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V:\ProcurementServices\PSTm04(Normile)\Security\77201-23150 IFSSS\PriceAdjustments\2024-07-01\"/>
    </mc:Choice>
  </mc:AlternateContent>
  <xr:revisionPtr revIDLastSave="0" documentId="13_ncr:1_{466703ED-F83F-4852-95C0-D6DF17FE516A}" xr6:coauthVersionLast="47" xr6:coauthVersionMax="47" xr10:uidLastSave="{00000000-0000-0000-0000-000000000000}"/>
  <bookViews>
    <workbookView xWindow="-110" yWindow="-110" windowWidth="19420" windowHeight="10420" firstSheet="1" activeTab="1" xr2:uid="{00000000-000D-0000-FFFF-FFFF00000000}"/>
  </bookViews>
  <sheets>
    <sheet name="Instructions" sheetId="2" state="hidden" r:id="rId1"/>
    <sheet name="Cover Page" sheetId="52" r:id="rId2"/>
    <sheet name="Equipment Pricing" sheetId="25" r:id="rId3"/>
    <sheet name="Region 5 Labor Rates" sheetId="41" r:id="rId4"/>
    <sheet name="Region 7 Labor Rates" sheetId="43" r:id="rId5"/>
    <sheet name="Region 8 Labor Rates" sheetId="44" r:id="rId6"/>
  </sheets>
  <definedNames>
    <definedName name="_xlnm._FilterDatabase" localSheetId="2" hidden="1">'Equipment Pricing'!$A$4:$J$5520</definedName>
    <definedName name="_xlnm._FilterDatabase" localSheetId="3" hidden="1">'Region 5 Labor Rates'!$A$3:$O$19</definedName>
    <definedName name="_xlnm._FilterDatabase" localSheetId="4" hidden="1">'Region 7 Labor Rates'!$A$3:$O$3</definedName>
    <definedName name="_xlnm._FilterDatabase" localSheetId="5" hidden="1">'Region 8 Labor Rates'!$A$3:$O$27</definedName>
    <definedName name="_xlnm.Print_Titles" localSheetId="2">'Equipment Pricing'!$4:$4</definedName>
    <definedName name="_xlnm.Print_Titles" localSheetId="3">'Region 5 Labor Rates'!$3:$3</definedName>
    <definedName name="_xlnm.Print_Titles" localSheetId="4">'Region 7 Labor Rates'!$3:$3</definedName>
    <definedName name="_xlnm.Print_Titles" localSheetId="5">'Region 8 Labor Rates'!$3:$3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41" l="1"/>
  <c r="O18" i="41" s="1"/>
  <c r="N14" i="41"/>
  <c r="O14" i="41" s="1"/>
  <c r="N10" i="41"/>
  <c r="O10" i="41" s="1"/>
  <c r="N6" i="41"/>
  <c r="O6" i="41" s="1"/>
  <c r="L18" i="41"/>
  <c r="M18" i="41" s="1"/>
  <c r="L14" i="41"/>
  <c r="M14" i="41" s="1"/>
  <c r="L10" i="41"/>
  <c r="M10" i="41" s="1"/>
  <c r="L6" i="41"/>
  <c r="M6" i="41" s="1"/>
  <c r="J18" i="41"/>
  <c r="K18" i="41" s="1"/>
  <c r="J14" i="41"/>
  <c r="K14" i="41" s="1"/>
  <c r="J10" i="41"/>
  <c r="K10" i="41" s="1"/>
  <c r="J6" i="41"/>
  <c r="K6" i="41" s="1"/>
  <c r="H18" i="41"/>
  <c r="I18" i="41" s="1"/>
  <c r="H14" i="41"/>
  <c r="I14" i="41" s="1"/>
  <c r="H10" i="41"/>
  <c r="I10" i="41" s="1"/>
  <c r="H6" i="41"/>
  <c r="I6" i="41" s="1"/>
  <c r="A922" i="25"/>
  <c r="A923" i="25" s="1"/>
  <c r="A924" i="25" s="1"/>
  <c r="A925" i="25"/>
  <c r="A926" i="25" s="1"/>
  <c r="A927" i="25" s="1"/>
  <c r="A928" i="25" s="1"/>
  <c r="A929" i="25" s="1"/>
  <c r="A930" i="25" s="1"/>
  <c r="A931" i="25" s="1"/>
  <c r="A932" i="25" s="1"/>
  <c r="A933" i="25" s="1"/>
  <c r="A934" i="25" s="1"/>
  <c r="A935" i="25" s="1"/>
  <c r="A936" i="25" s="1"/>
  <c r="A937" i="25" s="1"/>
  <c r="A938" i="25" s="1"/>
  <c r="A939" i="25" s="1"/>
  <c r="A940" i="25" s="1"/>
  <c r="A941" i="25" s="1"/>
  <c r="A942" i="25" s="1"/>
  <c r="A943" i="25" s="1"/>
  <c r="A944" i="25" s="1"/>
  <c r="A945" i="25" s="1"/>
  <c r="A946" i="25" s="1"/>
  <c r="A947" i="25" s="1"/>
  <c r="A948" i="25" s="1"/>
  <c r="A949" i="25" s="1"/>
  <c r="A950" i="25" s="1"/>
  <c r="A951" i="25" s="1"/>
  <c r="A952" i="25" s="1"/>
  <c r="A953" i="25" s="1"/>
  <c r="A954" i="25" s="1"/>
  <c r="A955" i="25" s="1"/>
  <c r="A956" i="25" s="1"/>
  <c r="A957" i="25" s="1"/>
  <c r="A958" i="25" s="1"/>
  <c r="A959" i="25" s="1"/>
  <c r="A960" i="25" s="1"/>
  <c r="A961" i="25" s="1"/>
  <c r="A962" i="25" s="1"/>
  <c r="A963" i="25" s="1"/>
  <c r="A964" i="25" s="1"/>
  <c r="A965" i="25" s="1"/>
  <c r="A966" i="25" s="1"/>
  <c r="A967" i="25" s="1"/>
  <c r="A968" i="25" s="1"/>
  <c r="A969" i="25" s="1"/>
  <c r="A970" i="25" s="1"/>
  <c r="A971" i="25" s="1"/>
  <c r="A972" i="25" s="1"/>
  <c r="A973" i="25" s="1"/>
  <c r="A974" i="25" s="1"/>
  <c r="A975" i="25" s="1"/>
  <c r="A976" i="25" s="1"/>
  <c r="A977" i="25" s="1"/>
  <c r="A978" i="25" s="1"/>
  <c r="A979" i="25" s="1"/>
  <c r="A980" i="25" s="1"/>
  <c r="A981" i="25" s="1"/>
  <c r="A982" i="25" s="1"/>
  <c r="A983" i="25" s="1"/>
  <c r="A984" i="25" s="1"/>
  <c r="A985" i="25" s="1"/>
  <c r="A986" i="25" s="1"/>
  <c r="A987" i="25" s="1"/>
  <c r="A988" i="25" s="1"/>
  <c r="A989" i="25" s="1"/>
  <c r="A990" i="25" s="1"/>
  <c r="A991" i="25" s="1"/>
  <c r="A992" i="25" s="1"/>
  <c r="A993" i="25" s="1"/>
  <c r="A994" i="25" s="1"/>
  <c r="A995" i="25" s="1"/>
  <c r="A996" i="25" s="1"/>
  <c r="A997" i="25" s="1"/>
  <c r="A998" i="25" s="1"/>
  <c r="A999" i="25" s="1"/>
  <c r="A1000" i="25" s="1"/>
  <c r="A1001" i="25" s="1"/>
  <c r="A1002" i="25" s="1"/>
  <c r="A1003" i="25" s="1"/>
  <c r="A1004" i="25" s="1"/>
  <c r="A1005" i="25" s="1"/>
  <c r="A1006" i="25" s="1"/>
  <c r="A1007" i="25" s="1"/>
  <c r="A1008" i="25" s="1"/>
  <c r="A1009" i="25" s="1"/>
  <c r="A1010" i="25" s="1"/>
  <c r="A1011" i="25" s="1"/>
  <c r="A1012" i="25" s="1"/>
  <c r="A1013" i="25" s="1"/>
  <c r="A1014" i="25" s="1"/>
  <c r="A1015" i="25" s="1"/>
  <c r="A1016" i="25" s="1"/>
  <c r="A1017" i="25" s="1"/>
  <c r="A1018" i="25" s="1"/>
  <c r="A1019" i="25" s="1"/>
  <c r="A1020" i="25" s="1"/>
  <c r="A1021" i="25" s="1"/>
  <c r="A1022" i="25" s="1"/>
  <c r="A1023" i="25" s="1"/>
  <c r="A1024" i="25" s="1"/>
  <c r="A1025" i="25" s="1"/>
  <c r="A1026" i="25" s="1"/>
  <c r="A1027" i="25" s="1"/>
  <c r="A1028" i="25" s="1"/>
  <c r="A1029" i="25" s="1"/>
  <c r="A1030" i="25" s="1"/>
  <c r="A1031" i="25" s="1"/>
  <c r="A1032" i="25" s="1"/>
  <c r="A1033" i="25" s="1"/>
  <c r="A1034" i="25" s="1"/>
  <c r="A1035" i="25" s="1"/>
  <c r="A1036" i="25" s="1"/>
  <c r="A1037" i="25" s="1"/>
  <c r="A1038" i="25" s="1"/>
  <c r="A1039" i="25" s="1"/>
  <c r="A1040" i="25" s="1"/>
  <c r="A1041" i="25" s="1"/>
  <c r="A1042" i="25" s="1"/>
  <c r="A1043" i="25" s="1"/>
  <c r="A1044" i="25" s="1"/>
  <c r="A1045" i="25" s="1"/>
  <c r="A1046" i="25" s="1"/>
  <c r="A1047" i="25" s="1"/>
  <c r="A1048" i="25" s="1"/>
  <c r="A1049" i="25" s="1"/>
  <c r="A1050" i="25" s="1"/>
  <c r="A1051" i="25" s="1"/>
  <c r="A1052" i="25" s="1"/>
  <c r="A1053" i="25" s="1"/>
  <c r="A1054" i="25" s="1"/>
  <c r="A1055" i="25" s="1"/>
  <c r="A1056" i="25" s="1"/>
  <c r="A1057" i="25" s="1"/>
  <c r="A1058" i="25" s="1"/>
  <c r="A1059" i="25" s="1"/>
  <c r="A1060" i="25" s="1"/>
  <c r="A1061" i="25" s="1"/>
  <c r="A1062" i="25" s="1"/>
  <c r="A1063" i="25" s="1"/>
  <c r="A1064" i="25" s="1"/>
  <c r="A1065" i="25" s="1"/>
  <c r="A1066" i="25" s="1"/>
  <c r="A1067" i="25" s="1"/>
  <c r="A1068" i="25" s="1"/>
  <c r="A1069" i="25" s="1"/>
  <c r="A1070" i="25" s="1"/>
  <c r="A1071" i="25" s="1"/>
  <c r="A1072" i="25" s="1"/>
  <c r="A1073" i="25" s="1"/>
  <c r="A1074" i="25" s="1"/>
  <c r="A1075" i="25" s="1"/>
  <c r="A1076" i="25" s="1"/>
  <c r="A1077" i="25" s="1"/>
  <c r="A1078" i="25" s="1"/>
  <c r="A1079" i="25" s="1"/>
  <c r="A1080" i="25" s="1"/>
  <c r="A1081" i="25" s="1"/>
  <c r="A1082" i="25" s="1"/>
  <c r="A1083" i="25" s="1"/>
  <c r="A1084" i="25" s="1"/>
  <c r="A1085" i="25" s="1"/>
  <c r="A1086" i="25" s="1"/>
  <c r="A1087" i="25" s="1"/>
  <c r="A1088" i="25" s="1"/>
  <c r="A1089" i="25" s="1"/>
  <c r="A1090" i="25" s="1"/>
  <c r="A1091" i="25" s="1"/>
  <c r="A1092" i="25" s="1"/>
  <c r="A1093" i="25" s="1"/>
  <c r="A1094" i="25" s="1"/>
  <c r="A1095" i="25" s="1"/>
  <c r="A1096" i="25" s="1"/>
  <c r="A1097" i="25" s="1"/>
  <c r="A1098" i="25" s="1"/>
  <c r="A1099" i="25" s="1"/>
  <c r="A1100" i="25" s="1"/>
  <c r="A1101" i="25" s="1"/>
  <c r="A1102" i="25" s="1"/>
  <c r="A1103" i="25" s="1"/>
  <c r="A1104" i="25" s="1"/>
  <c r="A1105" i="25" s="1"/>
  <c r="A1106" i="25" s="1"/>
  <c r="A1107" i="25" s="1"/>
  <c r="A1108" i="25" s="1"/>
  <c r="A1109" i="25" s="1"/>
  <c r="A1110" i="25" s="1"/>
  <c r="A1111" i="25" s="1"/>
  <c r="A1112" i="25" s="1"/>
  <c r="A1113" i="25" s="1"/>
  <c r="A1114" i="25" s="1"/>
  <c r="A1115" i="25" s="1"/>
  <c r="A1116" i="25" s="1"/>
  <c r="A1117" i="25" s="1"/>
  <c r="A1118" i="25" s="1"/>
  <c r="A1119" i="25" s="1"/>
  <c r="A1120" i="25" s="1"/>
  <c r="A1121" i="25" s="1"/>
  <c r="A1122" i="25" s="1"/>
  <c r="A1123" i="25" s="1"/>
  <c r="A1124" i="25" s="1"/>
  <c r="A1125" i="25" s="1"/>
  <c r="A1126" i="25" s="1"/>
  <c r="A1127" i="25" s="1"/>
  <c r="A1128" i="25" s="1"/>
  <c r="A1129" i="25" s="1"/>
  <c r="A1130" i="25" s="1"/>
  <c r="A1131" i="25" s="1"/>
  <c r="A1132" i="25" s="1"/>
  <c r="A1133" i="25" s="1"/>
  <c r="A1134" i="25" s="1"/>
  <c r="A1135" i="25" s="1"/>
  <c r="A1136" i="25" s="1"/>
  <c r="A1137" i="25" s="1"/>
  <c r="A1138" i="25" s="1"/>
  <c r="A1139" i="25" s="1"/>
  <c r="A1140" i="25" s="1"/>
  <c r="A1141" i="25" s="1"/>
  <c r="A1142" i="25" s="1"/>
  <c r="A1143" i="25" s="1"/>
  <c r="A1144" i="25" s="1"/>
  <c r="A1145" i="25" s="1"/>
  <c r="A1146" i="25" s="1"/>
  <c r="A1147" i="25" s="1"/>
  <c r="A1148" i="25" s="1"/>
  <c r="A1149" i="25" s="1"/>
  <c r="A1150" i="25" s="1"/>
  <c r="A1151" i="25" s="1"/>
  <c r="A1152" i="25" s="1"/>
  <c r="A1153" i="25" s="1"/>
  <c r="A1154" i="25" s="1"/>
  <c r="A1155" i="25" s="1"/>
  <c r="A1156" i="25" s="1"/>
  <c r="A1157" i="25" s="1"/>
  <c r="A1158" i="25" s="1"/>
  <c r="A1159" i="25" s="1"/>
  <c r="A1160" i="25" s="1"/>
  <c r="A1161" i="25" s="1"/>
  <c r="A1162" i="25" s="1"/>
  <c r="A1163" i="25" s="1"/>
  <c r="A1164" i="25" s="1"/>
  <c r="A1165" i="25" s="1"/>
  <c r="A1166" i="25" s="1"/>
  <c r="A1167" i="25" s="1"/>
  <c r="A1168" i="25" s="1"/>
  <c r="A1169" i="25" s="1"/>
  <c r="A1170" i="25" s="1"/>
  <c r="A1171" i="25" s="1"/>
  <c r="A1172" i="25" s="1"/>
  <c r="A1173" i="25" s="1"/>
  <c r="A1174" i="25" s="1"/>
  <c r="A1175" i="25" s="1"/>
  <c r="A1176" i="25" s="1"/>
  <c r="A1177" i="25" s="1"/>
  <c r="A1178" i="25" s="1"/>
  <c r="A1179" i="25" s="1"/>
  <c r="A1180" i="25" s="1"/>
  <c r="A1181" i="25" s="1"/>
  <c r="A1182" i="25" s="1"/>
  <c r="A1183" i="25" s="1"/>
  <c r="A1184" i="25" s="1"/>
  <c r="A1185" i="25" s="1"/>
  <c r="A1186" i="25" s="1"/>
  <c r="A1187" i="25" s="1"/>
  <c r="A1188" i="25" s="1"/>
  <c r="A1189" i="25" s="1"/>
  <c r="A1190" i="25" s="1"/>
  <c r="A1191" i="25" s="1"/>
  <c r="A1192" i="25" s="1"/>
  <c r="A1193" i="25" s="1"/>
  <c r="A1194" i="25" s="1"/>
  <c r="A1195" i="25" s="1"/>
  <c r="A1196" i="25" s="1"/>
  <c r="A1197" i="25" s="1"/>
  <c r="A1198" i="25" s="1"/>
  <c r="A1199" i="25" s="1"/>
  <c r="A1200" i="25" s="1"/>
  <c r="A1201" i="25" s="1"/>
  <c r="A1202" i="25" s="1"/>
  <c r="A1203" i="25" s="1"/>
  <c r="A1204" i="25" s="1"/>
  <c r="A1205" i="25" s="1"/>
  <c r="A1206" i="25" s="1"/>
  <c r="A1207" i="25" s="1"/>
  <c r="A1208" i="25" s="1"/>
  <c r="A1209" i="25" s="1"/>
  <c r="A1210" i="25" s="1"/>
  <c r="A1211" i="25" s="1"/>
  <c r="A1212" i="25" s="1"/>
  <c r="A1213" i="25" s="1"/>
  <c r="A1214" i="25" s="1"/>
  <c r="A1215" i="25" s="1"/>
  <c r="A1216" i="25" s="1"/>
  <c r="A1217" i="25" s="1"/>
  <c r="A1218" i="25" s="1"/>
  <c r="A1219" i="25" s="1"/>
  <c r="A1220" i="25" s="1"/>
  <c r="A1221" i="25" s="1"/>
  <c r="A1222" i="25" s="1"/>
  <c r="A1223" i="25" s="1"/>
  <c r="A1224" i="25" s="1"/>
  <c r="A1225" i="25" s="1"/>
  <c r="A1226" i="25" s="1"/>
  <c r="A1227" i="25" s="1"/>
  <c r="A1228" i="25" s="1"/>
  <c r="A1229" i="25" s="1"/>
  <c r="A1230" i="25" s="1"/>
  <c r="A1231" i="25" s="1"/>
  <c r="A1232" i="25" s="1"/>
  <c r="A1233" i="25" s="1"/>
  <c r="A1234" i="25" s="1"/>
  <c r="A1235" i="25" s="1"/>
  <c r="A1236" i="25" s="1"/>
  <c r="A1237" i="25" s="1"/>
  <c r="A1238" i="25" s="1"/>
  <c r="A1239" i="25" s="1"/>
  <c r="A1240" i="25" s="1"/>
  <c r="A1241" i="25" s="1"/>
  <c r="A1242" i="25" s="1"/>
  <c r="A1243" i="25" s="1"/>
  <c r="A1244" i="25" s="1"/>
  <c r="A1245" i="25" s="1"/>
  <c r="A1246" i="25" s="1"/>
  <c r="A1247" i="25" s="1"/>
  <c r="A1248" i="25" s="1"/>
  <c r="A1249" i="25" s="1"/>
  <c r="A1250" i="25" s="1"/>
  <c r="A1251" i="25" s="1"/>
  <c r="A1252" i="25" s="1"/>
  <c r="A1253" i="25" s="1"/>
  <c r="A1254" i="25" s="1"/>
  <c r="A1255" i="25" s="1"/>
  <c r="A1256" i="25" s="1"/>
  <c r="A1257" i="25" s="1"/>
  <c r="A1258" i="25" s="1"/>
  <c r="A1259" i="25" s="1"/>
  <c r="A1260" i="25" s="1"/>
  <c r="A1261" i="25" s="1"/>
  <c r="A1262" i="25" s="1"/>
  <c r="A1263" i="25" s="1"/>
  <c r="A1264" i="25" s="1"/>
  <c r="A1265" i="25" s="1"/>
  <c r="A1266" i="25" s="1"/>
  <c r="A1267" i="25" s="1"/>
  <c r="A1268" i="25" s="1"/>
  <c r="A1269" i="25" s="1"/>
  <c r="A1270" i="25" s="1"/>
  <c r="A1271" i="25" s="1"/>
  <c r="A1272" i="25" s="1"/>
  <c r="A1273" i="25" s="1"/>
  <c r="A1274" i="25" s="1"/>
  <c r="A1275" i="25" s="1"/>
  <c r="A1276" i="25" s="1"/>
  <c r="A1277" i="25" s="1"/>
  <c r="A1278" i="25" s="1"/>
  <c r="A1279" i="25" s="1"/>
  <c r="A1280" i="25" s="1"/>
  <c r="A1281" i="25" s="1"/>
  <c r="A1282" i="25" s="1"/>
  <c r="A1283" i="25" s="1"/>
  <c r="A1284" i="25" s="1"/>
  <c r="A1285" i="25" s="1"/>
  <c r="A1286" i="25" s="1"/>
  <c r="A1287" i="25" s="1"/>
  <c r="A1288" i="25" s="1"/>
  <c r="A1289" i="25" s="1"/>
  <c r="A1290" i="25" s="1"/>
  <c r="A1291" i="25" s="1"/>
  <c r="A1292" i="25" s="1"/>
  <c r="A1293" i="25" s="1"/>
  <c r="A1294" i="25" s="1"/>
  <c r="A1295" i="25" s="1"/>
  <c r="A1296" i="25" s="1"/>
  <c r="A1297" i="25" s="1"/>
  <c r="A1298" i="25" s="1"/>
  <c r="A1299" i="25" s="1"/>
  <c r="A1300" i="25" s="1"/>
  <c r="A1301" i="25" s="1"/>
  <c r="A1302" i="25" s="1"/>
  <c r="A1303" i="25" s="1"/>
  <c r="A1304" i="25" s="1"/>
  <c r="A1305" i="25" s="1"/>
  <c r="A1306" i="25" s="1"/>
  <c r="A1307" i="25" s="1"/>
  <c r="A1308" i="25" s="1"/>
  <c r="A1309" i="25" s="1"/>
  <c r="A1310" i="25" s="1"/>
  <c r="A1311" i="25" s="1"/>
  <c r="A1312" i="25" s="1"/>
  <c r="A1313" i="25" s="1"/>
  <c r="A1314" i="25" s="1"/>
  <c r="A1315" i="25" s="1"/>
  <c r="A1316" i="25" s="1"/>
  <c r="A1317" i="25" s="1"/>
  <c r="A1318" i="25" s="1"/>
  <c r="A1319" i="25" s="1"/>
  <c r="A1320" i="25" s="1"/>
  <c r="A1321" i="25" s="1"/>
  <c r="A1322" i="25" s="1"/>
  <c r="A1323" i="25" s="1"/>
  <c r="A1324" i="25" s="1"/>
  <c r="A1325" i="25" s="1"/>
  <c r="A1326" i="25" s="1"/>
  <c r="A1327" i="25" s="1"/>
  <c r="A1328" i="25" s="1"/>
  <c r="A1329" i="25" s="1"/>
  <c r="A1330" i="25" s="1"/>
  <c r="A1331" i="25" s="1"/>
  <c r="A1332" i="25" s="1"/>
  <c r="A1333" i="25" s="1"/>
  <c r="A1334" i="25" s="1"/>
  <c r="A1335" i="25" s="1"/>
  <c r="A1336" i="25" s="1"/>
  <c r="A1337" i="25" s="1"/>
  <c r="A1338" i="25" s="1"/>
  <c r="A1339" i="25" s="1"/>
  <c r="A1340" i="25" s="1"/>
  <c r="A1341" i="25" s="1"/>
  <c r="A1342" i="25" s="1"/>
  <c r="A1343" i="25" s="1"/>
  <c r="A1344" i="25" s="1"/>
  <c r="A1345" i="25" s="1"/>
  <c r="A1346" i="25" s="1"/>
  <c r="A1347" i="25" s="1"/>
  <c r="A1348" i="25" s="1"/>
  <c r="A1349" i="25" s="1"/>
  <c r="A1350" i="25" s="1"/>
  <c r="A1351" i="25" s="1"/>
  <c r="A1352" i="25" s="1"/>
  <c r="A1353" i="25" s="1"/>
  <c r="A1354" i="25" s="1"/>
  <c r="A1355" i="25" s="1"/>
  <c r="A1356" i="25" s="1"/>
  <c r="A1357" i="25" s="1"/>
  <c r="A1358" i="25" s="1"/>
  <c r="A1359" i="25" s="1"/>
  <c r="A1360" i="25" s="1"/>
  <c r="A1361" i="25" s="1"/>
  <c r="A1362" i="25" s="1"/>
  <c r="A1363" i="25" s="1"/>
  <c r="A1364" i="25" s="1"/>
  <c r="A1365" i="25" s="1"/>
  <c r="A1366" i="25" s="1"/>
  <c r="A1367" i="25" s="1"/>
  <c r="A1368" i="25" s="1"/>
  <c r="A1369" i="25" s="1"/>
  <c r="A1370" i="25" s="1"/>
  <c r="A1371" i="25" s="1"/>
  <c r="A1372" i="25" s="1"/>
  <c r="A1373" i="25" s="1"/>
  <c r="A1374" i="25" s="1"/>
  <c r="A1375" i="25" s="1"/>
  <c r="A1376" i="25" s="1"/>
  <c r="A1377" i="25" s="1"/>
  <c r="A1378" i="25" s="1"/>
  <c r="A1379" i="25" s="1"/>
  <c r="A1380" i="25" s="1"/>
  <c r="A1381" i="25" s="1"/>
  <c r="A1382" i="25" s="1"/>
  <c r="A1383" i="25" s="1"/>
  <c r="A1384" i="25" s="1"/>
  <c r="A1385" i="25" s="1"/>
  <c r="A1386" i="25" s="1"/>
  <c r="A1387" i="25" s="1"/>
  <c r="A1388" i="25" s="1"/>
  <c r="A1389" i="25" s="1"/>
  <c r="A1390" i="25" s="1"/>
  <c r="A1391" i="25" s="1"/>
  <c r="A1392" i="25" s="1"/>
  <c r="A1393" i="25" s="1"/>
  <c r="A1394" i="25" s="1"/>
  <c r="A1395" i="25" s="1"/>
  <c r="A1396" i="25" s="1"/>
  <c r="A1397" i="25" s="1"/>
  <c r="A1398" i="25" s="1"/>
  <c r="A1399" i="25" s="1"/>
  <c r="A1400" i="25" s="1"/>
  <c r="A1401" i="25" s="1"/>
  <c r="A1402" i="25" s="1"/>
  <c r="A1403" i="25" s="1"/>
  <c r="A1404" i="25" s="1"/>
  <c r="A1405" i="25" s="1"/>
  <c r="A1406" i="25" s="1"/>
  <c r="A1407" i="25" s="1"/>
  <c r="A1408" i="25" s="1"/>
  <c r="A1409" i="25" s="1"/>
  <c r="A1410" i="25" s="1"/>
  <c r="A1411" i="25" s="1"/>
  <c r="A1412" i="25" s="1"/>
  <c r="A1413" i="25" s="1"/>
  <c r="A1414" i="25" s="1"/>
  <c r="A1415" i="25" s="1"/>
  <c r="A1416" i="25" s="1"/>
  <c r="A1417" i="25" s="1"/>
  <c r="A1418" i="25" s="1"/>
  <c r="A1419" i="25" s="1"/>
  <c r="A1420" i="25" s="1"/>
  <c r="A1421" i="25" s="1"/>
  <c r="A1422" i="25" s="1"/>
  <c r="A1423" i="25" s="1"/>
  <c r="A1424" i="25" s="1"/>
  <c r="A1425" i="25" s="1"/>
  <c r="A1426" i="25" s="1"/>
  <c r="A1427" i="25" s="1"/>
  <c r="A1428" i="25" s="1"/>
  <c r="A1429" i="25" s="1"/>
  <c r="A1430" i="25" s="1"/>
  <c r="A1431" i="25" s="1"/>
  <c r="A1432" i="25" s="1"/>
  <c r="A1433" i="25" s="1"/>
  <c r="A1434" i="25" s="1"/>
  <c r="A1435" i="25" s="1"/>
  <c r="A1436" i="25" s="1"/>
  <c r="A1437" i="25" s="1"/>
  <c r="A1438" i="25" s="1"/>
  <c r="A1439" i="25" s="1"/>
  <c r="A1440" i="25" s="1"/>
  <c r="A1441" i="25" s="1"/>
  <c r="A1442" i="25" s="1"/>
  <c r="A1443" i="25" s="1"/>
  <c r="A1444" i="25" s="1"/>
  <c r="A1445" i="25" s="1"/>
  <c r="A1446" i="25" s="1"/>
  <c r="A1447" i="25" s="1"/>
  <c r="A1448" i="25" s="1"/>
  <c r="A1449" i="25" s="1"/>
  <c r="A1450" i="25" s="1"/>
  <c r="A1451" i="25" s="1"/>
  <c r="A1452" i="25" s="1"/>
  <c r="A1453" i="25" s="1"/>
  <c r="A1454" i="25" s="1"/>
  <c r="A1455" i="25" s="1"/>
  <c r="A1456" i="25" s="1"/>
  <c r="A1457" i="25" s="1"/>
  <c r="A1458" i="25" s="1"/>
  <c r="A1459" i="25" s="1"/>
  <c r="A1460" i="25" s="1"/>
  <c r="A1461" i="25" s="1"/>
  <c r="A1462" i="25" s="1"/>
  <c r="A1463" i="25" s="1"/>
  <c r="A1464" i="25" s="1"/>
  <c r="A1465" i="25" s="1"/>
  <c r="A1466" i="25" s="1"/>
  <c r="A1467" i="25" s="1"/>
  <c r="A1468" i="25" s="1"/>
  <c r="A1469" i="25" s="1"/>
  <c r="A1470" i="25" s="1"/>
  <c r="A1471" i="25" s="1"/>
  <c r="A1472" i="25" s="1"/>
  <c r="A1473" i="25" s="1"/>
  <c r="A1474" i="25" s="1"/>
  <c r="A1475" i="25" s="1"/>
  <c r="A1476" i="25" s="1"/>
  <c r="A1477" i="25" s="1"/>
  <c r="A1478" i="25" s="1"/>
  <c r="A1479" i="25" s="1"/>
  <c r="A1480" i="25" s="1"/>
  <c r="A1481" i="25" s="1"/>
  <c r="A1482" i="25" s="1"/>
  <c r="A1483" i="25" s="1"/>
  <c r="A1484" i="25" s="1"/>
  <c r="A1485" i="25" s="1"/>
  <c r="A1486" i="25" s="1"/>
  <c r="A1487" i="25" s="1"/>
  <c r="A1488" i="25" s="1"/>
  <c r="A1489" i="25" s="1"/>
  <c r="A1490" i="25" s="1"/>
  <c r="A1491" i="25" s="1"/>
  <c r="A1492" i="25" s="1"/>
  <c r="A1493" i="25" s="1"/>
  <c r="A1494" i="25" s="1"/>
  <c r="A1495" i="25" s="1"/>
  <c r="A1496" i="25" s="1"/>
  <c r="A1497" i="25" s="1"/>
  <c r="A1498" i="25" s="1"/>
  <c r="A1499" i="25" s="1"/>
  <c r="A1500" i="25" s="1"/>
  <c r="A1501" i="25" s="1"/>
  <c r="A1502" i="25" s="1"/>
  <c r="A1503" i="25" s="1"/>
  <c r="A1504" i="25" s="1"/>
  <c r="A1505" i="25" s="1"/>
  <c r="A1506" i="25" s="1"/>
  <c r="A1507" i="25" s="1"/>
  <c r="A1508" i="25" s="1"/>
  <c r="A1509" i="25" s="1"/>
  <c r="A1510" i="25" s="1"/>
  <c r="A1511" i="25" s="1"/>
  <c r="A1512" i="25" s="1"/>
  <c r="A1513" i="25" s="1"/>
  <c r="A1514" i="25" s="1"/>
  <c r="A1515" i="25" s="1"/>
  <c r="A1516" i="25" s="1"/>
  <c r="A1517" i="25" s="1"/>
  <c r="A1518" i="25" s="1"/>
  <c r="A1519" i="25" s="1"/>
  <c r="A1520" i="25" s="1"/>
  <c r="A1521" i="25" s="1"/>
  <c r="A1522" i="25" s="1"/>
  <c r="A1523" i="25" s="1"/>
  <c r="A1524" i="25" s="1"/>
  <c r="A1525" i="25" s="1"/>
  <c r="A1526" i="25" s="1"/>
  <c r="A1527" i="25" s="1"/>
  <c r="A1528" i="25" s="1"/>
  <c r="A1529" i="25" s="1"/>
  <c r="A1530" i="25" s="1"/>
  <c r="A1531" i="25" s="1"/>
  <c r="A1532" i="25" s="1"/>
  <c r="A1533" i="25" s="1"/>
  <c r="A1534" i="25" s="1"/>
  <c r="A1535" i="25" s="1"/>
  <c r="A1536" i="25" s="1"/>
  <c r="A1537" i="25" s="1"/>
  <c r="A1538" i="25" s="1"/>
  <c r="A1539" i="25" s="1"/>
  <c r="A1540" i="25" s="1"/>
  <c r="A1541" i="25" s="1"/>
  <c r="A1542" i="25" s="1"/>
  <c r="A1543" i="25" s="1"/>
  <c r="A1544" i="25" s="1"/>
  <c r="A1545" i="25" s="1"/>
  <c r="A1546" i="25" s="1"/>
  <c r="A1547" i="25" s="1"/>
  <c r="A1548" i="25" s="1"/>
  <c r="A1549" i="25" s="1"/>
  <c r="A1550" i="25" s="1"/>
  <c r="A1551" i="25" s="1"/>
  <c r="A1552" i="25" s="1"/>
  <c r="A1553" i="25" s="1"/>
  <c r="A1554" i="25" s="1"/>
  <c r="A1555" i="25" s="1"/>
  <c r="A1556" i="25" s="1"/>
  <c r="A1557" i="25" s="1"/>
  <c r="A1558" i="25" s="1"/>
  <c r="A1559" i="25" s="1"/>
  <c r="A1560" i="25" s="1"/>
  <c r="A1561" i="25" s="1"/>
  <c r="A1562" i="25" s="1"/>
  <c r="A1563" i="25" s="1"/>
  <c r="A1564" i="25" s="1"/>
  <c r="A1565" i="25" s="1"/>
  <c r="A1566" i="25" s="1"/>
  <c r="A1567" i="25" s="1"/>
  <c r="A1568" i="25" s="1"/>
  <c r="A1569" i="25" s="1"/>
  <c r="A1570" i="25" s="1"/>
  <c r="A1571" i="25" s="1"/>
  <c r="A1572" i="25" s="1"/>
  <c r="A1573" i="25" s="1"/>
  <c r="A1574" i="25" s="1"/>
  <c r="A1575" i="25" s="1"/>
  <c r="A1576" i="25" s="1"/>
  <c r="A1577" i="25" s="1"/>
  <c r="A1578" i="25" s="1"/>
  <c r="A1579" i="25" s="1"/>
  <c r="A1580" i="25" s="1"/>
  <c r="A1581" i="25" s="1"/>
  <c r="A1582" i="25" s="1"/>
  <c r="A1583" i="25" s="1"/>
  <c r="A1584" i="25" s="1"/>
  <c r="A1585" i="25" s="1"/>
  <c r="A1586" i="25" s="1"/>
  <c r="A1587" i="25" s="1"/>
  <c r="A1588" i="25" s="1"/>
  <c r="A1589" i="25" s="1"/>
  <c r="A1590" i="25" s="1"/>
  <c r="A1591" i="25" s="1"/>
  <c r="A1592" i="25" s="1"/>
  <c r="A1593" i="25" s="1"/>
  <c r="A1594" i="25" s="1"/>
  <c r="A1595" i="25" s="1"/>
  <c r="A1596" i="25" s="1"/>
  <c r="A1597" i="25" s="1"/>
  <c r="A1598" i="25" s="1"/>
  <c r="A1599" i="25" s="1"/>
  <c r="A1600" i="25" s="1"/>
  <c r="A1601" i="25" s="1"/>
  <c r="A1602" i="25" s="1"/>
  <c r="A1603" i="25" s="1"/>
  <c r="A1604" i="25" s="1"/>
  <c r="A1605" i="25" s="1"/>
  <c r="A1606" i="25" s="1"/>
  <c r="A1607" i="25" s="1"/>
  <c r="A1608" i="25" s="1"/>
  <c r="A1609" i="25" s="1"/>
  <c r="A1610" i="25" s="1"/>
  <c r="A1611" i="25" s="1"/>
  <c r="A1612" i="25" s="1"/>
  <c r="A1613" i="25" s="1"/>
  <c r="A1614" i="25" s="1"/>
  <c r="A1615" i="25" s="1"/>
  <c r="A1616" i="25" s="1"/>
  <c r="A1617" i="25" s="1"/>
  <c r="A1618" i="25" s="1"/>
  <c r="A1619" i="25" s="1"/>
  <c r="A1620" i="25" s="1"/>
  <c r="A1621" i="25" s="1"/>
  <c r="A1622" i="25" s="1"/>
  <c r="A1623" i="25" s="1"/>
  <c r="A1624" i="25" s="1"/>
  <c r="A1625" i="25" s="1"/>
  <c r="A1626" i="25" s="1"/>
  <c r="A1627" i="25" s="1"/>
  <c r="A1628" i="25" s="1"/>
  <c r="A1629" i="25" s="1"/>
  <c r="A1630" i="25" s="1"/>
  <c r="A1631" i="25" s="1"/>
  <c r="A1632" i="25" s="1"/>
  <c r="A1633" i="25" s="1"/>
  <c r="A1634" i="25" s="1"/>
  <c r="A1635" i="25" s="1"/>
  <c r="A1636" i="25" s="1"/>
  <c r="A1637" i="25" s="1"/>
  <c r="A1638" i="25" s="1"/>
  <c r="A1639" i="25" s="1"/>
  <c r="A1640" i="25" s="1"/>
  <c r="A1641" i="25" s="1"/>
  <c r="A1642" i="25" s="1"/>
  <c r="A1643" i="25" s="1"/>
  <c r="A1644" i="25" s="1"/>
  <c r="A1645" i="25" s="1"/>
  <c r="A1646" i="25" s="1"/>
  <c r="A1647" i="25" s="1"/>
  <c r="A1648" i="25" s="1"/>
  <c r="A1649" i="25" s="1"/>
  <c r="A1650" i="25" s="1"/>
  <c r="A1651" i="25" s="1"/>
  <c r="A1652" i="25" s="1"/>
  <c r="A1653" i="25" s="1"/>
  <c r="A1654" i="25" s="1"/>
  <c r="A1655" i="25" s="1"/>
  <c r="A1656" i="25" s="1"/>
  <c r="A1657" i="25" s="1"/>
  <c r="A1658" i="25" s="1"/>
  <c r="A1659" i="25" s="1"/>
  <c r="A1660" i="25" s="1"/>
  <c r="A1661" i="25" s="1"/>
  <c r="A1662" i="25" s="1"/>
  <c r="A1663" i="25" s="1"/>
  <c r="A1664" i="25" s="1"/>
  <c r="A1665" i="25" s="1"/>
  <c r="A1666" i="25" s="1"/>
  <c r="A1667" i="25" s="1"/>
  <c r="A1668" i="25" s="1"/>
  <c r="A1669" i="25" s="1"/>
  <c r="A1670" i="25" s="1"/>
  <c r="A1671" i="25" s="1"/>
  <c r="A1672" i="25" s="1"/>
  <c r="A1673" i="25" s="1"/>
  <c r="A1674" i="25" s="1"/>
  <c r="A1675" i="25" s="1"/>
  <c r="A1676" i="25" s="1"/>
  <c r="A1677" i="25" s="1"/>
  <c r="A1678" i="25" s="1"/>
  <c r="A1679" i="25" s="1"/>
  <c r="A1680" i="25" s="1"/>
  <c r="A1681" i="25" s="1"/>
  <c r="A1682" i="25" s="1"/>
  <c r="A1683" i="25" s="1"/>
  <c r="A1684" i="25" s="1"/>
  <c r="A1685" i="25" s="1"/>
  <c r="A1686" i="25" s="1"/>
  <c r="A1687" i="25" s="1"/>
  <c r="A1688" i="25" s="1"/>
  <c r="A1689" i="25" s="1"/>
  <c r="A1690" i="25" s="1"/>
  <c r="A1691" i="25" s="1"/>
  <c r="A1692" i="25" s="1"/>
  <c r="A1693" i="25" s="1"/>
  <c r="A1694" i="25" s="1"/>
  <c r="A1695" i="25" s="1"/>
  <c r="A1696" i="25" s="1"/>
  <c r="A1697" i="25" s="1"/>
  <c r="A1698" i="25" s="1"/>
  <c r="A1699" i="25" s="1"/>
  <c r="A1700" i="25" s="1"/>
  <c r="A1701" i="25" s="1"/>
  <c r="A1702" i="25" s="1"/>
  <c r="A1703" i="25" s="1"/>
  <c r="A1704" i="25" s="1"/>
  <c r="A1705" i="25" s="1"/>
  <c r="A1706" i="25" s="1"/>
  <c r="A1707" i="25" s="1"/>
  <c r="A1708" i="25" s="1"/>
  <c r="A1709" i="25" s="1"/>
  <c r="A1710" i="25" s="1"/>
  <c r="A1711" i="25" s="1"/>
  <c r="A1712" i="25" s="1"/>
  <c r="A1713" i="25" s="1"/>
  <c r="A1714" i="25" s="1"/>
  <c r="A1715" i="25" s="1"/>
  <c r="A1716" i="25" s="1"/>
  <c r="A1717" i="25" s="1"/>
  <c r="A1718" i="25" s="1"/>
  <c r="A1719" i="25" s="1"/>
  <c r="A1720" i="25" s="1"/>
  <c r="A1721" i="25" s="1"/>
  <c r="A1722" i="25" s="1"/>
  <c r="A1723" i="25" s="1"/>
  <c r="A1724" i="25" s="1"/>
  <c r="A1725" i="25" s="1"/>
  <c r="A1726" i="25" s="1"/>
  <c r="A1727" i="25" s="1"/>
  <c r="A1728" i="25" s="1"/>
  <c r="A1729" i="25" s="1"/>
  <c r="A1730" i="25" s="1"/>
  <c r="A1731" i="25" s="1"/>
  <c r="A1732" i="25" s="1"/>
  <c r="A1733" i="25" s="1"/>
  <c r="A1734" i="25" s="1"/>
  <c r="A1735" i="25" s="1"/>
  <c r="A1736" i="25" s="1"/>
  <c r="A1737" i="25" s="1"/>
  <c r="A1738" i="25" s="1"/>
  <c r="A1739" i="25" s="1"/>
  <c r="A1740" i="25" s="1"/>
  <c r="A1741" i="25" s="1"/>
  <c r="A1742" i="25" s="1"/>
  <c r="A1743" i="25" s="1"/>
  <c r="A1744" i="25" s="1"/>
  <c r="A1745" i="25" s="1"/>
  <c r="A1746" i="25" s="1"/>
  <c r="A1747" i="25" s="1"/>
  <c r="A1748" i="25" s="1"/>
  <c r="A1749" i="25" s="1"/>
  <c r="A1750" i="25" s="1"/>
  <c r="A1751" i="25" s="1"/>
  <c r="A1752" i="25" s="1"/>
  <c r="A1753" i="25" s="1"/>
  <c r="A1754" i="25" s="1"/>
  <c r="A1755" i="25" s="1"/>
  <c r="A1756" i="25" s="1"/>
  <c r="A1757" i="25" s="1"/>
  <c r="A1758" i="25" s="1"/>
  <c r="A1759" i="25" s="1"/>
  <c r="A1760" i="25" s="1"/>
  <c r="A1761" i="25" s="1"/>
  <c r="A1762" i="25" s="1"/>
  <c r="A1763" i="25" s="1"/>
  <c r="A1764" i="25" s="1"/>
  <c r="A1765" i="25" s="1"/>
  <c r="A1766" i="25" s="1"/>
  <c r="A1767" i="25" s="1"/>
  <c r="A1768" i="25" s="1"/>
  <c r="A1769" i="25" s="1"/>
  <c r="A1770" i="25" s="1"/>
  <c r="A1771" i="25" s="1"/>
  <c r="A1772" i="25" s="1"/>
  <c r="A1773" i="25" s="1"/>
  <c r="A1774" i="25" s="1"/>
  <c r="A1775" i="25" s="1"/>
  <c r="A1776" i="25" s="1"/>
  <c r="A1777" i="25" s="1"/>
  <c r="A1778" i="25" s="1"/>
  <c r="A1779" i="25" s="1"/>
  <c r="A1780" i="25" s="1"/>
  <c r="A1781" i="25" s="1"/>
  <c r="A1782" i="25" s="1"/>
  <c r="A1783" i="25" s="1"/>
  <c r="A1784" i="25" s="1"/>
  <c r="A1785" i="25" s="1"/>
  <c r="A1786" i="25" s="1"/>
  <c r="A1787" i="25" s="1"/>
  <c r="A1788" i="25" s="1"/>
  <c r="A1789" i="25" s="1"/>
  <c r="A1790" i="25" s="1"/>
  <c r="A1791" i="25" s="1"/>
  <c r="A1792" i="25" s="1"/>
  <c r="A1793" i="25" s="1"/>
  <c r="A1794" i="25" s="1"/>
  <c r="A1795" i="25" s="1"/>
  <c r="A1796" i="25" s="1"/>
  <c r="A1797" i="25" s="1"/>
  <c r="A1798" i="25" s="1"/>
  <c r="A1799" i="25" s="1"/>
  <c r="A1800" i="25" s="1"/>
  <c r="A1801" i="25" s="1"/>
  <c r="A1802" i="25" s="1"/>
  <c r="A1803" i="25" s="1"/>
  <c r="A1804" i="25" s="1"/>
  <c r="A1805" i="25" s="1"/>
  <c r="A1806" i="25" s="1"/>
  <c r="A1807" i="25" s="1"/>
  <c r="A1808" i="25" s="1"/>
  <c r="A1809" i="25" s="1"/>
  <c r="A1810" i="25" s="1"/>
  <c r="A1811" i="25" s="1"/>
  <c r="A1812" i="25" s="1"/>
  <c r="A1813" i="25" s="1"/>
  <c r="A1814" i="25" s="1"/>
  <c r="A1815" i="25" s="1"/>
  <c r="A1816" i="25" s="1"/>
  <c r="A1817" i="25" s="1"/>
  <c r="A1818" i="25" s="1"/>
  <c r="A1819" i="25" s="1"/>
  <c r="A1820" i="25" s="1"/>
  <c r="A1821" i="25" s="1"/>
  <c r="A1822" i="25" s="1"/>
  <c r="A1823" i="25" s="1"/>
  <c r="A1824" i="25" s="1"/>
  <c r="A1825" i="25" s="1"/>
  <c r="A1826" i="25" s="1"/>
  <c r="A1827" i="25" s="1"/>
  <c r="A1828" i="25" s="1"/>
  <c r="A1829" i="25" s="1"/>
  <c r="A1830" i="25" s="1"/>
  <c r="A1831" i="25" s="1"/>
  <c r="A1832" i="25" s="1"/>
  <c r="A1833" i="25" s="1"/>
  <c r="A1834" i="25" s="1"/>
  <c r="A1835" i="25" s="1"/>
  <c r="A1836" i="25" s="1"/>
  <c r="A1837" i="25" s="1"/>
  <c r="A1838" i="25" s="1"/>
  <c r="A1839" i="25" s="1"/>
  <c r="A1840" i="25" s="1"/>
  <c r="A1841" i="25" s="1"/>
  <c r="A1842" i="25" s="1"/>
  <c r="A1843" i="25" s="1"/>
  <c r="A1844" i="25" s="1"/>
  <c r="A1845" i="25" s="1"/>
  <c r="A1846" i="25" s="1"/>
  <c r="A1847" i="25" s="1"/>
  <c r="A1848" i="25" s="1"/>
  <c r="A1849" i="25" s="1"/>
  <c r="A1850" i="25" s="1"/>
  <c r="A1851" i="25" s="1"/>
  <c r="A1852" i="25" s="1"/>
  <c r="A1853" i="25" s="1"/>
  <c r="A1854" i="25" s="1"/>
  <c r="A1855" i="25" s="1"/>
  <c r="A1856" i="25" s="1"/>
  <c r="A1857" i="25" s="1"/>
  <c r="A1858" i="25" s="1"/>
  <c r="A1859" i="25" s="1"/>
  <c r="A1860" i="25" s="1"/>
  <c r="A1861" i="25" s="1"/>
  <c r="A1862" i="25" s="1"/>
  <c r="A1863" i="25" s="1"/>
  <c r="A1864" i="25" s="1"/>
  <c r="A1865" i="25" s="1"/>
  <c r="A1866" i="25" s="1"/>
  <c r="A1867" i="25" s="1"/>
  <c r="A1868" i="25" s="1"/>
  <c r="A1869" i="25" s="1"/>
  <c r="A1870" i="25" s="1"/>
  <c r="A1871" i="25" s="1"/>
  <c r="A1872" i="25" s="1"/>
  <c r="A1873" i="25" s="1"/>
  <c r="A1874" i="25" s="1"/>
  <c r="A1875" i="25" s="1"/>
  <c r="A1876" i="25" s="1"/>
  <c r="A1877" i="25" s="1"/>
  <c r="A1878" i="25" s="1"/>
  <c r="A1879" i="25" s="1"/>
  <c r="A1880" i="25" s="1"/>
  <c r="A1881" i="25" s="1"/>
  <c r="A1882" i="25" s="1"/>
  <c r="A1883" i="25" s="1"/>
  <c r="A1884" i="25" s="1"/>
  <c r="A1885" i="25" s="1"/>
  <c r="A1886" i="25" s="1"/>
  <c r="A1887" i="25" s="1"/>
  <c r="A1888" i="25" s="1"/>
  <c r="A1889" i="25" s="1"/>
  <c r="A1890" i="25" s="1"/>
  <c r="A1891" i="25" s="1"/>
  <c r="A1892" i="25" s="1"/>
  <c r="A1893" i="25" s="1"/>
  <c r="A1894" i="25" s="1"/>
  <c r="A1895" i="25" s="1"/>
  <c r="A1896" i="25" s="1"/>
  <c r="A1897" i="25" s="1"/>
  <c r="A1898" i="25" s="1"/>
  <c r="A1899" i="25" s="1"/>
  <c r="A1900" i="25" s="1"/>
  <c r="A1901" i="25" s="1"/>
  <c r="A1902" i="25" s="1"/>
  <c r="A1903" i="25" s="1"/>
  <c r="A1904" i="25" s="1"/>
  <c r="A1905" i="25" s="1"/>
  <c r="A1906" i="25" s="1"/>
  <c r="A1907" i="25" s="1"/>
  <c r="A1908" i="25" s="1"/>
  <c r="A1909" i="25" s="1"/>
  <c r="A1910" i="25" s="1"/>
  <c r="A1911" i="25" s="1"/>
  <c r="A1912" i="25" s="1"/>
  <c r="A1913" i="25" s="1"/>
  <c r="A1914" i="25" s="1"/>
  <c r="A1915" i="25" s="1"/>
  <c r="A1916" i="25" s="1"/>
  <c r="A1917" i="25" s="1"/>
  <c r="A1918" i="25" s="1"/>
  <c r="A1919" i="25" s="1"/>
  <c r="A1920" i="25" s="1"/>
  <c r="A1921" i="25" s="1"/>
  <c r="A1922" i="25" s="1"/>
  <c r="A1923" i="25" s="1"/>
  <c r="A1924" i="25" s="1"/>
  <c r="A1925" i="25" s="1"/>
  <c r="A1926" i="25" s="1"/>
  <c r="A1927" i="25" s="1"/>
  <c r="A1928" i="25" s="1"/>
  <c r="A1929" i="25" s="1"/>
  <c r="A1930" i="25" s="1"/>
  <c r="A1931" i="25" s="1"/>
  <c r="A1932" i="25" s="1"/>
  <c r="A1933" i="25" s="1"/>
  <c r="A1934" i="25" s="1"/>
  <c r="A1935" i="25" s="1"/>
  <c r="A1936" i="25" s="1"/>
  <c r="A1937" i="25" s="1"/>
  <c r="A1938" i="25" s="1"/>
  <c r="A1939" i="25" s="1"/>
  <c r="A1940" i="25" s="1"/>
  <c r="A1941" i="25" s="1"/>
  <c r="A1942" i="25" s="1"/>
  <c r="A1943" i="25" s="1"/>
  <c r="A1944" i="25" s="1"/>
  <c r="A1945" i="25" s="1"/>
  <c r="A1946" i="25" s="1"/>
  <c r="A1947" i="25" s="1"/>
  <c r="A1948" i="25" s="1"/>
  <c r="A1949" i="25" s="1"/>
  <c r="A1950" i="25" s="1"/>
  <c r="A1951" i="25" s="1"/>
  <c r="A1952" i="25" s="1"/>
  <c r="A1953" i="25" s="1"/>
  <c r="A1954" i="25" s="1"/>
  <c r="A1955" i="25" s="1"/>
  <c r="A1956" i="25" s="1"/>
  <c r="A1957" i="25" s="1"/>
  <c r="A1958" i="25" s="1"/>
  <c r="A1959" i="25" s="1"/>
  <c r="A1960" i="25" s="1"/>
  <c r="A1961" i="25" s="1"/>
  <c r="A1962" i="25" s="1"/>
  <c r="A1963" i="25" s="1"/>
  <c r="A1964" i="25" s="1"/>
  <c r="A1965" i="25" s="1"/>
  <c r="A1966" i="25" s="1"/>
  <c r="A1967" i="25" s="1"/>
  <c r="A1968" i="25" s="1"/>
  <c r="A1969" i="25" s="1"/>
  <c r="A1970" i="25" s="1"/>
  <c r="A1971" i="25" s="1"/>
  <c r="A1972" i="25" s="1"/>
  <c r="A1973" i="25" s="1"/>
  <c r="A1974" i="25" s="1"/>
  <c r="A1975" i="25" s="1"/>
  <c r="A1976" i="25" s="1"/>
  <c r="A1977" i="25" s="1"/>
  <c r="A1978" i="25" s="1"/>
  <c r="A1979" i="25" s="1"/>
  <c r="A1980" i="25" s="1"/>
  <c r="A1981" i="25" s="1"/>
  <c r="A1982" i="25" s="1"/>
  <c r="A1983" i="25" s="1"/>
  <c r="A1984" i="25" s="1"/>
  <c r="A1985" i="25" s="1"/>
  <c r="A1986" i="25" s="1"/>
  <c r="A1987" i="25" s="1"/>
  <c r="A1988" i="25" s="1"/>
  <c r="A1989" i="25" s="1"/>
  <c r="A1990" i="25" s="1"/>
  <c r="A1991" i="25" s="1"/>
  <c r="A1992" i="25" s="1"/>
  <c r="A1993" i="25" s="1"/>
  <c r="A1994" i="25" s="1"/>
  <c r="A1995" i="25" s="1"/>
  <c r="A1996" i="25" s="1"/>
  <c r="A1997" i="25" s="1"/>
  <c r="A1998" i="25" s="1"/>
  <c r="A1999" i="25" s="1"/>
  <c r="A2000" i="25" s="1"/>
  <c r="A2001" i="25" s="1"/>
  <c r="A2002" i="25" s="1"/>
  <c r="A2003" i="25" s="1"/>
  <c r="A2004" i="25" s="1"/>
  <c r="A2005" i="25" s="1"/>
  <c r="A2006" i="25" s="1"/>
  <c r="A2007" i="25" s="1"/>
  <c r="A2008" i="25" s="1"/>
  <c r="A2009" i="25" s="1"/>
  <c r="A2010" i="25" s="1"/>
  <c r="A2011" i="25" s="1"/>
  <c r="A2012" i="25" s="1"/>
  <c r="A2013" i="25" s="1"/>
  <c r="A2014" i="25" s="1"/>
  <c r="A2015" i="25" s="1"/>
  <c r="A2016" i="25" s="1"/>
  <c r="A2017" i="25" s="1"/>
  <c r="A2018" i="25" s="1"/>
  <c r="A2019" i="25" s="1"/>
  <c r="A2020" i="25" s="1"/>
  <c r="A2021" i="25" s="1"/>
  <c r="A2022" i="25" s="1"/>
  <c r="A2023" i="25" s="1"/>
  <c r="A2024" i="25" s="1"/>
  <c r="A2025" i="25" s="1"/>
  <c r="A2026" i="25" s="1"/>
  <c r="A2027" i="25" s="1"/>
  <c r="A2028" i="25" s="1"/>
  <c r="A2029" i="25" s="1"/>
  <c r="A2030" i="25" s="1"/>
  <c r="A2031" i="25" s="1"/>
  <c r="A2032" i="25" s="1"/>
  <c r="A2033" i="25" s="1"/>
  <c r="A2034" i="25" s="1"/>
  <c r="A2035" i="25" s="1"/>
  <c r="A2036" i="25" s="1"/>
  <c r="A2037" i="25" s="1"/>
  <c r="A2038" i="25" s="1"/>
  <c r="A2039" i="25" s="1"/>
  <c r="A2040" i="25" s="1"/>
  <c r="A2041" i="25" s="1"/>
  <c r="A2042" i="25" s="1"/>
  <c r="A2043" i="25" s="1"/>
  <c r="A2044" i="25" s="1"/>
  <c r="A2045" i="25" s="1"/>
  <c r="A2046" i="25" s="1"/>
  <c r="A2047" i="25" s="1"/>
  <c r="A2048" i="25" s="1"/>
  <c r="A2049" i="25" s="1"/>
  <c r="A2050" i="25" s="1"/>
  <c r="A2051" i="25" s="1"/>
  <c r="A2052" i="25" s="1"/>
  <c r="A2053" i="25" s="1"/>
  <c r="A2054" i="25" s="1"/>
  <c r="A2055" i="25" s="1"/>
  <c r="A2056" i="25" s="1"/>
  <c r="A2057" i="25" s="1"/>
  <c r="A2058" i="25" s="1"/>
  <c r="A2059" i="25" s="1"/>
  <c r="A2060" i="25" s="1"/>
  <c r="A2061" i="25" s="1"/>
  <c r="A2062" i="25" s="1"/>
  <c r="A2063" i="25" s="1"/>
  <c r="A2064" i="25" s="1"/>
  <c r="A2065" i="25" s="1"/>
  <c r="A2066" i="25" s="1"/>
  <c r="A2067" i="25" s="1"/>
  <c r="A2068" i="25" s="1"/>
  <c r="A2069" i="25" s="1"/>
  <c r="A2070" i="25" s="1"/>
  <c r="A2071" i="25" s="1"/>
  <c r="A2072" i="25" s="1"/>
  <c r="A2073" i="25" s="1"/>
  <c r="A2074" i="25" s="1"/>
  <c r="A2075" i="25" s="1"/>
  <c r="A2076" i="25" s="1"/>
  <c r="A2077" i="25" s="1"/>
  <c r="A2078" i="25" s="1"/>
  <c r="A2079" i="25" s="1"/>
  <c r="A2080" i="25" s="1"/>
  <c r="A2081" i="25" s="1"/>
  <c r="A2082" i="25" s="1"/>
  <c r="A2083" i="25" s="1"/>
  <c r="A2084" i="25" s="1"/>
  <c r="A2085" i="25" s="1"/>
  <c r="A2086" i="25" s="1"/>
  <c r="A2087" i="25" s="1"/>
  <c r="A2088" i="25" s="1"/>
  <c r="A2089" i="25" s="1"/>
  <c r="A2090" i="25" s="1"/>
  <c r="A2091" i="25" s="1"/>
  <c r="A2092" i="25" s="1"/>
  <c r="A2093" i="25" s="1"/>
  <c r="A2094" i="25" s="1"/>
  <c r="A2095" i="25" s="1"/>
  <c r="A2096" i="25" s="1"/>
  <c r="A2097" i="25" s="1"/>
  <c r="A2098" i="25" s="1"/>
  <c r="A2099" i="25" s="1"/>
  <c r="A2100" i="25" s="1"/>
  <c r="A2101" i="25" s="1"/>
  <c r="A2102" i="25" s="1"/>
  <c r="A2103" i="25" s="1"/>
  <c r="A2104" i="25" s="1"/>
  <c r="A2105" i="25" s="1"/>
  <c r="A2106" i="25" s="1"/>
  <c r="A2107" i="25" s="1"/>
  <c r="A2108" i="25" s="1"/>
  <c r="A2109" i="25" s="1"/>
  <c r="A2110" i="25" s="1"/>
  <c r="A2111" i="25" s="1"/>
  <c r="A2112" i="25" s="1"/>
  <c r="A2113" i="25" s="1"/>
  <c r="A2114" i="25" s="1"/>
  <c r="A2115" i="25" s="1"/>
  <c r="A2116" i="25" s="1"/>
  <c r="A2117" i="25" s="1"/>
  <c r="A2118" i="25" s="1"/>
  <c r="A2119" i="25" s="1"/>
  <c r="A2120" i="25" s="1"/>
  <c r="A2121" i="25" s="1"/>
  <c r="A2122" i="25" s="1"/>
  <c r="A2123" i="25" s="1"/>
  <c r="A2124" i="25" s="1"/>
  <c r="A2125" i="25" s="1"/>
  <c r="A2126" i="25" s="1"/>
  <c r="A2127" i="25" s="1"/>
  <c r="A2128" i="25" s="1"/>
  <c r="A2129" i="25" s="1"/>
  <c r="A2130" i="25" s="1"/>
  <c r="A2131" i="25" s="1"/>
  <c r="A2132" i="25" s="1"/>
  <c r="A2133" i="25" s="1"/>
  <c r="A2134" i="25" s="1"/>
  <c r="A2135" i="25" s="1"/>
  <c r="A2136" i="25" s="1"/>
  <c r="A2137" i="25" s="1"/>
  <c r="A2138" i="25" s="1"/>
  <c r="A2139" i="25" s="1"/>
  <c r="A2140" i="25" s="1"/>
  <c r="A2141" i="25" s="1"/>
  <c r="A2142" i="25" s="1"/>
  <c r="A2143" i="25" s="1"/>
  <c r="A2144" i="25" s="1"/>
  <c r="A2145" i="25" s="1"/>
  <c r="A2146" i="25" s="1"/>
  <c r="A2147" i="25" s="1"/>
  <c r="A2148" i="25" s="1"/>
  <c r="A2149" i="25" s="1"/>
  <c r="A2150" i="25" s="1"/>
  <c r="A2151" i="25" s="1"/>
  <c r="A2152" i="25" s="1"/>
  <c r="A2153" i="25" s="1"/>
  <c r="A2154" i="25" s="1"/>
  <c r="A2155" i="25" s="1"/>
  <c r="A2156" i="25" s="1"/>
  <c r="A2157" i="25" s="1"/>
  <c r="A2158" i="25" s="1"/>
  <c r="A2159" i="25" s="1"/>
  <c r="A2160" i="25" s="1"/>
  <c r="A2161" i="25" s="1"/>
  <c r="A2162" i="25" s="1"/>
  <c r="A2163" i="25" s="1"/>
  <c r="A2164" i="25" s="1"/>
  <c r="A2165" i="25" s="1"/>
  <c r="A2166" i="25" s="1"/>
  <c r="A2167" i="25" s="1"/>
  <c r="A2168" i="25" s="1"/>
  <c r="A2169" i="25" s="1"/>
  <c r="A2170" i="25" s="1"/>
  <c r="A2171" i="25" s="1"/>
  <c r="A2172" i="25" s="1"/>
  <c r="A2173" i="25" s="1"/>
  <c r="A2174" i="25" s="1"/>
  <c r="A2175" i="25" s="1"/>
  <c r="A2176" i="25" s="1"/>
  <c r="A2177" i="25" s="1"/>
  <c r="A2178" i="25" s="1"/>
  <c r="A2179" i="25" s="1"/>
  <c r="A2180" i="25" s="1"/>
  <c r="A2181" i="25" s="1"/>
  <c r="A2182" i="25" s="1"/>
  <c r="A2183" i="25" s="1"/>
  <c r="A2184" i="25" s="1"/>
  <c r="A2185" i="25" s="1"/>
  <c r="A2186" i="25" s="1"/>
  <c r="A2187" i="25" s="1"/>
  <c r="A2188" i="25" s="1"/>
  <c r="A2189" i="25" s="1"/>
  <c r="A2190" i="25" s="1"/>
  <c r="A2191" i="25" s="1"/>
  <c r="A2192" i="25" s="1"/>
  <c r="A2193" i="25" s="1"/>
  <c r="A2194" i="25" s="1"/>
  <c r="A2195" i="25" s="1"/>
  <c r="A2196" i="25" s="1"/>
  <c r="A2197" i="25" s="1"/>
  <c r="A2198" i="25" s="1"/>
  <c r="A2199" i="25" s="1"/>
  <c r="A2200" i="25" s="1"/>
  <c r="A2201" i="25" s="1"/>
  <c r="A2202" i="25" s="1"/>
  <c r="A2203" i="25" s="1"/>
  <c r="A2204" i="25" s="1"/>
  <c r="A2205" i="25" s="1"/>
  <c r="A2206" i="25" s="1"/>
  <c r="A2207" i="25" s="1"/>
  <c r="A2208" i="25" s="1"/>
  <c r="A2209" i="25" s="1"/>
  <c r="A2210" i="25" s="1"/>
  <c r="A2211" i="25" s="1"/>
  <c r="A2212" i="25" s="1"/>
  <c r="A2213" i="25" s="1"/>
  <c r="A2214" i="25" s="1"/>
  <c r="A2215" i="25" s="1"/>
  <c r="A2216" i="25" s="1"/>
  <c r="A2217" i="25" s="1"/>
  <c r="A2218" i="25" s="1"/>
  <c r="A2219" i="25" s="1"/>
  <c r="A2220" i="25" s="1"/>
  <c r="A2221" i="25" s="1"/>
  <c r="A2222" i="25" s="1"/>
  <c r="A2223" i="25" s="1"/>
  <c r="A2224" i="25" s="1"/>
  <c r="A2225" i="25" s="1"/>
  <c r="A2226" i="25" s="1"/>
  <c r="A2227" i="25" s="1"/>
  <c r="A2228" i="25" s="1"/>
  <c r="A2229" i="25" s="1"/>
  <c r="A2230" i="25" s="1"/>
  <c r="A2231" i="25" s="1"/>
  <c r="A2232" i="25" s="1"/>
  <c r="A2233" i="25" s="1"/>
  <c r="A2234" i="25" s="1"/>
  <c r="A2235" i="25" s="1"/>
  <c r="A2236" i="25" s="1"/>
  <c r="A2237" i="25" s="1"/>
  <c r="A2238" i="25" s="1"/>
  <c r="A2239" i="25" s="1"/>
  <c r="A2240" i="25" s="1"/>
  <c r="A2241" i="25" s="1"/>
  <c r="A2242" i="25" s="1"/>
  <c r="A2243" i="25" s="1"/>
  <c r="A2244" i="25" s="1"/>
  <c r="A2245" i="25" s="1"/>
  <c r="A2246" i="25" s="1"/>
  <c r="A2247" i="25" s="1"/>
  <c r="A2248" i="25" s="1"/>
  <c r="A2249" i="25" s="1"/>
  <c r="A2250" i="25" s="1"/>
  <c r="A2251" i="25" s="1"/>
  <c r="A2252" i="25" s="1"/>
  <c r="A2253" i="25" s="1"/>
  <c r="A2254" i="25" s="1"/>
  <c r="A2255" i="25" s="1"/>
  <c r="A2256" i="25" s="1"/>
  <c r="A2257" i="25" s="1"/>
  <c r="A2258" i="25" s="1"/>
  <c r="A2259" i="25" s="1"/>
  <c r="A2260" i="25" s="1"/>
  <c r="A2261" i="25" s="1"/>
  <c r="A2262" i="25" s="1"/>
  <c r="A2263" i="25" s="1"/>
  <c r="A2264" i="25" s="1"/>
  <c r="A2265" i="25" s="1"/>
  <c r="A2266" i="25" s="1"/>
  <c r="A2267" i="25" s="1"/>
  <c r="A2268" i="25" s="1"/>
  <c r="A2269" i="25" s="1"/>
  <c r="A2270" i="25" s="1"/>
  <c r="A2271" i="25" s="1"/>
  <c r="A2272" i="25" s="1"/>
  <c r="A2273" i="25" s="1"/>
  <c r="A2274" i="25" s="1"/>
  <c r="A2275" i="25" s="1"/>
  <c r="A2276" i="25" s="1"/>
  <c r="A2277" i="25" s="1"/>
  <c r="A2278" i="25" s="1"/>
  <c r="A2279" i="25" s="1"/>
  <c r="A2280" i="25" s="1"/>
  <c r="A2281" i="25" s="1"/>
  <c r="A2282" i="25" s="1"/>
  <c r="A2283" i="25" s="1"/>
  <c r="A2284" i="25" s="1"/>
  <c r="A2285" i="25" s="1"/>
  <c r="A2286" i="25" s="1"/>
  <c r="A2287" i="25" s="1"/>
  <c r="A2288" i="25" s="1"/>
  <c r="A2289" i="25" s="1"/>
  <c r="A2290" i="25" s="1"/>
  <c r="A2291" i="25" s="1"/>
  <c r="A2292" i="25" s="1"/>
  <c r="A2293" i="25" s="1"/>
  <c r="A2294" i="25" s="1"/>
  <c r="A2295" i="25" s="1"/>
  <c r="A2296" i="25" s="1"/>
  <c r="A2297" i="25" s="1"/>
  <c r="A2298" i="25" s="1"/>
  <c r="A2299" i="25" s="1"/>
  <c r="A2300" i="25" s="1"/>
  <c r="A2301" i="25" s="1"/>
  <c r="A2302" i="25" s="1"/>
  <c r="A2303" i="25" s="1"/>
  <c r="A2304" i="25" s="1"/>
  <c r="A2305" i="25" s="1"/>
  <c r="A2306" i="25" s="1"/>
  <c r="A2307" i="25" s="1"/>
  <c r="A2308" i="25" s="1"/>
  <c r="A2309" i="25" s="1"/>
  <c r="A2310" i="25" s="1"/>
  <c r="A2311" i="25" s="1"/>
  <c r="A2312" i="25" s="1"/>
  <c r="A2313" i="25" s="1"/>
  <c r="A2314" i="25" s="1"/>
  <c r="A2315" i="25" s="1"/>
  <c r="A2316" i="25" s="1"/>
  <c r="A2317" i="25" s="1"/>
  <c r="A2318" i="25" s="1"/>
  <c r="A2319" i="25" s="1"/>
  <c r="A2320" i="25" s="1"/>
  <c r="A2321" i="25" s="1"/>
  <c r="A2322" i="25" s="1"/>
  <c r="A2323" i="25" s="1"/>
  <c r="A2324" i="25" s="1"/>
  <c r="A2325" i="25" s="1"/>
  <c r="A2326" i="25" s="1"/>
  <c r="A2327" i="25" s="1"/>
  <c r="A2328" i="25" s="1"/>
  <c r="A2329" i="25" s="1"/>
  <c r="A2330" i="25" s="1"/>
  <c r="A2331" i="25" s="1"/>
  <c r="A2332" i="25" s="1"/>
  <c r="A2333" i="25" s="1"/>
  <c r="A2334" i="25" s="1"/>
  <c r="A2335" i="25" s="1"/>
  <c r="A2336" i="25" s="1"/>
  <c r="A2337" i="25" s="1"/>
  <c r="A2338" i="25" s="1"/>
  <c r="A2339" i="25" s="1"/>
  <c r="A2340" i="25" s="1"/>
  <c r="A2341" i="25" s="1"/>
  <c r="A2342" i="25" s="1"/>
  <c r="A2343" i="25" s="1"/>
  <c r="A2344" i="25" s="1"/>
  <c r="A2345" i="25" s="1"/>
  <c r="A2346" i="25" s="1"/>
  <c r="A2347" i="25" s="1"/>
  <c r="A2348" i="25" s="1"/>
  <c r="A2349" i="25" s="1"/>
  <c r="A2350" i="25" s="1"/>
  <c r="A2351" i="25" s="1"/>
  <c r="A2352" i="25" s="1"/>
  <c r="A2353" i="25" s="1"/>
  <c r="A2354" i="25" s="1"/>
  <c r="A2355" i="25" s="1"/>
  <c r="A2356" i="25" s="1"/>
  <c r="A2357" i="25" s="1"/>
  <c r="A2358" i="25" s="1"/>
  <c r="A2359" i="25" s="1"/>
  <c r="A2360" i="25" s="1"/>
  <c r="A2361" i="25" s="1"/>
  <c r="A2362" i="25" s="1"/>
  <c r="A2363" i="25" s="1"/>
  <c r="A2364" i="25" s="1"/>
  <c r="A2365" i="25" s="1"/>
  <c r="A2366" i="25" s="1"/>
  <c r="A2367" i="25" s="1"/>
  <c r="A2368" i="25" s="1"/>
  <c r="A2369" i="25" s="1"/>
  <c r="A2370" i="25" s="1"/>
  <c r="A2371" i="25" s="1"/>
  <c r="A2372" i="25" s="1"/>
  <c r="A2373" i="25" s="1"/>
  <c r="A2374" i="25" s="1"/>
  <c r="A2375" i="25" s="1"/>
  <c r="A2376" i="25" s="1"/>
  <c r="A2377" i="25" s="1"/>
  <c r="A2378" i="25" s="1"/>
  <c r="A2379" i="25" s="1"/>
  <c r="A2380" i="25" s="1"/>
  <c r="A2381" i="25" s="1"/>
  <c r="A2382" i="25" s="1"/>
  <c r="A2383" i="25" s="1"/>
  <c r="A2384" i="25" s="1"/>
  <c r="A2385" i="25" s="1"/>
  <c r="A2386" i="25" s="1"/>
  <c r="A2387" i="25" s="1"/>
  <c r="A2388" i="25" s="1"/>
  <c r="A2389" i="25" s="1"/>
  <c r="A2390" i="25" s="1"/>
  <c r="A2391" i="25" s="1"/>
  <c r="A2392" i="25" s="1"/>
  <c r="A2393" i="25" s="1"/>
  <c r="A2394" i="25" s="1"/>
  <c r="A2395" i="25" s="1"/>
  <c r="A2396" i="25" s="1"/>
  <c r="A2397" i="25" s="1"/>
  <c r="A2398" i="25" s="1"/>
  <c r="A2399" i="25" s="1"/>
  <c r="A2400" i="25" s="1"/>
  <c r="A2401" i="25" s="1"/>
  <c r="A2402" i="25" s="1"/>
  <c r="A2403" i="25" s="1"/>
  <c r="A2404" i="25" s="1"/>
  <c r="A2405" i="25" s="1"/>
  <c r="A2406" i="25" s="1"/>
  <c r="A2407" i="25" s="1"/>
  <c r="A2408" i="25" s="1"/>
  <c r="A2409" i="25" s="1"/>
  <c r="A2410" i="25" s="1"/>
  <c r="A2411" i="25" s="1"/>
  <c r="A2412" i="25" s="1"/>
  <c r="A2413" i="25" s="1"/>
  <c r="A2414" i="25" s="1"/>
  <c r="A2415" i="25" s="1"/>
  <c r="A2416" i="25" s="1"/>
  <c r="A2417" i="25" s="1"/>
  <c r="A2418" i="25" s="1"/>
  <c r="A2419" i="25" s="1"/>
  <c r="A2420" i="25" s="1"/>
  <c r="A2421" i="25" s="1"/>
  <c r="A2422" i="25" s="1"/>
  <c r="A2423" i="25" s="1"/>
  <c r="A2424" i="25" s="1"/>
  <c r="A2425" i="25" s="1"/>
  <c r="A2426" i="25" s="1"/>
  <c r="A2427" i="25" s="1"/>
  <c r="A2428" i="25" s="1"/>
  <c r="A2429" i="25" s="1"/>
  <c r="A2430" i="25" s="1"/>
  <c r="A2431" i="25" s="1"/>
  <c r="A2432" i="25" s="1"/>
  <c r="A2433" i="25" s="1"/>
  <c r="A2434" i="25" s="1"/>
  <c r="A2435" i="25" s="1"/>
  <c r="A2436" i="25" s="1"/>
  <c r="A2437" i="25" s="1"/>
  <c r="A2438" i="25" s="1"/>
  <c r="A2439" i="25" s="1"/>
  <c r="A2440" i="25" s="1"/>
  <c r="A2441" i="25" s="1"/>
  <c r="A2442" i="25" s="1"/>
  <c r="A2443" i="25" s="1"/>
  <c r="A2444" i="25" s="1"/>
  <c r="A2445" i="25" s="1"/>
  <c r="A2446" i="25" s="1"/>
  <c r="A2447" i="25" s="1"/>
  <c r="A2448" i="25" s="1"/>
  <c r="A2449" i="25" s="1"/>
  <c r="A2450" i="25" s="1"/>
  <c r="A2451" i="25" s="1"/>
  <c r="A2452" i="25" s="1"/>
  <c r="A2453" i="25" s="1"/>
  <c r="A2454" i="25" s="1"/>
  <c r="A2455" i="25" s="1"/>
  <c r="A2456" i="25" s="1"/>
  <c r="A2457" i="25" s="1"/>
  <c r="A2458" i="25" s="1"/>
  <c r="A2459" i="25" s="1"/>
  <c r="A2460" i="25" s="1"/>
  <c r="A2461" i="25" s="1"/>
  <c r="A2462" i="25" s="1"/>
  <c r="A2463" i="25" s="1"/>
  <c r="A2464" i="25" s="1"/>
  <c r="A2465" i="25" s="1"/>
  <c r="A2466" i="25" s="1"/>
  <c r="A2467" i="25" s="1"/>
  <c r="A2468" i="25" s="1"/>
  <c r="A2469" i="25" s="1"/>
  <c r="A2470" i="25" s="1"/>
  <c r="A2471" i="25" s="1"/>
  <c r="A2472" i="25" s="1"/>
  <c r="A2473" i="25" s="1"/>
  <c r="A2474" i="25" s="1"/>
  <c r="A2475" i="25" s="1"/>
  <c r="A2476" i="25" s="1"/>
  <c r="A2477" i="25" s="1"/>
  <c r="A2478" i="25" s="1"/>
  <c r="A2479" i="25" s="1"/>
  <c r="A2480" i="25" s="1"/>
  <c r="A2481" i="25" s="1"/>
  <c r="A2482" i="25" s="1"/>
  <c r="A2483" i="25" s="1"/>
  <c r="A2484" i="25" s="1"/>
  <c r="A2485" i="25" s="1"/>
  <c r="A2486" i="25" s="1"/>
  <c r="A2487" i="25" s="1"/>
  <c r="A2488" i="25" s="1"/>
  <c r="A2489" i="25" s="1"/>
  <c r="A2490" i="25" s="1"/>
  <c r="A2491" i="25" s="1"/>
  <c r="A2492" i="25" s="1"/>
  <c r="A2493" i="25" s="1"/>
  <c r="A2494" i="25" s="1"/>
  <c r="A2495" i="25" s="1"/>
  <c r="A2496" i="25" s="1"/>
  <c r="A2497" i="25" s="1"/>
  <c r="A2498" i="25" s="1"/>
  <c r="A2499" i="25" s="1"/>
  <c r="A2500" i="25" s="1"/>
  <c r="A2501" i="25" s="1"/>
  <c r="A2502" i="25" s="1"/>
  <c r="A2503" i="25" s="1"/>
  <c r="A2504" i="25" s="1"/>
  <c r="A2505" i="25" s="1"/>
  <c r="A2506" i="25" s="1"/>
  <c r="A2507" i="25" s="1"/>
  <c r="A2508" i="25" s="1"/>
  <c r="A2509" i="25" s="1"/>
  <c r="A2510" i="25" s="1"/>
  <c r="A2511" i="25" s="1"/>
  <c r="A2512" i="25" s="1"/>
  <c r="A2513" i="25" s="1"/>
  <c r="A2514" i="25" s="1"/>
  <c r="A2515" i="25" s="1"/>
  <c r="A2516" i="25" s="1"/>
  <c r="A2517" i="25" s="1"/>
  <c r="A2518" i="25" s="1"/>
  <c r="A2519" i="25" s="1"/>
  <c r="A2520" i="25" s="1"/>
  <c r="A2521" i="25" s="1"/>
  <c r="A2522" i="25" s="1"/>
  <c r="A2523" i="25" s="1"/>
  <c r="A2524" i="25" s="1"/>
  <c r="A2525" i="25" s="1"/>
  <c r="A2526" i="25" s="1"/>
  <c r="A2527" i="25" s="1"/>
  <c r="A2528" i="25" s="1"/>
  <c r="A2529" i="25" s="1"/>
  <c r="A2530" i="25" s="1"/>
  <c r="A2531" i="25" s="1"/>
  <c r="A2532" i="25" s="1"/>
  <c r="A2533" i="25" s="1"/>
  <c r="A2534" i="25" s="1"/>
  <c r="A2535" i="25" s="1"/>
  <c r="A2536" i="25" s="1"/>
  <c r="A2537" i="25" s="1"/>
  <c r="A2538" i="25" s="1"/>
  <c r="A2539" i="25" s="1"/>
  <c r="A2540" i="25" s="1"/>
  <c r="A2541" i="25" s="1"/>
  <c r="A2542" i="25" s="1"/>
  <c r="A2543" i="25" s="1"/>
  <c r="A2544" i="25" s="1"/>
  <c r="A2545" i="25" s="1"/>
  <c r="A2546" i="25" s="1"/>
  <c r="A2547" i="25" s="1"/>
  <c r="A2548" i="25" s="1"/>
  <c r="A2549" i="25" s="1"/>
  <c r="A2550" i="25" s="1"/>
  <c r="A2551" i="25" s="1"/>
  <c r="A2552" i="25" s="1"/>
  <c r="A2553" i="25" s="1"/>
  <c r="A2554" i="25" s="1"/>
  <c r="A2555" i="25" s="1"/>
  <c r="A2556" i="25" s="1"/>
  <c r="A2557" i="25" s="1"/>
  <c r="A2558" i="25" s="1"/>
  <c r="A2559" i="25" s="1"/>
  <c r="A2560" i="25" s="1"/>
  <c r="A2561" i="25" s="1"/>
  <c r="A2562" i="25" s="1"/>
  <c r="A2563" i="25" s="1"/>
  <c r="A2564" i="25" s="1"/>
  <c r="A2565" i="25" s="1"/>
  <c r="A2566" i="25" s="1"/>
  <c r="A2567" i="25" s="1"/>
  <c r="A2568" i="25" s="1"/>
  <c r="A2569" i="25" s="1"/>
  <c r="A2570" i="25" s="1"/>
  <c r="A2571" i="25" s="1"/>
  <c r="A2572" i="25" s="1"/>
  <c r="A2573" i="25" s="1"/>
  <c r="A2574" i="25" s="1"/>
  <c r="A2575" i="25" s="1"/>
  <c r="A2576" i="25" s="1"/>
  <c r="A2577" i="25" s="1"/>
  <c r="A2578" i="25" s="1"/>
  <c r="A2579" i="25" s="1"/>
  <c r="A2580" i="25" s="1"/>
  <c r="A2581" i="25" s="1"/>
  <c r="A2582" i="25" s="1"/>
  <c r="A2583" i="25" s="1"/>
  <c r="A2584" i="25" s="1"/>
  <c r="A2585" i="25" s="1"/>
  <c r="A2586" i="25" s="1"/>
  <c r="A2587" i="25" s="1"/>
  <c r="A2588" i="25" s="1"/>
  <c r="A2589" i="25" s="1"/>
  <c r="A2590" i="25" s="1"/>
  <c r="A2591" i="25" s="1"/>
  <c r="A2592" i="25" s="1"/>
  <c r="A2593" i="25" s="1"/>
  <c r="A2594" i="25" s="1"/>
  <c r="A2595" i="25" s="1"/>
  <c r="A2596" i="25" s="1"/>
  <c r="A2597" i="25" s="1"/>
  <c r="A2598" i="25" s="1"/>
  <c r="A2599" i="25" s="1"/>
  <c r="A2600" i="25" s="1"/>
  <c r="A2601" i="25" s="1"/>
  <c r="A2602" i="25" s="1"/>
  <c r="A2603" i="25" s="1"/>
  <c r="A2604" i="25" s="1"/>
  <c r="A2605" i="25" s="1"/>
  <c r="A2606" i="25" s="1"/>
  <c r="A2607" i="25" s="1"/>
  <c r="A2608" i="25" s="1"/>
  <c r="A2609" i="25" s="1"/>
  <c r="A2610" i="25" s="1"/>
  <c r="A2611" i="25" s="1"/>
  <c r="A2612" i="25" s="1"/>
  <c r="A2613" i="25" s="1"/>
  <c r="A2614" i="25" s="1"/>
  <c r="A2615" i="25" s="1"/>
  <c r="A2616" i="25" s="1"/>
  <c r="A2617" i="25" s="1"/>
  <c r="A2618" i="25" s="1"/>
  <c r="A2619" i="25" s="1"/>
  <c r="A2620" i="25" s="1"/>
  <c r="A2621" i="25" s="1"/>
  <c r="A2622" i="25" s="1"/>
  <c r="A2623" i="25" s="1"/>
  <c r="A2624" i="25" s="1"/>
  <c r="A2625" i="25" s="1"/>
  <c r="A2626" i="25" s="1"/>
  <c r="A2627" i="25" s="1"/>
  <c r="A2628" i="25" s="1"/>
  <c r="A2629" i="25" s="1"/>
  <c r="A2630" i="25" s="1"/>
  <c r="A2631" i="25" s="1"/>
  <c r="A2632" i="25" s="1"/>
  <c r="A2633" i="25" s="1"/>
  <c r="A2634" i="25" s="1"/>
  <c r="A2635" i="25" s="1"/>
  <c r="A2636" i="25" s="1"/>
  <c r="A2637" i="25" s="1"/>
  <c r="A2638" i="25" s="1"/>
  <c r="A2639" i="25" s="1"/>
  <c r="A2640" i="25" s="1"/>
  <c r="A2641" i="25" s="1"/>
  <c r="A2642" i="25" s="1"/>
  <c r="A2643" i="25" s="1"/>
  <c r="A2644" i="25" s="1"/>
  <c r="A2645" i="25" s="1"/>
  <c r="A2646" i="25" s="1"/>
  <c r="A2647" i="25" s="1"/>
  <c r="A2648" i="25" s="1"/>
  <c r="A2649" i="25" s="1"/>
  <c r="A2650" i="25" s="1"/>
  <c r="A2651" i="25" s="1"/>
  <c r="A2652" i="25" s="1"/>
  <c r="A2653" i="25" s="1"/>
  <c r="A2654" i="25" s="1"/>
  <c r="A2655" i="25" s="1"/>
  <c r="A2656" i="25" s="1"/>
  <c r="A2657" i="25" s="1"/>
  <c r="A2658" i="25" s="1"/>
  <c r="A2659" i="25" s="1"/>
  <c r="A2660" i="25" s="1"/>
  <c r="A2661" i="25" s="1"/>
  <c r="A2662" i="25" s="1"/>
  <c r="A2663" i="25" s="1"/>
  <c r="A2664" i="25" s="1"/>
  <c r="A2665" i="25" s="1"/>
  <c r="A2666" i="25" s="1"/>
  <c r="A2667" i="25" s="1"/>
  <c r="A2668" i="25" s="1"/>
  <c r="A2669" i="25" s="1"/>
  <c r="A2670" i="25" s="1"/>
  <c r="A2671" i="25" s="1"/>
  <c r="A2672" i="25" s="1"/>
  <c r="A2673" i="25" s="1"/>
  <c r="A2674" i="25" s="1"/>
  <c r="A2675" i="25" s="1"/>
  <c r="A2676" i="25" s="1"/>
  <c r="A2677" i="25" s="1"/>
  <c r="A2678" i="25" s="1"/>
  <c r="A2679" i="25" s="1"/>
  <c r="A2680" i="25" s="1"/>
  <c r="A2681" i="25" s="1"/>
  <c r="A2682" i="25" s="1"/>
  <c r="A2683" i="25" s="1"/>
  <c r="A2684" i="25" s="1"/>
  <c r="A2685" i="25" s="1"/>
  <c r="A2686" i="25" s="1"/>
  <c r="A2687" i="25" s="1"/>
  <c r="A2688" i="25" s="1"/>
  <c r="A2689" i="25" s="1"/>
  <c r="A2690" i="25" s="1"/>
  <c r="A2691" i="25" s="1"/>
  <c r="A2692" i="25" s="1"/>
  <c r="A2693" i="25" s="1"/>
  <c r="A2694" i="25" s="1"/>
  <c r="A2695" i="25" s="1"/>
  <c r="A2696" i="25" s="1"/>
  <c r="A2697" i="25" s="1"/>
  <c r="A2698" i="25" s="1"/>
  <c r="A2699" i="25" s="1"/>
  <c r="A2700" i="25" s="1"/>
  <c r="A2701" i="25" s="1"/>
  <c r="A2702" i="25" s="1"/>
  <c r="A2703" i="25" s="1"/>
  <c r="A2704" i="25" s="1"/>
  <c r="A2705" i="25" s="1"/>
  <c r="A2706" i="25" s="1"/>
  <c r="A2707" i="25" s="1"/>
  <c r="A2708" i="25" s="1"/>
  <c r="A2709" i="25" s="1"/>
  <c r="A2710" i="25" s="1"/>
  <c r="A2711" i="25" s="1"/>
  <c r="A2712" i="25" s="1"/>
  <c r="A2713" i="25" s="1"/>
  <c r="A2714" i="25" s="1"/>
  <c r="A2715" i="25" s="1"/>
  <c r="A2716" i="25" s="1"/>
  <c r="A2717" i="25" s="1"/>
  <c r="A2718" i="25" s="1"/>
  <c r="A2719" i="25" s="1"/>
  <c r="A2720" i="25" s="1"/>
  <c r="A2721" i="25" s="1"/>
  <c r="A2722" i="25" s="1"/>
  <c r="A2723" i="25" s="1"/>
  <c r="A2724" i="25" s="1"/>
  <c r="A2725" i="25" s="1"/>
  <c r="A2726" i="25" s="1"/>
  <c r="A2727" i="25" s="1"/>
  <c r="A2728" i="25" s="1"/>
  <c r="A2729" i="25" s="1"/>
  <c r="A2730" i="25" s="1"/>
  <c r="A2731" i="25" s="1"/>
  <c r="A2732" i="25" s="1"/>
  <c r="A2733" i="25" s="1"/>
  <c r="A2734" i="25" s="1"/>
  <c r="A2735" i="25" s="1"/>
  <c r="A2736" i="25" s="1"/>
  <c r="A2737" i="25" s="1"/>
  <c r="A2738" i="25" s="1"/>
  <c r="A2739" i="25" s="1"/>
  <c r="A2740" i="25" s="1"/>
  <c r="A2741" i="25" s="1"/>
  <c r="A2742" i="25" s="1"/>
  <c r="A2743" i="25" s="1"/>
  <c r="A2744" i="25" s="1"/>
  <c r="A2745" i="25" s="1"/>
  <c r="A2746" i="25" s="1"/>
  <c r="A2747" i="25" s="1"/>
  <c r="A2748" i="25" s="1"/>
  <c r="A2749" i="25" s="1"/>
  <c r="A2750" i="25" s="1"/>
  <c r="A2751" i="25" s="1"/>
  <c r="A2752" i="25" s="1"/>
  <c r="A2753" i="25" s="1"/>
  <c r="A2754" i="25" s="1"/>
  <c r="A2755" i="25" s="1"/>
  <c r="A2756" i="25" s="1"/>
  <c r="A2757" i="25" s="1"/>
  <c r="A2758" i="25" s="1"/>
  <c r="A2759" i="25" s="1"/>
  <c r="A2760" i="25" s="1"/>
  <c r="A2761" i="25" s="1"/>
  <c r="A2762" i="25" s="1"/>
  <c r="A2763" i="25" s="1"/>
  <c r="A2764" i="25" s="1"/>
  <c r="A2765" i="25" s="1"/>
  <c r="A2766" i="25" s="1"/>
  <c r="A2767" i="25" s="1"/>
  <c r="A2768" i="25" s="1"/>
  <c r="A2769" i="25" s="1"/>
  <c r="A2770" i="25" s="1"/>
  <c r="A2771" i="25" s="1"/>
  <c r="A2772" i="25" s="1"/>
  <c r="A2773" i="25" s="1"/>
  <c r="A2774" i="25" s="1"/>
  <c r="A2775" i="25" s="1"/>
  <c r="A2776" i="25" s="1"/>
  <c r="A2777" i="25" s="1"/>
  <c r="A2778" i="25" s="1"/>
  <c r="A2779" i="25" s="1"/>
  <c r="A2780" i="25" s="1"/>
  <c r="A2781" i="25" s="1"/>
  <c r="A2782" i="25" s="1"/>
  <c r="A2783" i="25" s="1"/>
  <c r="A2784" i="25" s="1"/>
  <c r="A2785" i="25" s="1"/>
  <c r="A2786" i="25" s="1"/>
  <c r="A2787" i="25" s="1"/>
  <c r="A2788" i="25" s="1"/>
  <c r="A2789" i="25" s="1"/>
  <c r="A2790" i="25" s="1"/>
  <c r="A2791" i="25" s="1"/>
  <c r="A2792" i="25" s="1"/>
  <c r="A2793" i="25" s="1"/>
  <c r="A2794" i="25" s="1"/>
  <c r="A2795" i="25" s="1"/>
  <c r="A2796" i="25" s="1"/>
  <c r="A2797" i="25" s="1"/>
  <c r="A2798" i="25" s="1"/>
  <c r="A2799" i="25" s="1"/>
  <c r="A2800" i="25" s="1"/>
  <c r="A2801" i="25" s="1"/>
  <c r="A2802" i="25" s="1"/>
  <c r="A2803" i="25" s="1"/>
  <c r="A2804" i="25" s="1"/>
  <c r="A2805" i="25" s="1"/>
  <c r="A2806" i="25" s="1"/>
  <c r="A2807" i="25" s="1"/>
  <c r="A2808" i="25" s="1"/>
  <c r="A2809" i="25" s="1"/>
  <c r="A2810" i="25" s="1"/>
  <c r="A2811" i="25" s="1"/>
  <c r="A2812" i="25" s="1"/>
  <c r="A2813" i="25" s="1"/>
  <c r="A2814" i="25" s="1"/>
  <c r="A2815" i="25" s="1"/>
  <c r="A2816" i="25" s="1"/>
  <c r="A2817" i="25" s="1"/>
  <c r="A2818" i="25" s="1"/>
  <c r="A2819" i="25" s="1"/>
  <c r="A2820" i="25" s="1"/>
  <c r="A2821" i="25" s="1"/>
  <c r="A2822" i="25" s="1"/>
  <c r="A2823" i="25" s="1"/>
  <c r="A2824" i="25" s="1"/>
  <c r="A2825" i="25" s="1"/>
  <c r="A2826" i="25" s="1"/>
  <c r="A2827" i="25" s="1"/>
  <c r="A2828" i="25" s="1"/>
  <c r="A2829" i="25" s="1"/>
  <c r="A2830" i="25" s="1"/>
  <c r="A2831" i="25" s="1"/>
  <c r="A2832" i="25" s="1"/>
  <c r="A2833" i="25" s="1"/>
  <c r="A2834" i="25" s="1"/>
  <c r="A2835" i="25" s="1"/>
  <c r="A2836" i="25" s="1"/>
  <c r="A2837" i="25" s="1"/>
  <c r="A2838" i="25" s="1"/>
  <c r="A2839" i="25" s="1"/>
  <c r="A2840" i="25" s="1"/>
  <c r="A2841" i="25" s="1"/>
  <c r="A2842" i="25" s="1"/>
  <c r="A2843" i="25" s="1"/>
  <c r="A2844" i="25" s="1"/>
  <c r="A2845" i="25" s="1"/>
  <c r="A2846" i="25" s="1"/>
  <c r="A2847" i="25" s="1"/>
  <c r="A2848" i="25" s="1"/>
  <c r="A2849" i="25" s="1"/>
  <c r="A2850" i="25" s="1"/>
  <c r="A2851" i="25" s="1"/>
  <c r="A2852" i="25" s="1"/>
  <c r="A2853" i="25" s="1"/>
  <c r="A2854" i="25" s="1"/>
  <c r="A2855" i="25" s="1"/>
  <c r="A2856" i="25" s="1"/>
  <c r="A2857" i="25" s="1"/>
  <c r="A2858" i="25" s="1"/>
  <c r="A2859" i="25" s="1"/>
  <c r="A2860" i="25" s="1"/>
  <c r="A2861" i="25" s="1"/>
  <c r="A2862" i="25" s="1"/>
  <c r="A2863" i="25" s="1"/>
  <c r="A2864" i="25" s="1"/>
  <c r="A2865" i="25" s="1"/>
  <c r="A2866" i="25" s="1"/>
  <c r="A2867" i="25" s="1"/>
  <c r="A2868" i="25" s="1"/>
  <c r="A2869" i="25" s="1"/>
  <c r="A2870" i="25" s="1"/>
  <c r="A2871" i="25" s="1"/>
  <c r="A2872" i="25" s="1"/>
  <c r="A2873" i="25" s="1"/>
  <c r="A2874" i="25" s="1"/>
  <c r="A2875" i="25" s="1"/>
  <c r="A2876" i="25" s="1"/>
  <c r="A2877" i="25" s="1"/>
  <c r="A2878" i="25" s="1"/>
  <c r="A2879" i="25" s="1"/>
  <c r="A2880" i="25" s="1"/>
  <c r="A2881" i="25" s="1"/>
  <c r="A2882" i="25" s="1"/>
  <c r="A2883" i="25" s="1"/>
  <c r="A2884" i="25" s="1"/>
  <c r="A2885" i="25" s="1"/>
  <c r="A2886" i="25" s="1"/>
  <c r="A2887" i="25" s="1"/>
  <c r="A2888" i="25" s="1"/>
  <c r="A2889" i="25" s="1"/>
  <c r="A2890" i="25" s="1"/>
  <c r="A2891" i="25" s="1"/>
  <c r="A2892" i="25" s="1"/>
  <c r="A2893" i="25" s="1"/>
  <c r="A2894" i="25" s="1"/>
  <c r="A2895" i="25" s="1"/>
  <c r="A2896" i="25" s="1"/>
  <c r="A2897" i="25" s="1"/>
  <c r="A2898" i="25" s="1"/>
  <c r="A2899" i="25" s="1"/>
  <c r="A2900" i="25" s="1"/>
  <c r="A2901" i="25" s="1"/>
  <c r="A2902" i="25" s="1"/>
  <c r="A2903" i="25" s="1"/>
  <c r="A2904" i="25" s="1"/>
  <c r="A2905" i="25" s="1"/>
  <c r="A2906" i="25" s="1"/>
  <c r="A2907" i="25" s="1"/>
  <c r="A2908" i="25" s="1"/>
  <c r="A2909" i="25" s="1"/>
  <c r="A2910" i="25" s="1"/>
  <c r="A2911" i="25" s="1"/>
  <c r="A2912" i="25" s="1"/>
  <c r="A2913" i="25" s="1"/>
  <c r="A2914" i="25" s="1"/>
  <c r="A2915" i="25" s="1"/>
  <c r="A2916" i="25" s="1"/>
  <c r="A2917" i="25" s="1"/>
  <c r="A2918" i="25" s="1"/>
  <c r="A2919" i="25" s="1"/>
  <c r="A2920" i="25" s="1"/>
  <c r="A2921" i="25" s="1"/>
  <c r="A2922" i="25" s="1"/>
  <c r="A2923" i="25" s="1"/>
  <c r="A2924" i="25" s="1"/>
  <c r="A2925" i="25" s="1"/>
  <c r="A2926" i="25" s="1"/>
  <c r="A2927" i="25" s="1"/>
  <c r="A2928" i="25" s="1"/>
  <c r="A2929" i="25" s="1"/>
  <c r="A2930" i="25" s="1"/>
  <c r="A2931" i="25" s="1"/>
  <c r="A2932" i="25" s="1"/>
  <c r="A2933" i="25" s="1"/>
  <c r="A2934" i="25" s="1"/>
  <c r="A2935" i="25" s="1"/>
  <c r="A2936" i="25" s="1"/>
  <c r="A2937" i="25" s="1"/>
  <c r="A2938" i="25" s="1"/>
  <c r="A2939" i="25" s="1"/>
  <c r="A2940" i="25" s="1"/>
  <c r="A2941" i="25" s="1"/>
  <c r="A2942" i="25" s="1"/>
  <c r="A2943" i="25" s="1"/>
  <c r="A2944" i="25" s="1"/>
  <c r="A2945" i="25" s="1"/>
  <c r="A2946" i="25" s="1"/>
  <c r="A2947" i="25" s="1"/>
  <c r="A2948" i="25" s="1"/>
  <c r="A2949" i="25" s="1"/>
  <c r="A2950" i="25" s="1"/>
  <c r="A2951" i="25" s="1"/>
  <c r="A2952" i="25" s="1"/>
  <c r="A2953" i="25" s="1"/>
  <c r="A2954" i="25" s="1"/>
  <c r="A2955" i="25" s="1"/>
  <c r="A2956" i="25" s="1"/>
  <c r="A2957" i="25" s="1"/>
  <c r="A2958" i="25" s="1"/>
  <c r="A2959" i="25" s="1"/>
  <c r="A2960" i="25" s="1"/>
  <c r="A2961" i="25" s="1"/>
  <c r="A2962" i="25" s="1"/>
  <c r="A2963" i="25" s="1"/>
  <c r="A2964" i="25" s="1"/>
  <c r="A2965" i="25" s="1"/>
  <c r="A2966" i="25" s="1"/>
  <c r="A2967" i="25" s="1"/>
  <c r="A2968" i="25" s="1"/>
  <c r="A2969" i="25" s="1"/>
  <c r="A2970" i="25" s="1"/>
  <c r="A2971" i="25" s="1"/>
  <c r="A2972" i="25" s="1"/>
  <c r="A2973" i="25" s="1"/>
  <c r="A2974" i="25" s="1"/>
  <c r="A2975" i="25" s="1"/>
  <c r="A2976" i="25" s="1"/>
  <c r="A2977" i="25" s="1"/>
  <c r="A2978" i="25" s="1"/>
  <c r="A2979" i="25" s="1"/>
  <c r="A2980" i="25" s="1"/>
  <c r="A2981" i="25" s="1"/>
  <c r="A2982" i="25" s="1"/>
  <c r="A2983" i="25" s="1"/>
  <c r="A2984" i="25" s="1"/>
  <c r="A2985" i="25" s="1"/>
  <c r="A2986" i="25" s="1"/>
  <c r="A2987" i="25" s="1"/>
  <c r="A2988" i="25" s="1"/>
  <c r="A2989" i="25" s="1"/>
  <c r="A2990" i="25" s="1"/>
  <c r="A2991" i="25" s="1"/>
  <c r="A2992" i="25" s="1"/>
  <c r="A2993" i="25" s="1"/>
  <c r="A2994" i="25" s="1"/>
  <c r="A2995" i="25" s="1"/>
  <c r="A2996" i="25" s="1"/>
  <c r="A2997" i="25" s="1"/>
  <c r="A2998" i="25" s="1"/>
  <c r="A2999" i="25" s="1"/>
  <c r="A3000" i="25" s="1"/>
  <c r="A3001" i="25" s="1"/>
  <c r="A3002" i="25" s="1"/>
  <c r="A3003" i="25" s="1"/>
  <c r="A3004" i="25" s="1"/>
  <c r="A3005" i="25" s="1"/>
  <c r="A3006" i="25" s="1"/>
  <c r="A3007" i="25" s="1"/>
  <c r="A3008" i="25" s="1"/>
  <c r="A3009" i="25" s="1"/>
  <c r="A3010" i="25" s="1"/>
  <c r="A3011" i="25" s="1"/>
  <c r="A3012" i="25" s="1"/>
  <c r="A3013" i="25" s="1"/>
  <c r="A3014" i="25" s="1"/>
  <c r="A3015" i="25" s="1"/>
  <c r="A3016" i="25" s="1"/>
  <c r="A3017" i="25" s="1"/>
  <c r="A3018" i="25" s="1"/>
  <c r="A3019" i="25" s="1"/>
  <c r="A3020" i="25" s="1"/>
  <c r="A3021" i="25" s="1"/>
  <c r="A3022" i="25" s="1"/>
  <c r="A3023" i="25" s="1"/>
  <c r="A3024" i="25" s="1"/>
  <c r="A3025" i="25" s="1"/>
  <c r="A3026" i="25" s="1"/>
  <c r="A3027" i="25" s="1"/>
  <c r="A3028" i="25" s="1"/>
  <c r="A3029" i="25" s="1"/>
  <c r="A3030" i="25" s="1"/>
  <c r="A3031" i="25" s="1"/>
  <c r="A3032" i="25" s="1"/>
  <c r="A3033" i="25" s="1"/>
  <c r="A3034" i="25" s="1"/>
  <c r="A3035" i="25" s="1"/>
  <c r="A3036" i="25" s="1"/>
  <c r="A3037" i="25" s="1"/>
  <c r="A3038" i="25" s="1"/>
  <c r="A3039" i="25" s="1"/>
  <c r="A3040" i="25" s="1"/>
  <c r="A3041" i="25" s="1"/>
  <c r="A3042" i="25" s="1"/>
  <c r="A3043" i="25" s="1"/>
  <c r="A3044" i="25" s="1"/>
  <c r="A3045" i="25" s="1"/>
  <c r="A3046" i="25" s="1"/>
  <c r="A3047" i="25" s="1"/>
  <c r="A3048" i="25" s="1"/>
  <c r="A3049" i="25" s="1"/>
  <c r="A3050" i="25" s="1"/>
  <c r="A3051" i="25" s="1"/>
  <c r="A3052" i="25" s="1"/>
  <c r="A3053" i="25" s="1"/>
  <c r="A3054" i="25" s="1"/>
  <c r="A3055" i="25" s="1"/>
  <c r="A3056" i="25" s="1"/>
  <c r="A3057" i="25" s="1"/>
  <c r="A3058" i="25" s="1"/>
  <c r="A3059" i="25" s="1"/>
  <c r="A3060" i="25" s="1"/>
  <c r="A3061" i="25" s="1"/>
  <c r="A3062" i="25" s="1"/>
  <c r="A3063" i="25" s="1"/>
  <c r="A3064" i="25" s="1"/>
  <c r="A3065" i="25" s="1"/>
  <c r="A3066" i="25" s="1"/>
  <c r="A3067" i="25" s="1"/>
  <c r="A3068" i="25" s="1"/>
  <c r="A3069" i="25" s="1"/>
  <c r="A3070" i="25" s="1"/>
  <c r="A3071" i="25" s="1"/>
  <c r="A3072" i="25" s="1"/>
  <c r="A3073" i="25" s="1"/>
  <c r="A3074" i="25" s="1"/>
  <c r="A3075" i="25" s="1"/>
  <c r="A3076" i="25" s="1"/>
  <c r="A3077" i="25" s="1"/>
  <c r="A3078" i="25" s="1"/>
  <c r="A3079" i="25" s="1"/>
  <c r="A3080" i="25" s="1"/>
  <c r="A3081" i="25" s="1"/>
  <c r="A3082" i="25" s="1"/>
  <c r="A3083" i="25" s="1"/>
  <c r="A3084" i="25" s="1"/>
  <c r="A3085" i="25" s="1"/>
  <c r="A3086" i="25" s="1"/>
  <c r="A3087" i="25" s="1"/>
  <c r="A3088" i="25" s="1"/>
  <c r="A3089" i="25" s="1"/>
  <c r="A3090" i="25" s="1"/>
  <c r="A3091" i="25" s="1"/>
  <c r="A3092" i="25" s="1"/>
  <c r="A3093" i="25" s="1"/>
  <c r="A3094" i="25" s="1"/>
  <c r="A3095" i="25" s="1"/>
  <c r="A3096" i="25" s="1"/>
  <c r="A3097" i="25" s="1"/>
  <c r="A3098" i="25" s="1"/>
  <c r="A3099" i="25" s="1"/>
  <c r="A3100" i="25" s="1"/>
  <c r="A3101" i="25" s="1"/>
  <c r="A3102" i="25" s="1"/>
  <c r="A3103" i="25" s="1"/>
  <c r="A3104" i="25" s="1"/>
  <c r="A3105" i="25" s="1"/>
  <c r="A3106" i="25" s="1"/>
  <c r="A3107" i="25" s="1"/>
  <c r="A3108" i="25" s="1"/>
  <c r="A3109" i="25" s="1"/>
  <c r="A3110" i="25" s="1"/>
  <c r="A3111" i="25" s="1"/>
  <c r="A3112" i="25" s="1"/>
  <c r="A3113" i="25" s="1"/>
  <c r="A3114" i="25" s="1"/>
  <c r="A3115" i="25" s="1"/>
  <c r="A3116" i="25" s="1"/>
  <c r="A3117" i="25" s="1"/>
  <c r="A3118" i="25" s="1"/>
  <c r="A3119" i="25" s="1"/>
  <c r="A3120" i="25" s="1"/>
  <c r="A3121" i="25" s="1"/>
  <c r="A3122" i="25" s="1"/>
  <c r="A3123" i="25" s="1"/>
  <c r="A3124" i="25" s="1"/>
  <c r="A3125" i="25" s="1"/>
  <c r="A3126" i="25" s="1"/>
  <c r="A3127" i="25" s="1"/>
  <c r="A3128" i="25" s="1"/>
  <c r="A3129" i="25" s="1"/>
  <c r="A3130" i="25" s="1"/>
  <c r="A3131" i="25" s="1"/>
  <c r="A3132" i="25" s="1"/>
  <c r="A3133" i="25" s="1"/>
  <c r="A3134" i="25" s="1"/>
  <c r="A3135" i="25" s="1"/>
  <c r="A3136" i="25" s="1"/>
  <c r="A3137" i="25" s="1"/>
  <c r="A3138" i="25" s="1"/>
  <c r="A3139" i="25" s="1"/>
  <c r="A3140" i="25" s="1"/>
  <c r="A3141" i="25" s="1"/>
  <c r="A3142" i="25" s="1"/>
  <c r="A3143" i="25" s="1"/>
  <c r="A3144" i="25" s="1"/>
  <c r="A3145" i="25" s="1"/>
  <c r="A3146" i="25" s="1"/>
  <c r="A3147" i="25" s="1"/>
  <c r="A3148" i="25" s="1"/>
  <c r="A3149" i="25" s="1"/>
  <c r="A3150" i="25" s="1"/>
  <c r="A3151" i="25" s="1"/>
  <c r="A3152" i="25" s="1"/>
  <c r="A3153" i="25" s="1"/>
  <c r="A3154" i="25" s="1"/>
  <c r="A3155" i="25" s="1"/>
  <c r="A3156" i="25" s="1"/>
  <c r="A3157" i="25" s="1"/>
  <c r="A3158" i="25" s="1"/>
  <c r="A3159" i="25" s="1"/>
  <c r="A3160" i="25" s="1"/>
  <c r="A3161" i="25" s="1"/>
  <c r="A3162" i="25" s="1"/>
  <c r="A3163" i="25" s="1"/>
  <c r="A3164" i="25" s="1"/>
  <c r="A3165" i="25" s="1"/>
  <c r="A3166" i="25" s="1"/>
  <c r="A3167" i="25" s="1"/>
  <c r="A3168" i="25" s="1"/>
  <c r="A3169" i="25" s="1"/>
  <c r="A3170" i="25" s="1"/>
  <c r="A3171" i="25" s="1"/>
  <c r="A3172" i="25" s="1"/>
  <c r="A3173" i="25" s="1"/>
  <c r="A3174" i="25" s="1"/>
  <c r="A3175" i="25" s="1"/>
  <c r="A3176" i="25" s="1"/>
  <c r="A3177" i="25" s="1"/>
  <c r="A3178" i="25" s="1"/>
  <c r="A3179" i="25" s="1"/>
  <c r="A3180" i="25" s="1"/>
  <c r="A3181" i="25" s="1"/>
  <c r="A3182" i="25" s="1"/>
  <c r="A3183" i="25" s="1"/>
  <c r="A3184" i="25" s="1"/>
  <c r="A3185" i="25" s="1"/>
  <c r="A3186" i="25" s="1"/>
  <c r="A3187" i="25" s="1"/>
  <c r="A3188" i="25" s="1"/>
  <c r="A3189" i="25" s="1"/>
  <c r="A3190" i="25" s="1"/>
  <c r="A3191" i="25" s="1"/>
  <c r="A3192" i="25" s="1"/>
  <c r="A3193" i="25" s="1"/>
  <c r="A3194" i="25" s="1"/>
  <c r="A3195" i="25" s="1"/>
  <c r="A3196" i="25" s="1"/>
  <c r="A3197" i="25" s="1"/>
  <c r="A3198" i="25" s="1"/>
  <c r="A3199" i="25" s="1"/>
  <c r="A3200" i="25" s="1"/>
  <c r="A3201" i="25" s="1"/>
  <c r="A3202" i="25" s="1"/>
  <c r="A3203" i="25" s="1"/>
  <c r="A3204" i="25" s="1"/>
  <c r="A3205" i="25" s="1"/>
  <c r="A3206" i="25" s="1"/>
  <c r="A3207" i="25" s="1"/>
  <c r="A3208" i="25" s="1"/>
  <c r="A3209" i="25" s="1"/>
  <c r="A3210" i="25" s="1"/>
  <c r="A3211" i="25" s="1"/>
  <c r="A3212" i="25" s="1"/>
  <c r="A3213" i="25" s="1"/>
  <c r="A3214" i="25" s="1"/>
  <c r="A3215" i="25" s="1"/>
  <c r="A3216" i="25" s="1"/>
  <c r="A3217" i="25" s="1"/>
  <c r="A3218" i="25" s="1"/>
  <c r="A3219" i="25" s="1"/>
  <c r="A3220" i="25" s="1"/>
  <c r="A3221" i="25" s="1"/>
  <c r="A3222" i="25" s="1"/>
  <c r="A3223" i="25" s="1"/>
  <c r="A3224" i="25" s="1"/>
  <c r="A3225" i="25" s="1"/>
  <c r="A3226" i="25" s="1"/>
  <c r="A3227" i="25" s="1"/>
  <c r="A3228" i="25" s="1"/>
  <c r="A3229" i="25" s="1"/>
  <c r="A3230" i="25" s="1"/>
  <c r="A3231" i="25" s="1"/>
  <c r="A3232" i="25" s="1"/>
  <c r="A3233" i="25" s="1"/>
  <c r="A3234" i="25" s="1"/>
  <c r="A3235" i="25" s="1"/>
  <c r="A3236" i="25" s="1"/>
  <c r="A3237" i="25" s="1"/>
  <c r="A3238" i="25" s="1"/>
  <c r="A3239" i="25" s="1"/>
  <c r="A3240" i="25" s="1"/>
  <c r="A3241" i="25" s="1"/>
  <c r="A3242" i="25" s="1"/>
  <c r="A3243" i="25" s="1"/>
  <c r="A3244" i="25" s="1"/>
  <c r="A3245" i="25" s="1"/>
  <c r="A3246" i="25" s="1"/>
  <c r="A3247" i="25" s="1"/>
  <c r="A3248" i="25" s="1"/>
  <c r="A3249" i="25" s="1"/>
  <c r="A3250" i="25" s="1"/>
  <c r="A3251" i="25" s="1"/>
  <c r="A3252" i="25" s="1"/>
  <c r="A3253" i="25" s="1"/>
  <c r="A3254" i="25" s="1"/>
  <c r="A3255" i="25" s="1"/>
  <c r="A3256" i="25" s="1"/>
  <c r="A3257" i="25" s="1"/>
  <c r="A3258" i="25" s="1"/>
  <c r="A3259" i="25" s="1"/>
  <c r="A3260" i="25" s="1"/>
  <c r="A3261" i="25" s="1"/>
  <c r="A3262" i="25" s="1"/>
  <c r="A3263" i="25" s="1"/>
  <c r="A3264" i="25" s="1"/>
  <c r="A3265" i="25" s="1"/>
  <c r="A3266" i="25" s="1"/>
  <c r="A3267" i="25" s="1"/>
  <c r="A3268" i="25" s="1"/>
  <c r="A3269" i="25" s="1"/>
  <c r="A3270" i="25" s="1"/>
  <c r="A3271" i="25" s="1"/>
  <c r="A3272" i="25" s="1"/>
  <c r="A3273" i="25" s="1"/>
  <c r="A3274" i="25" s="1"/>
  <c r="A3275" i="25" s="1"/>
  <c r="A3276" i="25" s="1"/>
  <c r="A3277" i="25" s="1"/>
  <c r="A3278" i="25" s="1"/>
  <c r="A3279" i="25" s="1"/>
  <c r="A3280" i="25" s="1"/>
  <c r="A3281" i="25" s="1"/>
  <c r="A3282" i="25" s="1"/>
  <c r="A3283" i="25" s="1"/>
  <c r="A3284" i="25" s="1"/>
  <c r="A3285" i="25" s="1"/>
  <c r="A3286" i="25" s="1"/>
  <c r="A3287" i="25" s="1"/>
  <c r="A3288" i="25" s="1"/>
  <c r="A3289" i="25" s="1"/>
  <c r="A3290" i="25" s="1"/>
  <c r="A3291" i="25" s="1"/>
  <c r="A3292" i="25" s="1"/>
  <c r="A3293" i="25" s="1"/>
  <c r="A3294" i="25" s="1"/>
  <c r="A3295" i="25" s="1"/>
  <c r="A3296" i="25" s="1"/>
  <c r="A3297" i="25" s="1"/>
  <c r="A3298" i="25" s="1"/>
  <c r="A3299" i="25" s="1"/>
  <c r="A3300" i="25" s="1"/>
  <c r="A3301" i="25" s="1"/>
  <c r="A3302" i="25" s="1"/>
  <c r="A3303" i="25" s="1"/>
  <c r="A3304" i="25" s="1"/>
  <c r="A3305" i="25" s="1"/>
  <c r="A3306" i="25" s="1"/>
  <c r="A3307" i="25" s="1"/>
  <c r="A3308" i="25" s="1"/>
  <c r="A3309" i="25" s="1"/>
  <c r="A3310" i="25" s="1"/>
  <c r="A3311" i="25" s="1"/>
  <c r="A3312" i="25" s="1"/>
  <c r="A3313" i="25" s="1"/>
  <c r="A3314" i="25" s="1"/>
  <c r="A3315" i="25" s="1"/>
  <c r="A3316" i="25" s="1"/>
  <c r="A3317" i="25" s="1"/>
  <c r="A3318" i="25" s="1"/>
  <c r="A3319" i="25" s="1"/>
  <c r="A3320" i="25" s="1"/>
  <c r="A3321" i="25" s="1"/>
  <c r="A3322" i="25" s="1"/>
  <c r="A3323" i="25" s="1"/>
  <c r="A3324" i="25" s="1"/>
  <c r="A3325" i="25" s="1"/>
  <c r="A3326" i="25" s="1"/>
  <c r="A3327" i="25" s="1"/>
  <c r="A3328" i="25" s="1"/>
  <c r="A3329" i="25" s="1"/>
  <c r="A3330" i="25" s="1"/>
  <c r="A3331" i="25" s="1"/>
  <c r="A3332" i="25" s="1"/>
  <c r="A3333" i="25" s="1"/>
  <c r="A3334" i="25" s="1"/>
  <c r="A3335" i="25" s="1"/>
  <c r="A3336" i="25" s="1"/>
  <c r="A3337" i="25" s="1"/>
  <c r="A3338" i="25" s="1"/>
  <c r="A3339" i="25" s="1"/>
  <c r="A3340" i="25" s="1"/>
  <c r="A3341" i="25" s="1"/>
  <c r="A3342" i="25" s="1"/>
  <c r="A3343" i="25" s="1"/>
  <c r="A3344" i="25" s="1"/>
  <c r="A3345" i="25" s="1"/>
  <c r="A3346" i="25" s="1"/>
  <c r="A3347" i="25" s="1"/>
  <c r="A3348" i="25" s="1"/>
  <c r="A3349" i="25" s="1"/>
  <c r="A3350" i="25" s="1"/>
  <c r="A3351" i="25" s="1"/>
  <c r="A3352" i="25" s="1"/>
  <c r="A3353" i="25" s="1"/>
  <c r="A3354" i="25" s="1"/>
  <c r="A3355" i="25" s="1"/>
  <c r="A3356" i="25" s="1"/>
  <c r="A3357" i="25" s="1"/>
  <c r="A3358" i="25" s="1"/>
  <c r="A3359" i="25" s="1"/>
  <c r="A3360" i="25" s="1"/>
  <c r="A3361" i="25" s="1"/>
  <c r="A3362" i="25" s="1"/>
  <c r="A3363" i="25" s="1"/>
  <c r="A3364" i="25" s="1"/>
  <c r="A3365" i="25" s="1"/>
  <c r="A3366" i="25" s="1"/>
  <c r="A3367" i="25" s="1"/>
  <c r="A3368" i="25" s="1"/>
  <c r="A3369" i="25" s="1"/>
  <c r="A3370" i="25" s="1"/>
  <c r="A3371" i="25" s="1"/>
  <c r="A3372" i="25" s="1"/>
  <c r="A3373" i="25" s="1"/>
  <c r="A3374" i="25" s="1"/>
  <c r="A3375" i="25" s="1"/>
  <c r="A3376" i="25" s="1"/>
  <c r="A3377" i="25" s="1"/>
  <c r="A3378" i="25" s="1"/>
  <c r="A3379" i="25" s="1"/>
  <c r="A3380" i="25" s="1"/>
  <c r="A3381" i="25" s="1"/>
  <c r="A3382" i="25" s="1"/>
  <c r="A3383" i="25" s="1"/>
  <c r="A3384" i="25" s="1"/>
  <c r="A3385" i="25" s="1"/>
  <c r="A3386" i="25" s="1"/>
  <c r="A3387" i="25" s="1"/>
  <c r="A3388" i="25" s="1"/>
  <c r="A3389" i="25" s="1"/>
  <c r="A3390" i="25" s="1"/>
  <c r="A3391" i="25" s="1"/>
  <c r="A3392" i="25" s="1"/>
  <c r="A3393" i="25" s="1"/>
  <c r="A3394" i="25" s="1"/>
  <c r="A3395" i="25" s="1"/>
  <c r="A3396" i="25" s="1"/>
  <c r="A3397" i="25" s="1"/>
  <c r="A3398" i="25" s="1"/>
  <c r="A3399" i="25" s="1"/>
  <c r="A3400" i="25" s="1"/>
  <c r="A3401" i="25" s="1"/>
  <c r="A3402" i="25" s="1"/>
  <c r="A3403" i="25" s="1"/>
  <c r="A3404" i="25" s="1"/>
  <c r="A3405" i="25" s="1"/>
  <c r="A3406" i="25" s="1"/>
  <c r="A3407" i="25" s="1"/>
  <c r="A3408" i="25" s="1"/>
  <c r="A3409" i="25" s="1"/>
  <c r="A3410" i="25" s="1"/>
  <c r="A3411" i="25" s="1"/>
  <c r="A3412" i="25" s="1"/>
  <c r="A3413" i="25" s="1"/>
  <c r="A3414" i="25" s="1"/>
  <c r="A3415" i="25" s="1"/>
  <c r="A3416" i="25" s="1"/>
  <c r="A3417" i="25" s="1"/>
  <c r="A3418" i="25" s="1"/>
  <c r="A3419" i="25" s="1"/>
  <c r="A3420" i="25" s="1"/>
  <c r="A3421" i="25" s="1"/>
  <c r="A3422" i="25" s="1"/>
  <c r="A3423" i="25" s="1"/>
  <c r="A3424" i="25" s="1"/>
  <c r="A3425" i="25" s="1"/>
  <c r="A3426" i="25" s="1"/>
  <c r="A3427" i="25" s="1"/>
  <c r="A3428" i="25" s="1"/>
  <c r="A3429" i="25" s="1"/>
  <c r="A3430" i="25" s="1"/>
  <c r="A3431" i="25" s="1"/>
  <c r="A3432" i="25" s="1"/>
  <c r="A3433" i="25" s="1"/>
  <c r="A3434" i="25" s="1"/>
  <c r="A3435" i="25" s="1"/>
  <c r="A3436" i="25" s="1"/>
  <c r="A3437" i="25" s="1"/>
  <c r="A3438" i="25" s="1"/>
  <c r="A3439" i="25" s="1"/>
  <c r="A3440" i="25" s="1"/>
  <c r="A3441" i="25" s="1"/>
  <c r="A3442" i="25" s="1"/>
  <c r="A3443" i="25" s="1"/>
  <c r="A3444" i="25" s="1"/>
  <c r="A3445" i="25" s="1"/>
  <c r="A3446" i="25" s="1"/>
  <c r="A3447" i="25" s="1"/>
  <c r="A3448" i="25" s="1"/>
  <c r="A3449" i="25" s="1"/>
  <c r="A3450" i="25" s="1"/>
  <c r="A3451" i="25" s="1"/>
  <c r="A3452" i="25" s="1"/>
  <c r="A3453" i="25" s="1"/>
  <c r="A3454" i="25" s="1"/>
  <c r="A3455" i="25" s="1"/>
  <c r="A3456" i="25" s="1"/>
  <c r="A3457" i="25" s="1"/>
  <c r="A3458" i="25" s="1"/>
  <c r="A3459" i="25" s="1"/>
  <c r="A3460" i="25" s="1"/>
  <c r="A3461" i="25" s="1"/>
  <c r="A3462" i="25" s="1"/>
  <c r="A3463" i="25" s="1"/>
  <c r="A3464" i="25" s="1"/>
  <c r="A3465" i="25" s="1"/>
  <c r="A3466" i="25" s="1"/>
  <c r="A3467" i="25" s="1"/>
  <c r="A3468" i="25" s="1"/>
  <c r="A3469" i="25" s="1"/>
  <c r="A3470" i="25" s="1"/>
  <c r="A3471" i="25" s="1"/>
  <c r="A3472" i="25" s="1"/>
  <c r="A3473" i="25" s="1"/>
  <c r="A3474" i="25" s="1"/>
  <c r="A3475" i="25" s="1"/>
  <c r="A3476" i="25" s="1"/>
  <c r="A3477" i="25" s="1"/>
  <c r="A3478" i="25" s="1"/>
  <c r="A3479" i="25" s="1"/>
  <c r="A3480" i="25" s="1"/>
  <c r="A3481" i="25" s="1"/>
  <c r="A3482" i="25" s="1"/>
  <c r="A3483" i="25" s="1"/>
  <c r="A3484" i="25" s="1"/>
  <c r="A3485" i="25" s="1"/>
  <c r="A3486" i="25" s="1"/>
  <c r="A3487" i="25" s="1"/>
  <c r="A3488" i="25" s="1"/>
  <c r="A3489" i="25" s="1"/>
  <c r="A3490" i="25" s="1"/>
  <c r="A3491" i="25" s="1"/>
  <c r="A3492" i="25" s="1"/>
  <c r="A3493" i="25" s="1"/>
  <c r="A3494" i="25" s="1"/>
  <c r="A3495" i="25" s="1"/>
  <c r="A3496" i="25" s="1"/>
  <c r="A3497" i="25" s="1"/>
  <c r="A3498" i="25" s="1"/>
  <c r="A3499" i="25" s="1"/>
  <c r="A3500" i="25" s="1"/>
  <c r="A3501" i="25" s="1"/>
  <c r="A3502" i="25" s="1"/>
  <c r="A3503" i="25" s="1"/>
  <c r="A3504" i="25" s="1"/>
  <c r="A3505" i="25" s="1"/>
  <c r="A3506" i="25" s="1"/>
  <c r="A3507" i="25" s="1"/>
  <c r="A3508" i="25" s="1"/>
  <c r="A3509" i="25" s="1"/>
  <c r="A3510" i="25" s="1"/>
  <c r="A3511" i="25" s="1"/>
  <c r="A3512" i="25" s="1"/>
  <c r="A3513" i="25" s="1"/>
  <c r="A3514" i="25" s="1"/>
  <c r="A3515" i="25" s="1"/>
  <c r="A3516" i="25" s="1"/>
  <c r="A3517" i="25" s="1"/>
  <c r="A3518" i="25" s="1"/>
  <c r="A3519" i="25" s="1"/>
  <c r="A3520" i="25" s="1"/>
  <c r="A3521" i="25" s="1"/>
  <c r="A3522" i="25" s="1"/>
  <c r="A3523" i="25" s="1"/>
  <c r="A3524" i="25" s="1"/>
  <c r="A3525" i="25" s="1"/>
  <c r="A3526" i="25" s="1"/>
  <c r="A3527" i="25" s="1"/>
  <c r="A3528" i="25" s="1"/>
  <c r="A3529" i="25" s="1"/>
  <c r="A3530" i="25" s="1"/>
  <c r="A3531" i="25" s="1"/>
  <c r="A3532" i="25" s="1"/>
  <c r="A3533" i="25" s="1"/>
  <c r="A3534" i="25" s="1"/>
  <c r="A3535" i="25" s="1"/>
  <c r="A3536" i="25" s="1"/>
  <c r="A3537" i="25" s="1"/>
  <c r="A3538" i="25" s="1"/>
  <c r="A3539" i="25" s="1"/>
  <c r="A3540" i="25" s="1"/>
  <c r="A3541" i="25" s="1"/>
  <c r="A3542" i="25" s="1"/>
  <c r="A3543" i="25" s="1"/>
  <c r="A3544" i="25" s="1"/>
  <c r="A3545" i="25" s="1"/>
  <c r="A3546" i="25" s="1"/>
  <c r="A3547" i="25" s="1"/>
  <c r="A3548" i="25" s="1"/>
  <c r="A3549" i="25" s="1"/>
  <c r="A3550" i="25" s="1"/>
  <c r="A3551" i="25" s="1"/>
  <c r="A3552" i="25" s="1"/>
  <c r="A3553" i="25" s="1"/>
  <c r="A3554" i="25" s="1"/>
  <c r="A3555" i="25" s="1"/>
  <c r="A3556" i="25" s="1"/>
  <c r="A3557" i="25" s="1"/>
  <c r="A3558" i="25" s="1"/>
  <c r="A3559" i="25" s="1"/>
  <c r="A3560" i="25" s="1"/>
  <c r="A3561" i="25" s="1"/>
  <c r="A3562" i="25" s="1"/>
  <c r="A3563" i="25" s="1"/>
  <c r="A3564" i="25" s="1"/>
  <c r="A3565" i="25" s="1"/>
  <c r="A3566" i="25" s="1"/>
  <c r="A3567" i="25" s="1"/>
  <c r="A3568" i="25" s="1"/>
  <c r="A3569" i="25" s="1"/>
  <c r="A3570" i="25" s="1"/>
  <c r="A3571" i="25" s="1"/>
  <c r="A3572" i="25" s="1"/>
  <c r="A3573" i="25" s="1"/>
  <c r="A3574" i="25" s="1"/>
  <c r="A3575" i="25" s="1"/>
  <c r="A3576" i="25" s="1"/>
  <c r="A3577" i="25" s="1"/>
  <c r="A3578" i="25" s="1"/>
  <c r="A3579" i="25" s="1"/>
  <c r="A3580" i="25" s="1"/>
  <c r="A3581" i="25" s="1"/>
  <c r="A3582" i="25" s="1"/>
  <c r="A3583" i="25" s="1"/>
  <c r="A3584" i="25" s="1"/>
  <c r="A3585" i="25" s="1"/>
  <c r="A3586" i="25" s="1"/>
  <c r="A3587" i="25" s="1"/>
  <c r="A3588" i="25" s="1"/>
  <c r="A3589" i="25" s="1"/>
  <c r="A3590" i="25" s="1"/>
  <c r="A3591" i="25" s="1"/>
  <c r="A3592" i="25" s="1"/>
  <c r="A3593" i="25" s="1"/>
  <c r="A3594" i="25" s="1"/>
  <c r="A3595" i="25" s="1"/>
  <c r="A3596" i="25" s="1"/>
  <c r="A3597" i="25" s="1"/>
  <c r="A3598" i="25" s="1"/>
  <c r="A3599" i="25" s="1"/>
  <c r="A3600" i="25" s="1"/>
  <c r="A3601" i="25" s="1"/>
  <c r="A3602" i="25" s="1"/>
  <c r="A3603" i="25" s="1"/>
  <c r="A3604" i="25" s="1"/>
  <c r="A3605" i="25" s="1"/>
  <c r="A3606" i="25" s="1"/>
  <c r="A3607" i="25" s="1"/>
  <c r="A3608" i="25" s="1"/>
  <c r="A3609" i="25" s="1"/>
  <c r="A3610" i="25" s="1"/>
  <c r="A3611" i="25" s="1"/>
  <c r="A3612" i="25" s="1"/>
  <c r="A3613" i="25" s="1"/>
  <c r="A3614" i="25" s="1"/>
  <c r="A3615" i="25" s="1"/>
  <c r="A3616" i="25" s="1"/>
  <c r="A3617" i="25" s="1"/>
  <c r="A3618" i="25" s="1"/>
  <c r="A3619" i="25" s="1"/>
  <c r="A3620" i="25" s="1"/>
  <c r="A3621" i="25" s="1"/>
  <c r="A3622" i="25" s="1"/>
  <c r="A3623" i="25" s="1"/>
  <c r="A3624" i="25" s="1"/>
  <c r="A3625" i="25" s="1"/>
  <c r="A3626" i="25" s="1"/>
  <c r="A3627" i="25" s="1"/>
  <c r="A3628" i="25" s="1"/>
  <c r="A3629" i="25" s="1"/>
  <c r="A3630" i="25" s="1"/>
  <c r="A3631" i="25" s="1"/>
  <c r="A3632" i="25" s="1"/>
  <c r="A3633" i="25" s="1"/>
  <c r="A3634" i="25" s="1"/>
  <c r="A3635" i="25" s="1"/>
  <c r="A3636" i="25" s="1"/>
  <c r="A3637" i="25" s="1"/>
  <c r="A3638" i="25" s="1"/>
  <c r="A3639" i="25" s="1"/>
  <c r="A3640" i="25" s="1"/>
  <c r="A3641" i="25" s="1"/>
  <c r="A3642" i="25" s="1"/>
  <c r="A3643" i="25" s="1"/>
  <c r="A3644" i="25" s="1"/>
  <c r="A3645" i="25" s="1"/>
  <c r="A3646" i="25" s="1"/>
  <c r="A3647" i="25" s="1"/>
  <c r="A3648" i="25" s="1"/>
  <c r="A3649" i="25" s="1"/>
  <c r="A3650" i="25" s="1"/>
  <c r="A3651" i="25" s="1"/>
  <c r="A3652" i="25" s="1"/>
  <c r="A3653" i="25" s="1"/>
  <c r="A3654" i="25" s="1"/>
  <c r="A3655" i="25" s="1"/>
  <c r="A3656" i="25" s="1"/>
  <c r="A3657" i="25" s="1"/>
  <c r="A3658" i="25" s="1"/>
  <c r="A3659" i="25" s="1"/>
  <c r="A3660" i="25" s="1"/>
  <c r="A3661" i="25" s="1"/>
  <c r="A3662" i="25" s="1"/>
  <c r="A3663" i="25" s="1"/>
  <c r="A3664" i="25" s="1"/>
  <c r="A3665" i="25" s="1"/>
  <c r="A3666" i="25" s="1"/>
  <c r="A3667" i="25" s="1"/>
  <c r="A3668" i="25" s="1"/>
  <c r="A3669" i="25" s="1"/>
  <c r="A3670" i="25" s="1"/>
  <c r="A3671" i="25" s="1"/>
  <c r="A3672" i="25" s="1"/>
  <c r="A3673" i="25" s="1"/>
  <c r="A3674" i="25" s="1"/>
  <c r="A3675" i="25" s="1"/>
  <c r="A3676" i="25" s="1"/>
  <c r="A3677" i="25" s="1"/>
  <c r="A3678" i="25" s="1"/>
  <c r="A3679" i="25" s="1"/>
  <c r="A3680" i="25" s="1"/>
  <c r="A3681" i="25" s="1"/>
  <c r="A3682" i="25" s="1"/>
  <c r="A3683" i="25" s="1"/>
  <c r="A3684" i="25" s="1"/>
  <c r="A3685" i="25" s="1"/>
  <c r="A3686" i="25" s="1"/>
  <c r="A3687" i="25" s="1"/>
  <c r="A3688" i="25" s="1"/>
  <c r="A3689" i="25" s="1"/>
  <c r="A3690" i="25" s="1"/>
  <c r="A3691" i="25" s="1"/>
  <c r="A3692" i="25" s="1"/>
  <c r="A3693" i="25" s="1"/>
  <c r="A3694" i="25" s="1"/>
  <c r="A3695" i="25" s="1"/>
  <c r="A3696" i="25" s="1"/>
  <c r="A3697" i="25" s="1"/>
  <c r="A3698" i="25" s="1"/>
  <c r="A3699" i="25" s="1"/>
  <c r="A3700" i="25" s="1"/>
  <c r="A3701" i="25" s="1"/>
  <c r="A3702" i="25" s="1"/>
  <c r="A3703" i="25" s="1"/>
  <c r="A3704" i="25" s="1"/>
  <c r="A3705" i="25" s="1"/>
  <c r="A3706" i="25" s="1"/>
  <c r="A3707" i="25" s="1"/>
  <c r="A3708" i="25" s="1"/>
  <c r="A3709" i="25" s="1"/>
  <c r="A3710" i="25" s="1"/>
  <c r="A3711" i="25" s="1"/>
  <c r="A3712" i="25" s="1"/>
  <c r="A3713" i="25" s="1"/>
  <c r="A3714" i="25" s="1"/>
  <c r="A3715" i="25" s="1"/>
  <c r="A3716" i="25" s="1"/>
  <c r="A3717" i="25" s="1"/>
  <c r="A3718" i="25" s="1"/>
  <c r="A3719" i="25" s="1"/>
  <c r="A3720" i="25" s="1"/>
  <c r="A3721" i="25" s="1"/>
  <c r="A3722" i="25" s="1"/>
  <c r="A3723" i="25" s="1"/>
  <c r="A3724" i="25" s="1"/>
  <c r="A3725" i="25" s="1"/>
  <c r="A3726" i="25" s="1"/>
  <c r="A3727" i="25" s="1"/>
  <c r="A3728" i="25" s="1"/>
  <c r="A3729" i="25" s="1"/>
  <c r="A3730" i="25" s="1"/>
  <c r="A3731" i="25" s="1"/>
  <c r="A3732" i="25" s="1"/>
  <c r="A3733" i="25" s="1"/>
  <c r="A3734" i="25" s="1"/>
  <c r="A3735" i="25" s="1"/>
  <c r="A3736" i="25" s="1"/>
  <c r="A3737" i="25" s="1"/>
  <c r="A3738" i="25" s="1"/>
  <c r="A3739" i="25" s="1"/>
  <c r="A3740" i="25" s="1"/>
  <c r="A3741" i="25" s="1"/>
  <c r="A3742" i="25" s="1"/>
  <c r="A3743" i="25" s="1"/>
  <c r="A3744" i="25" s="1"/>
  <c r="A3745" i="25" s="1"/>
  <c r="A3746" i="25" s="1"/>
  <c r="A3747" i="25" s="1"/>
  <c r="A3748" i="25" s="1"/>
  <c r="A3749" i="25" s="1"/>
  <c r="A3750" i="25" s="1"/>
  <c r="A3751" i="25" s="1"/>
  <c r="A3752" i="25" s="1"/>
  <c r="A3753" i="25" s="1"/>
  <c r="A3754" i="25" s="1"/>
  <c r="A3755" i="25" s="1"/>
  <c r="A3756" i="25" s="1"/>
  <c r="A3757" i="25" s="1"/>
  <c r="A3758" i="25" s="1"/>
  <c r="A3759" i="25" s="1"/>
  <c r="A3760" i="25" s="1"/>
  <c r="A3761" i="25" s="1"/>
  <c r="A3762" i="25" s="1"/>
  <c r="A3763" i="25" s="1"/>
  <c r="A3764" i="25" s="1"/>
  <c r="A3765" i="25" s="1"/>
  <c r="A3766" i="25" s="1"/>
  <c r="A3767" i="25" s="1"/>
  <c r="A3768" i="25" s="1"/>
  <c r="A3769" i="25" s="1"/>
  <c r="A3770" i="25" s="1"/>
  <c r="A3771" i="25" s="1"/>
  <c r="A3772" i="25" s="1"/>
  <c r="A3773" i="25" s="1"/>
  <c r="A3774" i="25" s="1"/>
  <c r="A3775" i="25" s="1"/>
  <c r="A3776" i="25" s="1"/>
  <c r="A3777" i="25" s="1"/>
  <c r="A3778" i="25" s="1"/>
  <c r="A3779" i="25" s="1"/>
  <c r="A3780" i="25" s="1"/>
  <c r="A3781" i="25" s="1"/>
  <c r="A3782" i="25" s="1"/>
  <c r="A3783" i="25" s="1"/>
  <c r="A3784" i="25" s="1"/>
  <c r="A3785" i="25" s="1"/>
  <c r="A3786" i="25" s="1"/>
  <c r="A3787" i="25" s="1"/>
  <c r="A3788" i="25" s="1"/>
  <c r="A3789" i="25" s="1"/>
  <c r="A3790" i="25" s="1"/>
  <c r="A3791" i="25" s="1"/>
  <c r="A3792" i="25" s="1"/>
  <c r="A3793" i="25" s="1"/>
  <c r="A3794" i="25" s="1"/>
  <c r="A3795" i="25" s="1"/>
  <c r="A3796" i="25" s="1"/>
  <c r="A3797" i="25" s="1"/>
  <c r="A3798" i="25" s="1"/>
  <c r="A3799" i="25" s="1"/>
  <c r="A3800" i="25" s="1"/>
  <c r="A3801" i="25" s="1"/>
  <c r="A3802" i="25" s="1"/>
  <c r="A3803" i="25" s="1"/>
  <c r="A3804" i="25" s="1"/>
  <c r="A3805" i="25" s="1"/>
  <c r="A3806" i="25" s="1"/>
  <c r="A3807" i="25" s="1"/>
  <c r="A3808" i="25" s="1"/>
  <c r="A3809" i="25" s="1"/>
  <c r="A3810" i="25" s="1"/>
  <c r="A3811" i="25" s="1"/>
  <c r="A3812" i="25" s="1"/>
  <c r="A3813" i="25" s="1"/>
  <c r="A3814" i="25" s="1"/>
  <c r="A3815" i="25" s="1"/>
  <c r="A3816" i="25" s="1"/>
  <c r="A3817" i="25" s="1"/>
  <c r="A3818" i="25" s="1"/>
  <c r="A3819" i="25" s="1"/>
  <c r="A3820" i="25" s="1"/>
  <c r="A3821" i="25" s="1"/>
  <c r="A3822" i="25" s="1"/>
  <c r="A3823" i="25" s="1"/>
  <c r="A3824" i="25" s="1"/>
  <c r="A3825" i="25" s="1"/>
  <c r="A3826" i="25" s="1"/>
  <c r="A3827" i="25" s="1"/>
  <c r="A3828" i="25" s="1"/>
  <c r="A3829" i="25" s="1"/>
  <c r="A3830" i="25" s="1"/>
  <c r="A3831" i="25" s="1"/>
  <c r="A3832" i="25" s="1"/>
  <c r="A3833" i="25" s="1"/>
  <c r="A3834" i="25" s="1"/>
  <c r="A3835" i="25" s="1"/>
  <c r="A3836" i="25" s="1"/>
  <c r="A3837" i="25" s="1"/>
  <c r="A3838" i="25" s="1"/>
  <c r="A3839" i="25" s="1"/>
  <c r="A3840" i="25" s="1"/>
  <c r="A3841" i="25" s="1"/>
  <c r="A3842" i="25" s="1"/>
  <c r="A3843" i="25" s="1"/>
  <c r="A3844" i="25" s="1"/>
  <c r="A3845" i="25" s="1"/>
  <c r="A3846" i="25" s="1"/>
  <c r="A3847" i="25" s="1"/>
  <c r="A3848" i="25" s="1"/>
  <c r="A3849" i="25" s="1"/>
  <c r="A3850" i="25" s="1"/>
  <c r="A3851" i="25" s="1"/>
  <c r="A3852" i="25" s="1"/>
  <c r="A3853" i="25" s="1"/>
  <c r="A3854" i="25" s="1"/>
  <c r="A3855" i="25" s="1"/>
  <c r="A3856" i="25" s="1"/>
  <c r="A3857" i="25" s="1"/>
  <c r="A3858" i="25" s="1"/>
  <c r="A3859" i="25" s="1"/>
  <c r="A3860" i="25" s="1"/>
  <c r="A3861" i="25" s="1"/>
  <c r="A3862" i="25" s="1"/>
  <c r="A3863" i="25" s="1"/>
  <c r="A3864" i="25" s="1"/>
  <c r="A3865" i="25" s="1"/>
  <c r="A3866" i="25" s="1"/>
  <c r="A3867" i="25" s="1"/>
  <c r="A3868" i="25" s="1"/>
  <c r="A3869" i="25" s="1"/>
  <c r="A3870" i="25" s="1"/>
  <c r="A3871" i="25" s="1"/>
  <c r="A3872" i="25" s="1"/>
  <c r="A3873" i="25" s="1"/>
  <c r="A3874" i="25" s="1"/>
  <c r="A3875" i="25" s="1"/>
  <c r="A3876" i="25" s="1"/>
  <c r="A3877" i="25" s="1"/>
  <c r="A3878" i="25" s="1"/>
  <c r="A3879" i="25" s="1"/>
  <c r="A3880" i="25" s="1"/>
  <c r="A3881" i="25" s="1"/>
  <c r="A3882" i="25" s="1"/>
  <c r="A3883" i="25" s="1"/>
  <c r="A3884" i="25" s="1"/>
  <c r="A3885" i="25" s="1"/>
  <c r="A3886" i="25" s="1"/>
  <c r="A3887" i="25" s="1"/>
  <c r="A3888" i="25" s="1"/>
  <c r="A3889" i="25" s="1"/>
  <c r="A3890" i="25" s="1"/>
  <c r="A3891" i="25" s="1"/>
  <c r="A3892" i="25" s="1"/>
  <c r="A3893" i="25" s="1"/>
  <c r="A3894" i="25" s="1"/>
  <c r="A3895" i="25" s="1"/>
  <c r="A3896" i="25" s="1"/>
  <c r="A3897" i="25" s="1"/>
  <c r="A3898" i="25" s="1"/>
  <c r="A3899" i="25" s="1"/>
  <c r="A3900" i="25" s="1"/>
  <c r="A3901" i="25" s="1"/>
  <c r="A3902" i="25" s="1"/>
  <c r="A3903" i="25" s="1"/>
  <c r="A3904" i="25" s="1"/>
  <c r="A3905" i="25" s="1"/>
  <c r="A3906" i="25" s="1"/>
  <c r="A3907" i="25" s="1"/>
  <c r="A3908" i="25" s="1"/>
  <c r="A3909" i="25" s="1"/>
  <c r="A3910" i="25" s="1"/>
  <c r="A3911" i="25" s="1"/>
  <c r="A3912" i="25" s="1"/>
  <c r="A3913" i="25" s="1"/>
  <c r="A3914" i="25" s="1"/>
  <c r="A3915" i="25" s="1"/>
  <c r="A3916" i="25" s="1"/>
  <c r="A3917" i="25" s="1"/>
  <c r="A3918" i="25" s="1"/>
  <c r="A3919" i="25" s="1"/>
  <c r="A3920" i="25" s="1"/>
  <c r="A3921" i="25" s="1"/>
  <c r="A3922" i="25" s="1"/>
  <c r="A3923" i="25" s="1"/>
  <c r="A3924" i="25" s="1"/>
  <c r="A3925" i="25" s="1"/>
  <c r="A3926" i="25" s="1"/>
  <c r="A3927" i="25" s="1"/>
  <c r="A3928" i="25" s="1"/>
  <c r="A3929" i="25" s="1"/>
  <c r="A3930" i="25" s="1"/>
  <c r="A3931" i="25" s="1"/>
  <c r="A3932" i="25" s="1"/>
  <c r="A3933" i="25" s="1"/>
  <c r="A3934" i="25" s="1"/>
  <c r="A3935" i="25" s="1"/>
  <c r="A3936" i="25" s="1"/>
  <c r="A3937" i="25" s="1"/>
  <c r="A3938" i="25" s="1"/>
  <c r="A3939" i="25" s="1"/>
  <c r="A3940" i="25" s="1"/>
  <c r="A3941" i="25" s="1"/>
  <c r="A3942" i="25" s="1"/>
  <c r="A3943" i="25" s="1"/>
  <c r="A3944" i="25" s="1"/>
  <c r="A3945" i="25" s="1"/>
  <c r="A3946" i="25" s="1"/>
  <c r="A3947" i="25" s="1"/>
  <c r="A3948" i="25" s="1"/>
  <c r="A3949" i="25" s="1"/>
  <c r="A3950" i="25" s="1"/>
  <c r="A3951" i="25" s="1"/>
  <c r="A3952" i="25" s="1"/>
  <c r="A3953" i="25" s="1"/>
  <c r="A3954" i="25" s="1"/>
  <c r="A3955" i="25" s="1"/>
  <c r="A3956" i="25" s="1"/>
  <c r="A3957" i="25" s="1"/>
  <c r="A3958" i="25" s="1"/>
  <c r="A3959" i="25" s="1"/>
  <c r="A3960" i="25" s="1"/>
  <c r="A3961" i="25" s="1"/>
  <c r="A3962" i="25" s="1"/>
  <c r="A3963" i="25" s="1"/>
  <c r="A3964" i="25" s="1"/>
  <c r="A3965" i="25" s="1"/>
  <c r="A3966" i="25" s="1"/>
  <c r="A3967" i="25" s="1"/>
  <c r="A3968" i="25" s="1"/>
  <c r="A3969" i="25" s="1"/>
  <c r="A3970" i="25" s="1"/>
  <c r="A3971" i="25" s="1"/>
  <c r="A3972" i="25" s="1"/>
  <c r="A3973" i="25" s="1"/>
  <c r="A3974" i="25" s="1"/>
  <c r="A3975" i="25" s="1"/>
  <c r="A3976" i="25" s="1"/>
  <c r="A3977" i="25" s="1"/>
  <c r="A3978" i="25" s="1"/>
  <c r="A3979" i="25" s="1"/>
  <c r="A3980" i="25" s="1"/>
  <c r="A3981" i="25" s="1"/>
  <c r="A3982" i="25" s="1"/>
  <c r="A3983" i="25" s="1"/>
  <c r="A3984" i="25" s="1"/>
  <c r="A3985" i="25" s="1"/>
  <c r="A3986" i="25" s="1"/>
  <c r="A3987" i="25" s="1"/>
  <c r="A3988" i="25" s="1"/>
  <c r="A3989" i="25" s="1"/>
  <c r="A3990" i="25" s="1"/>
  <c r="A3991" i="25" s="1"/>
  <c r="A3992" i="25" s="1"/>
  <c r="A3993" i="25" s="1"/>
  <c r="A3994" i="25" s="1"/>
  <c r="A3995" i="25" s="1"/>
  <c r="A3996" i="25" s="1"/>
  <c r="A3997" i="25" s="1"/>
  <c r="A3998" i="25" s="1"/>
  <c r="A3999" i="25" s="1"/>
  <c r="A4000" i="25" s="1"/>
  <c r="A4001" i="25" s="1"/>
  <c r="A4002" i="25" s="1"/>
  <c r="A4003" i="25" s="1"/>
  <c r="A4004" i="25" s="1"/>
  <c r="A4005" i="25" s="1"/>
  <c r="A4006" i="25" s="1"/>
  <c r="A4007" i="25" s="1"/>
  <c r="A4008" i="25" s="1"/>
  <c r="A4009" i="25" s="1"/>
  <c r="A4010" i="25" s="1"/>
  <c r="A4011" i="25" s="1"/>
  <c r="A4012" i="25" s="1"/>
  <c r="A4013" i="25" s="1"/>
  <c r="A4014" i="25" s="1"/>
  <c r="A4015" i="25" s="1"/>
  <c r="A4016" i="25" s="1"/>
  <c r="A4017" i="25" s="1"/>
  <c r="A4018" i="25" s="1"/>
  <c r="A4019" i="25" s="1"/>
  <c r="A4020" i="25" s="1"/>
  <c r="A4021" i="25" s="1"/>
  <c r="A4022" i="25" s="1"/>
  <c r="A4023" i="25" s="1"/>
  <c r="A4024" i="25" s="1"/>
  <c r="A4025" i="25" s="1"/>
  <c r="A4026" i="25" s="1"/>
  <c r="A4027" i="25" s="1"/>
  <c r="A4028" i="25" s="1"/>
  <c r="A4029" i="25" s="1"/>
  <c r="A4030" i="25" s="1"/>
  <c r="A4031" i="25" s="1"/>
  <c r="A4032" i="25" s="1"/>
  <c r="A4033" i="25" s="1"/>
  <c r="A4034" i="25" s="1"/>
  <c r="A4035" i="25" s="1"/>
  <c r="A4036" i="25" s="1"/>
  <c r="A4037" i="25" s="1"/>
  <c r="A4038" i="25" s="1"/>
  <c r="A4039" i="25" s="1"/>
  <c r="A4040" i="25" s="1"/>
  <c r="A4041" i="25" s="1"/>
  <c r="A4042" i="25" s="1"/>
  <c r="A4043" i="25" s="1"/>
  <c r="A4044" i="25" s="1"/>
  <c r="A4045" i="25" s="1"/>
  <c r="A4046" i="25" s="1"/>
  <c r="A4047" i="25" s="1"/>
  <c r="A4048" i="25" s="1"/>
  <c r="A4049" i="25" s="1"/>
  <c r="A4050" i="25" s="1"/>
  <c r="A4051" i="25" s="1"/>
  <c r="A4052" i="25" s="1"/>
  <c r="A4053" i="25" s="1"/>
  <c r="A4054" i="25" s="1"/>
  <c r="A4055" i="25" s="1"/>
  <c r="A4056" i="25" s="1"/>
  <c r="A4057" i="25" s="1"/>
  <c r="A4058" i="25" s="1"/>
  <c r="A4059" i="25" s="1"/>
  <c r="A4060" i="25" s="1"/>
  <c r="A4061" i="25" s="1"/>
  <c r="A4062" i="25" s="1"/>
  <c r="A4063" i="25" s="1"/>
  <c r="A4064" i="25" s="1"/>
  <c r="A4065" i="25" s="1"/>
  <c r="A4066" i="25" s="1"/>
  <c r="A4067" i="25" s="1"/>
  <c r="A4068" i="25" s="1"/>
  <c r="A4069" i="25" s="1"/>
  <c r="A4070" i="25" s="1"/>
  <c r="A4071" i="25" s="1"/>
  <c r="A4072" i="25" s="1"/>
  <c r="A4073" i="25" s="1"/>
  <c r="A4074" i="25" s="1"/>
  <c r="A4075" i="25" s="1"/>
  <c r="A4076" i="25" s="1"/>
  <c r="A4077" i="25" s="1"/>
  <c r="A4078" i="25" s="1"/>
  <c r="A4079" i="25" s="1"/>
  <c r="A4080" i="25" s="1"/>
  <c r="A4081" i="25" s="1"/>
  <c r="A4082" i="25" s="1"/>
  <c r="A4083" i="25" s="1"/>
  <c r="A4084" i="25" s="1"/>
  <c r="A4085" i="25" s="1"/>
  <c r="A4086" i="25" s="1"/>
  <c r="A4087" i="25" s="1"/>
  <c r="A4088" i="25" s="1"/>
  <c r="A4089" i="25" s="1"/>
  <c r="A4090" i="25" s="1"/>
  <c r="A4091" i="25" s="1"/>
  <c r="A4092" i="25" s="1"/>
  <c r="A4093" i="25" s="1"/>
  <c r="A4094" i="25" s="1"/>
  <c r="A4095" i="25" s="1"/>
  <c r="A4096" i="25" s="1"/>
  <c r="A4097" i="25" s="1"/>
  <c r="A4098" i="25" s="1"/>
  <c r="A4099" i="25" s="1"/>
  <c r="A4100" i="25" s="1"/>
  <c r="A4101" i="25" s="1"/>
  <c r="A4102" i="25" s="1"/>
  <c r="A4103" i="25" s="1"/>
  <c r="A4104" i="25" s="1"/>
  <c r="A4105" i="25" s="1"/>
  <c r="A4106" i="25" s="1"/>
  <c r="A4107" i="25" s="1"/>
  <c r="A4108" i="25" s="1"/>
  <c r="A4109" i="25" s="1"/>
  <c r="A4110" i="25" s="1"/>
  <c r="A4111" i="25" s="1"/>
  <c r="A4112" i="25" s="1"/>
  <c r="A4113" i="25" s="1"/>
  <c r="A4114" i="25" s="1"/>
  <c r="A4115" i="25" s="1"/>
  <c r="A4116" i="25" s="1"/>
  <c r="A4117" i="25" s="1"/>
  <c r="A4118" i="25" s="1"/>
  <c r="A4119" i="25" s="1"/>
  <c r="A4120" i="25" s="1"/>
  <c r="A4121" i="25" s="1"/>
  <c r="A4122" i="25" s="1"/>
  <c r="A4123" i="25" s="1"/>
  <c r="A4124" i="25" s="1"/>
  <c r="A4125" i="25" s="1"/>
  <c r="A4126" i="25" s="1"/>
  <c r="A4127" i="25" s="1"/>
  <c r="A4128" i="25" s="1"/>
  <c r="A4129" i="25" s="1"/>
  <c r="A4130" i="25" s="1"/>
  <c r="A4131" i="25" s="1"/>
  <c r="A4132" i="25" s="1"/>
  <c r="A4133" i="25" s="1"/>
  <c r="A4134" i="25" s="1"/>
  <c r="A4135" i="25" s="1"/>
  <c r="A4136" i="25" s="1"/>
  <c r="A4137" i="25" s="1"/>
  <c r="A4138" i="25" s="1"/>
  <c r="A4139" i="25" s="1"/>
  <c r="A4140" i="25" s="1"/>
  <c r="A4141" i="25" s="1"/>
  <c r="A4142" i="25" s="1"/>
  <c r="A4143" i="25" s="1"/>
  <c r="A4144" i="25" s="1"/>
  <c r="A4145" i="25" s="1"/>
  <c r="A4146" i="25" s="1"/>
  <c r="A4147" i="25" s="1"/>
  <c r="A4148" i="25" s="1"/>
  <c r="A4149" i="25" s="1"/>
  <c r="A4150" i="25" s="1"/>
  <c r="A4151" i="25" s="1"/>
  <c r="A4152" i="25" s="1"/>
  <c r="A4153" i="25" s="1"/>
  <c r="A4154" i="25" s="1"/>
  <c r="A4155" i="25" s="1"/>
  <c r="A4156" i="25" s="1"/>
  <c r="A4157" i="25" s="1"/>
  <c r="A4158" i="25" s="1"/>
  <c r="A4159" i="25" s="1"/>
  <c r="A4160" i="25" s="1"/>
  <c r="A4161" i="25" s="1"/>
  <c r="A4162" i="25" s="1"/>
  <c r="A4163" i="25" s="1"/>
  <c r="A4164" i="25" s="1"/>
  <c r="A4165" i="25" s="1"/>
  <c r="A4166" i="25" s="1"/>
  <c r="A4167" i="25" s="1"/>
  <c r="A4168" i="25" s="1"/>
  <c r="A4169" i="25" s="1"/>
  <c r="A4170" i="25" s="1"/>
  <c r="A4171" i="25" s="1"/>
  <c r="A4172" i="25" s="1"/>
  <c r="A4173" i="25" s="1"/>
  <c r="A4174" i="25" s="1"/>
  <c r="A4175" i="25" s="1"/>
  <c r="A4176" i="25" s="1"/>
  <c r="A4177" i="25" s="1"/>
  <c r="A4178" i="25" s="1"/>
  <c r="A4179" i="25" s="1"/>
  <c r="A4180" i="25" s="1"/>
  <c r="A4181" i="25" s="1"/>
  <c r="A4182" i="25" s="1"/>
  <c r="A4183" i="25" s="1"/>
  <c r="A4184" i="25" s="1"/>
  <c r="A4185" i="25" s="1"/>
  <c r="A4186" i="25" s="1"/>
  <c r="A4187" i="25" s="1"/>
  <c r="A4188" i="25" s="1"/>
  <c r="A4189" i="25" s="1"/>
  <c r="A4190" i="25" s="1"/>
  <c r="A4191" i="25" s="1"/>
  <c r="A4192" i="25" s="1"/>
  <c r="A4193" i="25" s="1"/>
  <c r="A4194" i="25" s="1"/>
  <c r="A4195" i="25" s="1"/>
  <c r="A4196" i="25" s="1"/>
  <c r="A4197" i="25" s="1"/>
  <c r="A4198" i="25" s="1"/>
  <c r="A4199" i="25" s="1"/>
  <c r="A4200" i="25" s="1"/>
  <c r="A4201" i="25" s="1"/>
  <c r="A4202" i="25" s="1"/>
  <c r="A4203" i="25" s="1"/>
  <c r="A4204" i="25" s="1"/>
  <c r="A4205" i="25" s="1"/>
  <c r="A4206" i="25" s="1"/>
  <c r="A4207" i="25" s="1"/>
  <c r="A4208" i="25" s="1"/>
  <c r="A4209" i="25" s="1"/>
  <c r="A4210" i="25" s="1"/>
  <c r="A4211" i="25" s="1"/>
  <c r="A4212" i="25" s="1"/>
  <c r="A4213" i="25" s="1"/>
  <c r="A4214" i="25" s="1"/>
  <c r="A4215" i="25" s="1"/>
  <c r="A4216" i="25" s="1"/>
  <c r="A4217" i="25" s="1"/>
  <c r="A4218" i="25" s="1"/>
  <c r="A4219" i="25" s="1"/>
  <c r="A4220" i="25" s="1"/>
  <c r="A4221" i="25" s="1"/>
  <c r="A4222" i="25" s="1"/>
  <c r="A4223" i="25" s="1"/>
  <c r="A4224" i="25" s="1"/>
  <c r="A4225" i="25" s="1"/>
  <c r="A4226" i="25" s="1"/>
  <c r="A4227" i="25" s="1"/>
  <c r="A4228" i="25" s="1"/>
  <c r="A4229" i="25" s="1"/>
  <c r="A4230" i="25" s="1"/>
  <c r="A4231" i="25" s="1"/>
  <c r="A4232" i="25" s="1"/>
  <c r="A4233" i="25" s="1"/>
  <c r="A4234" i="25" s="1"/>
  <c r="A4235" i="25" s="1"/>
  <c r="A4236" i="25" s="1"/>
  <c r="A4237" i="25" s="1"/>
  <c r="A4238" i="25" s="1"/>
  <c r="A4239" i="25" s="1"/>
  <c r="A4240" i="25" s="1"/>
  <c r="A4241" i="25" s="1"/>
  <c r="A4242" i="25" s="1"/>
  <c r="A4243" i="25" s="1"/>
  <c r="A4244" i="25" s="1"/>
  <c r="A4245" i="25" s="1"/>
  <c r="A4246" i="25" s="1"/>
  <c r="A4247" i="25" s="1"/>
  <c r="A4248" i="25" s="1"/>
  <c r="A4249" i="25" s="1"/>
  <c r="A4250" i="25" s="1"/>
  <c r="A4251" i="25" s="1"/>
  <c r="A4252" i="25" s="1"/>
  <c r="A4253" i="25" s="1"/>
  <c r="A4254" i="25" s="1"/>
  <c r="A4255" i="25" s="1"/>
  <c r="A4256" i="25" s="1"/>
  <c r="A4257" i="25" s="1"/>
  <c r="A4258" i="25" s="1"/>
  <c r="A4259" i="25" s="1"/>
  <c r="A4260" i="25" s="1"/>
  <c r="A4261" i="25" s="1"/>
  <c r="A4262" i="25" s="1"/>
  <c r="A4263" i="25" s="1"/>
  <c r="A4264" i="25" s="1"/>
  <c r="A4265" i="25" s="1"/>
  <c r="A4266" i="25" s="1"/>
  <c r="A4267" i="25" s="1"/>
  <c r="A4268" i="25" s="1"/>
  <c r="A4269" i="25" s="1"/>
  <c r="A4270" i="25" s="1"/>
  <c r="A4271" i="25" s="1"/>
  <c r="A4272" i="25" s="1"/>
  <c r="A4273" i="25" s="1"/>
  <c r="A4274" i="25" s="1"/>
  <c r="A4275" i="25" s="1"/>
  <c r="A4276" i="25" s="1"/>
  <c r="A4277" i="25" s="1"/>
  <c r="A4278" i="25" s="1"/>
  <c r="A4279" i="25" s="1"/>
  <c r="A4280" i="25" s="1"/>
  <c r="A4281" i="25" s="1"/>
  <c r="A4282" i="25" s="1"/>
  <c r="A4283" i="25" s="1"/>
  <c r="A4284" i="25" s="1"/>
  <c r="A4285" i="25" s="1"/>
  <c r="A4286" i="25" s="1"/>
  <c r="A4287" i="25" s="1"/>
  <c r="A4288" i="25" s="1"/>
  <c r="A4289" i="25" s="1"/>
  <c r="A4290" i="25" s="1"/>
  <c r="A4291" i="25" s="1"/>
  <c r="A4292" i="25" s="1"/>
  <c r="A4293" i="25" s="1"/>
  <c r="A4294" i="25" s="1"/>
  <c r="A4295" i="25" s="1"/>
  <c r="A4296" i="25" s="1"/>
  <c r="A4297" i="25" s="1"/>
  <c r="A4298" i="25" s="1"/>
  <c r="A4299" i="25" s="1"/>
  <c r="A4300" i="25" s="1"/>
  <c r="A4301" i="25" s="1"/>
  <c r="A4302" i="25" s="1"/>
  <c r="A4303" i="25" s="1"/>
  <c r="A4304" i="25" s="1"/>
  <c r="A4305" i="25" s="1"/>
  <c r="A4306" i="25" s="1"/>
  <c r="A4307" i="25" s="1"/>
  <c r="A4308" i="25" s="1"/>
  <c r="A4309" i="25" s="1"/>
  <c r="A4310" i="25" s="1"/>
  <c r="A4311" i="25" s="1"/>
  <c r="A4312" i="25" s="1"/>
  <c r="A4313" i="25" s="1"/>
  <c r="A4314" i="25" s="1"/>
  <c r="A4315" i="25" s="1"/>
  <c r="A4316" i="25" s="1"/>
  <c r="A4317" i="25" s="1"/>
  <c r="A4318" i="25" s="1"/>
  <c r="A4319" i="25" s="1"/>
  <c r="A4320" i="25" s="1"/>
  <c r="A4321" i="25" s="1"/>
  <c r="A4322" i="25" s="1"/>
  <c r="A4323" i="25" s="1"/>
  <c r="A4324" i="25" s="1"/>
  <c r="A4325" i="25" s="1"/>
  <c r="A4326" i="25" s="1"/>
  <c r="A4327" i="25" s="1"/>
  <c r="A4328" i="25" s="1"/>
  <c r="A4329" i="25" s="1"/>
  <c r="A4330" i="25" s="1"/>
  <c r="A4331" i="25" s="1"/>
  <c r="A4332" i="25" s="1"/>
  <c r="A4333" i="25" s="1"/>
  <c r="A4334" i="25" s="1"/>
  <c r="A4335" i="25" s="1"/>
  <c r="A4336" i="25" s="1"/>
  <c r="A4337" i="25" s="1"/>
  <c r="A4338" i="25" s="1"/>
  <c r="A4339" i="25" s="1"/>
  <c r="A4340" i="25" s="1"/>
  <c r="A4341" i="25" s="1"/>
  <c r="A4342" i="25" s="1"/>
  <c r="A4343" i="25" s="1"/>
  <c r="A4344" i="25" s="1"/>
  <c r="A4345" i="25" s="1"/>
  <c r="A4346" i="25" s="1"/>
  <c r="A4347" i="25" s="1"/>
  <c r="A4348" i="25" s="1"/>
  <c r="A4349" i="25" s="1"/>
  <c r="A4350" i="25" s="1"/>
  <c r="A4351" i="25" s="1"/>
  <c r="A4352" i="25" s="1"/>
  <c r="A4353" i="25" s="1"/>
  <c r="A4354" i="25" s="1"/>
  <c r="A4355" i="25" s="1"/>
  <c r="A4356" i="25" s="1"/>
  <c r="A4357" i="25" s="1"/>
  <c r="A4358" i="25" s="1"/>
  <c r="A4359" i="25" s="1"/>
  <c r="A4360" i="25" s="1"/>
  <c r="A4361" i="25" s="1"/>
  <c r="A4362" i="25" s="1"/>
  <c r="A4363" i="25" s="1"/>
  <c r="A4364" i="25" s="1"/>
  <c r="A4365" i="25" s="1"/>
  <c r="A4366" i="25" s="1"/>
  <c r="A4367" i="25" s="1"/>
  <c r="A4368" i="25" s="1"/>
  <c r="A4369" i="25" s="1"/>
  <c r="A4370" i="25" s="1"/>
  <c r="A4371" i="25" s="1"/>
  <c r="A4372" i="25" s="1"/>
  <c r="A4373" i="25" s="1"/>
  <c r="A4374" i="25" s="1"/>
  <c r="A4375" i="25" s="1"/>
  <c r="A4376" i="25" s="1"/>
  <c r="A4377" i="25" s="1"/>
  <c r="A4378" i="25" s="1"/>
  <c r="A4379" i="25" s="1"/>
  <c r="A4380" i="25" s="1"/>
  <c r="A4381" i="25" s="1"/>
  <c r="A4382" i="25" s="1"/>
  <c r="A4383" i="25" s="1"/>
  <c r="A4384" i="25" s="1"/>
  <c r="A4385" i="25" s="1"/>
  <c r="A4386" i="25" s="1"/>
  <c r="A4387" i="25" s="1"/>
  <c r="A4388" i="25" s="1"/>
  <c r="A4389" i="25" s="1"/>
  <c r="A4390" i="25" s="1"/>
  <c r="A4391" i="25" s="1"/>
  <c r="A4392" i="25" s="1"/>
  <c r="A4393" i="25" s="1"/>
  <c r="A4394" i="25" s="1"/>
  <c r="A4395" i="25" s="1"/>
  <c r="A4396" i="25" s="1"/>
  <c r="A4397" i="25" s="1"/>
  <c r="A4398" i="25" s="1"/>
  <c r="A4399" i="25" s="1"/>
  <c r="A4400" i="25" s="1"/>
  <c r="A4401" i="25" s="1"/>
  <c r="A4402" i="25" s="1"/>
  <c r="A4403" i="25" s="1"/>
  <c r="A4404" i="25" s="1"/>
  <c r="A4405" i="25" s="1"/>
  <c r="A4406" i="25" s="1"/>
  <c r="A4407" i="25" s="1"/>
  <c r="A4408" i="25" s="1"/>
  <c r="A4409" i="25" s="1"/>
  <c r="A4410" i="25" s="1"/>
  <c r="A4411" i="25" s="1"/>
  <c r="A4412" i="25" s="1"/>
  <c r="A4413" i="25" s="1"/>
  <c r="A4414" i="25" s="1"/>
  <c r="A4415" i="25" s="1"/>
  <c r="A4416" i="25" s="1"/>
  <c r="A4417" i="25" s="1"/>
  <c r="A4418" i="25" s="1"/>
  <c r="A4419" i="25" s="1"/>
  <c r="A4420" i="25" s="1"/>
  <c r="A4421" i="25" s="1"/>
  <c r="A4422" i="25" s="1"/>
  <c r="A4423" i="25" s="1"/>
  <c r="A4424" i="25" s="1"/>
  <c r="A4425" i="25" s="1"/>
  <c r="A4426" i="25" s="1"/>
  <c r="A4427" i="25" s="1"/>
  <c r="A4428" i="25" s="1"/>
  <c r="A4429" i="25" s="1"/>
  <c r="A4430" i="25" s="1"/>
  <c r="A4431" i="25" s="1"/>
  <c r="A4432" i="25" s="1"/>
  <c r="A4433" i="25" s="1"/>
  <c r="A4434" i="25" s="1"/>
  <c r="A4435" i="25" s="1"/>
  <c r="A4436" i="25" s="1"/>
  <c r="A4437" i="25" s="1"/>
  <c r="A4438" i="25" s="1"/>
  <c r="A4439" i="25" s="1"/>
  <c r="A4440" i="25" s="1"/>
  <c r="A4441" i="25" s="1"/>
  <c r="A4442" i="25" s="1"/>
  <c r="A4443" i="25" s="1"/>
  <c r="A4444" i="25" s="1"/>
  <c r="A4445" i="25" s="1"/>
  <c r="A4446" i="25" s="1"/>
  <c r="A4447" i="25" s="1"/>
  <c r="A4448" i="25" s="1"/>
  <c r="A4449" i="25" s="1"/>
  <c r="A4450" i="25" s="1"/>
  <c r="A4451" i="25" s="1"/>
  <c r="A4452" i="25" s="1"/>
  <c r="A4453" i="25" s="1"/>
  <c r="A4454" i="25" s="1"/>
  <c r="A4455" i="25" s="1"/>
  <c r="A4456" i="25" s="1"/>
  <c r="A4457" i="25" s="1"/>
  <c r="A4458" i="25" s="1"/>
  <c r="A4459" i="25" s="1"/>
  <c r="A4460" i="25" s="1"/>
  <c r="A4461" i="25" s="1"/>
  <c r="A4462" i="25" s="1"/>
  <c r="A4463" i="25" s="1"/>
  <c r="A4464" i="25" s="1"/>
  <c r="A4465" i="25" s="1"/>
  <c r="A4466" i="25" s="1"/>
  <c r="A4467" i="25" s="1"/>
  <c r="A4468" i="25" s="1"/>
  <c r="A4469" i="25" s="1"/>
  <c r="A4470" i="25" s="1"/>
  <c r="A4471" i="25" s="1"/>
  <c r="A4472" i="25" s="1"/>
  <c r="A4473" i="25" s="1"/>
  <c r="A4474" i="25" s="1"/>
  <c r="A4475" i="25" s="1"/>
  <c r="A4476" i="25" s="1"/>
  <c r="A4477" i="25" s="1"/>
  <c r="A4478" i="25" s="1"/>
  <c r="A4479" i="25" s="1"/>
  <c r="A4480" i="25" s="1"/>
  <c r="A4481" i="25" s="1"/>
  <c r="A4482" i="25" s="1"/>
  <c r="A4483" i="25" s="1"/>
  <c r="A4484" i="25" s="1"/>
  <c r="A4485" i="25" s="1"/>
  <c r="A4486" i="25" s="1"/>
  <c r="A4487" i="25" s="1"/>
  <c r="A4488" i="25" s="1"/>
  <c r="A4489" i="25" s="1"/>
  <c r="A4490" i="25" s="1"/>
  <c r="A4491" i="25" s="1"/>
  <c r="A4492" i="25" s="1"/>
  <c r="A4493" i="25" s="1"/>
  <c r="A4494" i="25" s="1"/>
  <c r="A4495" i="25" s="1"/>
  <c r="A4496" i="25" s="1"/>
  <c r="A4497" i="25" s="1"/>
  <c r="A4498" i="25" s="1"/>
  <c r="A4499" i="25" s="1"/>
  <c r="A4500" i="25" s="1"/>
  <c r="A4501" i="25" s="1"/>
  <c r="A4502" i="25" s="1"/>
  <c r="A4503" i="25" s="1"/>
  <c r="A4504" i="25" s="1"/>
  <c r="A4505" i="25" s="1"/>
  <c r="A4506" i="25" s="1"/>
  <c r="A4507" i="25" s="1"/>
  <c r="A4508" i="25" s="1"/>
  <c r="A4509" i="25" s="1"/>
  <c r="A4510" i="25" s="1"/>
  <c r="A4511" i="25" s="1"/>
  <c r="A4512" i="25" s="1"/>
  <c r="A4513" i="25" s="1"/>
  <c r="A4514" i="25" s="1"/>
  <c r="A4515" i="25" s="1"/>
  <c r="A4516" i="25" s="1"/>
  <c r="A4517" i="25" s="1"/>
  <c r="A4518" i="25" s="1"/>
  <c r="A4519" i="25" s="1"/>
  <c r="A4520" i="25" s="1"/>
  <c r="A4521" i="25" s="1"/>
  <c r="A4522" i="25" s="1"/>
  <c r="A4523" i="25" s="1"/>
  <c r="A4524" i="25" s="1"/>
  <c r="A4525" i="25" s="1"/>
  <c r="A4526" i="25" s="1"/>
  <c r="A4527" i="25" s="1"/>
  <c r="A4528" i="25" s="1"/>
  <c r="A4529" i="25" s="1"/>
  <c r="A4530" i="25" s="1"/>
  <c r="A4531" i="25" s="1"/>
  <c r="A4532" i="25" s="1"/>
  <c r="A4533" i="25" s="1"/>
  <c r="A4534" i="25" s="1"/>
  <c r="A4535" i="25" s="1"/>
  <c r="A4536" i="25" s="1"/>
  <c r="A4537" i="25" s="1"/>
  <c r="A4538" i="25" s="1"/>
  <c r="A4539" i="25" s="1"/>
  <c r="A4540" i="25" s="1"/>
  <c r="A4541" i="25" s="1"/>
  <c r="A4542" i="25" s="1"/>
  <c r="A4543" i="25" s="1"/>
  <c r="A4544" i="25" s="1"/>
  <c r="A4545" i="25" s="1"/>
  <c r="A4546" i="25" s="1"/>
  <c r="A4547" i="25" s="1"/>
  <c r="A4548" i="25" s="1"/>
  <c r="A4549" i="25" s="1"/>
  <c r="A4550" i="25" s="1"/>
  <c r="A4551" i="25" s="1"/>
  <c r="A4552" i="25" s="1"/>
  <c r="A4553" i="25" s="1"/>
  <c r="A4554" i="25" s="1"/>
  <c r="A4555" i="25" s="1"/>
  <c r="A4556" i="25" s="1"/>
  <c r="A4557" i="25" s="1"/>
  <c r="A4558" i="25" s="1"/>
  <c r="A4559" i="25" s="1"/>
  <c r="A4560" i="25" s="1"/>
  <c r="A4561" i="25" s="1"/>
  <c r="A4562" i="25" s="1"/>
  <c r="A4563" i="25" s="1"/>
  <c r="A4564" i="25" s="1"/>
  <c r="A4565" i="25" s="1"/>
  <c r="A4566" i="25" s="1"/>
  <c r="A4567" i="25" s="1"/>
  <c r="A4568" i="25" s="1"/>
  <c r="A4569" i="25" s="1"/>
  <c r="A4570" i="25" s="1"/>
  <c r="A4571" i="25" s="1"/>
  <c r="A4572" i="25" s="1"/>
  <c r="A4573" i="25" s="1"/>
  <c r="A4574" i="25" s="1"/>
  <c r="A4575" i="25" s="1"/>
  <c r="A4576" i="25" s="1"/>
  <c r="A4577" i="25" s="1"/>
  <c r="A4578" i="25" s="1"/>
  <c r="A4579" i="25" s="1"/>
  <c r="A4580" i="25" s="1"/>
  <c r="A4581" i="25" s="1"/>
  <c r="A4582" i="25" s="1"/>
  <c r="A4583" i="25" s="1"/>
  <c r="A4584" i="25" s="1"/>
  <c r="A4585" i="25" s="1"/>
  <c r="A4586" i="25" s="1"/>
  <c r="A4587" i="25" s="1"/>
  <c r="A4588" i="25" s="1"/>
  <c r="A4589" i="25" s="1"/>
  <c r="A4590" i="25" s="1"/>
  <c r="A4591" i="25" s="1"/>
  <c r="A4592" i="25" s="1"/>
  <c r="A4593" i="25" s="1"/>
  <c r="A4594" i="25" s="1"/>
  <c r="A4595" i="25" s="1"/>
  <c r="A4596" i="25" s="1"/>
  <c r="A4597" i="25" s="1"/>
  <c r="A4598" i="25" s="1"/>
  <c r="A4599" i="25" s="1"/>
  <c r="A4600" i="25" s="1"/>
  <c r="A4601" i="25" s="1"/>
  <c r="A4602" i="25" s="1"/>
  <c r="A4603" i="25" s="1"/>
  <c r="A4604" i="25" s="1"/>
  <c r="A4605" i="25" s="1"/>
  <c r="A4606" i="25" s="1"/>
  <c r="A4607" i="25" s="1"/>
  <c r="A4608" i="25" s="1"/>
  <c r="A4609" i="25" s="1"/>
  <c r="A4610" i="25" s="1"/>
  <c r="A4611" i="25" s="1"/>
  <c r="A4612" i="25" s="1"/>
  <c r="A4613" i="25" s="1"/>
  <c r="A4614" i="25" s="1"/>
  <c r="A4615" i="25" s="1"/>
  <c r="A4616" i="25" s="1"/>
  <c r="A4617" i="25" s="1"/>
  <c r="A4618" i="25" s="1"/>
  <c r="A4619" i="25" s="1"/>
  <c r="A4620" i="25" s="1"/>
  <c r="A4621" i="25" s="1"/>
  <c r="A4622" i="25" s="1"/>
  <c r="A4623" i="25" s="1"/>
  <c r="A4624" i="25" s="1"/>
  <c r="A4625" i="25" s="1"/>
  <c r="A4626" i="25" s="1"/>
  <c r="A4627" i="25" s="1"/>
  <c r="A4628" i="25" s="1"/>
  <c r="A4629" i="25" s="1"/>
  <c r="A4630" i="25" s="1"/>
  <c r="A4631" i="25" s="1"/>
  <c r="A4632" i="25" s="1"/>
  <c r="A4633" i="25" s="1"/>
  <c r="A4634" i="25" s="1"/>
  <c r="A4635" i="25" s="1"/>
  <c r="A4636" i="25" s="1"/>
  <c r="A4637" i="25" s="1"/>
  <c r="A4638" i="25" s="1"/>
  <c r="A4639" i="25" s="1"/>
  <c r="A4640" i="25" s="1"/>
  <c r="A4641" i="25" s="1"/>
  <c r="A4642" i="25" s="1"/>
  <c r="A4643" i="25" s="1"/>
  <c r="A4644" i="25" s="1"/>
  <c r="A4645" i="25" s="1"/>
  <c r="A4646" i="25" s="1"/>
  <c r="A4647" i="25" s="1"/>
  <c r="A4648" i="25" s="1"/>
  <c r="A4649" i="25" s="1"/>
  <c r="A4650" i="25" s="1"/>
  <c r="A4651" i="25" s="1"/>
  <c r="A4652" i="25" s="1"/>
  <c r="A4653" i="25" s="1"/>
  <c r="A4654" i="25" s="1"/>
  <c r="A4655" i="25" s="1"/>
  <c r="A4656" i="25" s="1"/>
  <c r="A4657" i="25" s="1"/>
  <c r="A4658" i="25" s="1"/>
  <c r="A4659" i="25" s="1"/>
  <c r="A4660" i="25" s="1"/>
  <c r="A4661" i="25" s="1"/>
  <c r="A4662" i="25" s="1"/>
  <c r="A4663" i="25" s="1"/>
  <c r="A4664" i="25" s="1"/>
  <c r="A4665" i="25" s="1"/>
  <c r="A4666" i="25" s="1"/>
  <c r="A4667" i="25" s="1"/>
  <c r="A4668" i="25" s="1"/>
  <c r="A4669" i="25" s="1"/>
  <c r="A4670" i="25" s="1"/>
  <c r="A4671" i="25" s="1"/>
  <c r="A4672" i="25" s="1"/>
  <c r="A4673" i="25" s="1"/>
  <c r="A4674" i="25" s="1"/>
  <c r="A4675" i="25" s="1"/>
  <c r="A4676" i="25" s="1"/>
  <c r="A4677" i="25" s="1"/>
  <c r="A4678" i="25" s="1"/>
  <c r="A4679" i="25" s="1"/>
  <c r="A4680" i="25" s="1"/>
  <c r="A4681" i="25" s="1"/>
  <c r="A4682" i="25" s="1"/>
  <c r="A4683" i="25" s="1"/>
  <c r="A4684" i="25" s="1"/>
  <c r="A4685" i="25" s="1"/>
  <c r="A4686" i="25" s="1"/>
  <c r="A4687" i="25" s="1"/>
  <c r="A4688" i="25" s="1"/>
  <c r="A4689" i="25" s="1"/>
  <c r="A4690" i="25" s="1"/>
  <c r="A4691" i="25" s="1"/>
  <c r="A4692" i="25" s="1"/>
  <c r="A4693" i="25" s="1"/>
  <c r="A4694" i="25" s="1"/>
  <c r="A4695" i="25" s="1"/>
  <c r="A4696" i="25" s="1"/>
  <c r="A4697" i="25" s="1"/>
  <c r="A4698" i="25" s="1"/>
  <c r="A4699" i="25" s="1"/>
  <c r="A4700" i="25" s="1"/>
  <c r="A4701" i="25" s="1"/>
  <c r="A4702" i="25" s="1"/>
  <c r="A4703" i="25" s="1"/>
  <c r="A4704" i="25" s="1"/>
  <c r="A4705" i="25" s="1"/>
  <c r="A4706" i="25" s="1"/>
  <c r="A4707" i="25" s="1"/>
  <c r="A4708" i="25" s="1"/>
  <c r="A4709" i="25" s="1"/>
  <c r="A4710" i="25" s="1"/>
  <c r="A4711" i="25" s="1"/>
  <c r="A4712" i="25" s="1"/>
  <c r="A4713" i="25" s="1"/>
  <c r="A4714" i="25" s="1"/>
  <c r="A4715" i="25" s="1"/>
  <c r="A4716" i="25" s="1"/>
  <c r="A4717" i="25" s="1"/>
  <c r="A4718" i="25" s="1"/>
  <c r="A4719" i="25" s="1"/>
  <c r="A4720" i="25" s="1"/>
  <c r="A4721" i="25" s="1"/>
  <c r="A4722" i="25" s="1"/>
  <c r="A4723" i="25" s="1"/>
  <c r="A4724" i="25" s="1"/>
  <c r="A4725" i="25" s="1"/>
  <c r="A4726" i="25" s="1"/>
  <c r="A4727" i="25" s="1"/>
  <c r="A4728" i="25" s="1"/>
  <c r="A4729" i="25" s="1"/>
  <c r="A4730" i="25" s="1"/>
  <c r="A4731" i="25" s="1"/>
  <c r="A4732" i="25" s="1"/>
  <c r="A4733" i="25" s="1"/>
  <c r="A4734" i="25" s="1"/>
  <c r="A4735" i="25" s="1"/>
  <c r="A4736" i="25" s="1"/>
  <c r="A4737" i="25" s="1"/>
  <c r="A4738" i="25" s="1"/>
  <c r="A4739" i="25" s="1"/>
  <c r="A4740" i="25" s="1"/>
  <c r="A4741" i="25" s="1"/>
  <c r="A4742" i="25" s="1"/>
  <c r="A4743" i="25" s="1"/>
  <c r="A4744" i="25" s="1"/>
  <c r="A4745" i="25" s="1"/>
  <c r="A4746" i="25" s="1"/>
  <c r="A4747" i="25" s="1"/>
  <c r="A4748" i="25" s="1"/>
  <c r="A4749" i="25" s="1"/>
  <c r="A4750" i="25" s="1"/>
  <c r="A4751" i="25" s="1"/>
  <c r="A4752" i="25" s="1"/>
  <c r="A4753" i="25" s="1"/>
  <c r="A4754" i="25" s="1"/>
  <c r="A4755" i="25" s="1"/>
  <c r="A4756" i="25" s="1"/>
  <c r="A4757" i="25" s="1"/>
  <c r="A4758" i="25" s="1"/>
  <c r="A4759" i="25" s="1"/>
  <c r="A4760" i="25" s="1"/>
  <c r="A4761" i="25" s="1"/>
  <c r="A4762" i="25" s="1"/>
  <c r="A4763" i="25" s="1"/>
  <c r="A4764" i="25" s="1"/>
  <c r="A4765" i="25" s="1"/>
  <c r="A4766" i="25" s="1"/>
  <c r="A4767" i="25" s="1"/>
  <c r="A4768" i="25" s="1"/>
  <c r="A4769" i="25" s="1"/>
  <c r="A4770" i="25" s="1"/>
  <c r="A4771" i="25" s="1"/>
  <c r="A4772" i="25" s="1"/>
  <c r="A4773" i="25" s="1"/>
  <c r="A4774" i="25" s="1"/>
  <c r="A4775" i="25" s="1"/>
  <c r="A4776" i="25" s="1"/>
  <c r="A4777" i="25" s="1"/>
  <c r="A4778" i="25" s="1"/>
  <c r="A4779" i="25" s="1"/>
  <c r="A4780" i="25" s="1"/>
  <c r="A4781" i="25" s="1"/>
  <c r="A4782" i="25" s="1"/>
  <c r="A4783" i="25" s="1"/>
  <c r="A4784" i="25" s="1"/>
  <c r="A4785" i="25" s="1"/>
  <c r="A4786" i="25" s="1"/>
  <c r="A4787" i="25" s="1"/>
  <c r="A4788" i="25" s="1"/>
  <c r="A4789" i="25" s="1"/>
  <c r="A4790" i="25" s="1"/>
  <c r="A4791" i="25" s="1"/>
  <c r="A4792" i="25" s="1"/>
  <c r="A4793" i="25" s="1"/>
  <c r="A4794" i="25" s="1"/>
  <c r="A4795" i="25" s="1"/>
  <c r="A4796" i="25" s="1"/>
  <c r="A4797" i="25" s="1"/>
  <c r="A4798" i="25" s="1"/>
  <c r="A4799" i="25" s="1"/>
  <c r="A4800" i="25" s="1"/>
  <c r="A4801" i="25" s="1"/>
  <c r="A4802" i="25" s="1"/>
  <c r="A4803" i="25" s="1"/>
  <c r="A4804" i="25" s="1"/>
  <c r="A4805" i="25" s="1"/>
  <c r="A4806" i="25" s="1"/>
  <c r="A4807" i="25" s="1"/>
  <c r="A4808" i="25" s="1"/>
  <c r="A4809" i="25" s="1"/>
  <c r="A4810" i="25" s="1"/>
  <c r="A4811" i="25" s="1"/>
  <c r="A4812" i="25" s="1"/>
  <c r="A4813" i="25" s="1"/>
  <c r="A4814" i="25" s="1"/>
  <c r="A4815" i="25" s="1"/>
  <c r="A4816" i="25" s="1"/>
  <c r="A4817" i="25" s="1"/>
  <c r="A4818" i="25" s="1"/>
  <c r="A4819" i="25" s="1"/>
  <c r="A4820" i="25" s="1"/>
  <c r="A4821" i="25" s="1"/>
  <c r="A4822" i="25" s="1"/>
  <c r="A4823" i="25" s="1"/>
  <c r="A4824" i="25" s="1"/>
  <c r="A4825" i="25" s="1"/>
  <c r="A4826" i="25" s="1"/>
  <c r="A4827" i="25" s="1"/>
  <c r="A4828" i="25" s="1"/>
  <c r="A4829" i="25" s="1"/>
  <c r="A4830" i="25" s="1"/>
  <c r="A4831" i="25" s="1"/>
  <c r="A4832" i="25" s="1"/>
  <c r="A4833" i="25" s="1"/>
  <c r="A4834" i="25" s="1"/>
  <c r="A4835" i="25" s="1"/>
  <c r="A4836" i="25" s="1"/>
  <c r="A4837" i="25" s="1"/>
  <c r="A4838" i="25" s="1"/>
  <c r="A4839" i="25" s="1"/>
  <c r="A4840" i="25" s="1"/>
  <c r="A4841" i="25" s="1"/>
  <c r="A4842" i="25" s="1"/>
  <c r="A4843" i="25" s="1"/>
  <c r="A4844" i="25" s="1"/>
  <c r="A4845" i="25" s="1"/>
  <c r="A4846" i="25" s="1"/>
  <c r="A4847" i="25" s="1"/>
  <c r="A4848" i="25" s="1"/>
  <c r="A4849" i="25" s="1"/>
  <c r="A4850" i="25" s="1"/>
  <c r="A4851" i="25" s="1"/>
  <c r="A4852" i="25" s="1"/>
  <c r="A4853" i="25" s="1"/>
  <c r="A4854" i="25" s="1"/>
  <c r="A4855" i="25" s="1"/>
  <c r="A4856" i="25" s="1"/>
  <c r="A4857" i="25" s="1"/>
  <c r="A4858" i="25" s="1"/>
  <c r="A4859" i="25" s="1"/>
  <c r="A4860" i="25" s="1"/>
  <c r="A4861" i="25" s="1"/>
  <c r="A4862" i="25" s="1"/>
  <c r="A4863" i="25" s="1"/>
  <c r="A4864" i="25" s="1"/>
  <c r="A4865" i="25" s="1"/>
  <c r="A4866" i="25" s="1"/>
  <c r="A4867" i="25" s="1"/>
  <c r="A4868" i="25" s="1"/>
  <c r="A4869" i="25" s="1"/>
  <c r="A4870" i="25" s="1"/>
  <c r="A4871" i="25" s="1"/>
  <c r="A4872" i="25" s="1"/>
  <c r="A4873" i="25" s="1"/>
  <c r="A4874" i="25" s="1"/>
  <c r="A4875" i="25" s="1"/>
  <c r="A4876" i="25" s="1"/>
  <c r="A4877" i="25" s="1"/>
  <c r="A4878" i="25" s="1"/>
  <c r="A4879" i="25" s="1"/>
  <c r="A4880" i="25" s="1"/>
  <c r="A4881" i="25" s="1"/>
  <c r="A4882" i="25" s="1"/>
  <c r="A4883" i="25" s="1"/>
  <c r="A4884" i="25" s="1"/>
  <c r="A4885" i="25" s="1"/>
  <c r="A4886" i="25" s="1"/>
  <c r="A4887" i="25" s="1"/>
  <c r="A4888" i="25" s="1"/>
  <c r="A4889" i="25" s="1"/>
  <c r="A4890" i="25" s="1"/>
  <c r="A4891" i="25" s="1"/>
  <c r="A4892" i="25" s="1"/>
  <c r="A4893" i="25" s="1"/>
  <c r="A4894" i="25" s="1"/>
  <c r="A4895" i="25" s="1"/>
  <c r="A4896" i="25" s="1"/>
  <c r="A4897" i="25" s="1"/>
  <c r="A4898" i="25" s="1"/>
  <c r="A4899" i="25" s="1"/>
  <c r="A4900" i="25" s="1"/>
  <c r="A4901" i="25" s="1"/>
  <c r="A4902" i="25" s="1"/>
  <c r="A4903" i="25" s="1"/>
  <c r="A4904" i="25" s="1"/>
  <c r="A4905" i="25" s="1"/>
  <c r="A4906" i="25" s="1"/>
  <c r="A4907" i="25" s="1"/>
  <c r="A4908" i="25" s="1"/>
  <c r="A4909" i="25" s="1"/>
  <c r="A4910" i="25" s="1"/>
  <c r="A4911" i="25" s="1"/>
  <c r="A4912" i="25" s="1"/>
  <c r="A4913" i="25" s="1"/>
  <c r="A4914" i="25" s="1"/>
  <c r="A4915" i="25" s="1"/>
  <c r="A4916" i="25" s="1"/>
  <c r="A4917" i="25" s="1"/>
  <c r="A4918" i="25" s="1"/>
  <c r="A4919" i="25" s="1"/>
  <c r="A4920" i="25" s="1"/>
  <c r="A4921" i="25" s="1"/>
  <c r="A4922" i="25" s="1"/>
  <c r="A4923" i="25" s="1"/>
  <c r="A4924" i="25" s="1"/>
  <c r="A4925" i="25" s="1"/>
  <c r="A4926" i="25" s="1"/>
  <c r="A4927" i="25" s="1"/>
  <c r="A4928" i="25" s="1"/>
  <c r="A4929" i="25" s="1"/>
  <c r="A4930" i="25" s="1"/>
  <c r="A4931" i="25" s="1"/>
  <c r="A4932" i="25" s="1"/>
  <c r="A4933" i="25" s="1"/>
  <c r="A4934" i="25" s="1"/>
  <c r="A4935" i="25" s="1"/>
  <c r="A4936" i="25" s="1"/>
  <c r="A4937" i="25" s="1"/>
  <c r="A4938" i="25" s="1"/>
  <c r="A4939" i="25" s="1"/>
  <c r="A4940" i="25" s="1"/>
  <c r="A4941" i="25" s="1"/>
  <c r="A4942" i="25" s="1"/>
  <c r="A4943" i="25" s="1"/>
  <c r="A4944" i="25" s="1"/>
  <c r="A4945" i="25" s="1"/>
  <c r="A4946" i="25" s="1"/>
  <c r="A4947" i="25" s="1"/>
  <c r="A4948" i="25" s="1"/>
  <c r="A4949" i="25" s="1"/>
  <c r="A4950" i="25" s="1"/>
  <c r="A4951" i="25" s="1"/>
  <c r="A4952" i="25" s="1"/>
  <c r="A4953" i="25" s="1"/>
  <c r="A4954" i="25" s="1"/>
  <c r="A4955" i="25" s="1"/>
  <c r="A4956" i="25" s="1"/>
  <c r="A4957" i="25" s="1"/>
  <c r="A4958" i="25" s="1"/>
  <c r="A4959" i="25" s="1"/>
  <c r="A4960" i="25" s="1"/>
  <c r="A4961" i="25" s="1"/>
  <c r="A4962" i="25" s="1"/>
  <c r="A4963" i="25" s="1"/>
  <c r="A4964" i="25" s="1"/>
  <c r="A4965" i="25" s="1"/>
  <c r="A4966" i="25" s="1"/>
  <c r="A4967" i="25" s="1"/>
  <c r="A4968" i="25" s="1"/>
  <c r="A4969" i="25" s="1"/>
  <c r="A4970" i="25" s="1"/>
  <c r="A4971" i="25" s="1"/>
  <c r="A4972" i="25" s="1"/>
  <c r="A4973" i="25" s="1"/>
  <c r="A4974" i="25" s="1"/>
  <c r="A4975" i="25" s="1"/>
  <c r="A4976" i="25" s="1"/>
  <c r="A4977" i="25" s="1"/>
  <c r="A4978" i="25" s="1"/>
  <c r="A4979" i="25" s="1"/>
  <c r="A4980" i="25" s="1"/>
  <c r="A4981" i="25" s="1"/>
  <c r="A4982" i="25" s="1"/>
  <c r="A4983" i="25" s="1"/>
  <c r="A4984" i="25" s="1"/>
  <c r="A4985" i="25" s="1"/>
  <c r="A4986" i="25" s="1"/>
  <c r="A4987" i="25" s="1"/>
  <c r="A4988" i="25" s="1"/>
  <c r="A4989" i="25" s="1"/>
  <c r="A4990" i="25" s="1"/>
  <c r="A4991" i="25" s="1"/>
  <c r="A4992" i="25" s="1"/>
  <c r="A4993" i="25" s="1"/>
  <c r="A4994" i="25" s="1"/>
  <c r="A4995" i="25" s="1"/>
  <c r="A4996" i="25" s="1"/>
  <c r="A4997" i="25" s="1"/>
  <c r="A4998" i="25" s="1"/>
  <c r="A4999" i="25" s="1"/>
  <c r="A5000" i="25" s="1"/>
  <c r="A5001" i="25" s="1"/>
  <c r="A5002" i="25" s="1"/>
  <c r="A5003" i="25" s="1"/>
  <c r="A5004" i="25" s="1"/>
  <c r="A5005" i="25" s="1"/>
  <c r="A5006" i="25" s="1"/>
  <c r="A5007" i="25" s="1"/>
  <c r="A5008" i="25" s="1"/>
  <c r="A5009" i="25" s="1"/>
  <c r="A5010" i="25" s="1"/>
  <c r="A5011" i="25" s="1"/>
  <c r="A5012" i="25" s="1"/>
  <c r="A5013" i="25" s="1"/>
  <c r="A5014" i="25" s="1"/>
  <c r="A5015" i="25" s="1"/>
  <c r="A5016" i="25" s="1"/>
  <c r="A5017" i="25" s="1"/>
  <c r="A5018" i="25" s="1"/>
  <c r="A5019" i="25" s="1"/>
  <c r="A5020" i="25" s="1"/>
  <c r="A5021" i="25" s="1"/>
  <c r="A5022" i="25" s="1"/>
  <c r="A5023" i="25" s="1"/>
  <c r="A5024" i="25" s="1"/>
  <c r="A5025" i="25" s="1"/>
  <c r="A5026" i="25" s="1"/>
  <c r="A5027" i="25" s="1"/>
  <c r="A5028" i="25" s="1"/>
  <c r="A5029" i="25" s="1"/>
  <c r="A5030" i="25" s="1"/>
  <c r="A5031" i="25" s="1"/>
  <c r="A5032" i="25" s="1"/>
  <c r="A5033" i="25" s="1"/>
  <c r="A5034" i="25" s="1"/>
  <c r="A5035" i="25" s="1"/>
  <c r="A5036" i="25" s="1"/>
  <c r="A5037" i="25" s="1"/>
  <c r="A5038" i="25" s="1"/>
  <c r="A5039" i="25" s="1"/>
  <c r="A5040" i="25" s="1"/>
  <c r="A5041" i="25" s="1"/>
  <c r="A5042" i="25" s="1"/>
  <c r="A5043" i="25" s="1"/>
  <c r="A5044" i="25" s="1"/>
  <c r="A5045" i="25" s="1"/>
  <c r="A5046" i="25" s="1"/>
  <c r="A5047" i="25" s="1"/>
  <c r="A5048" i="25" s="1"/>
  <c r="A5049" i="25" s="1"/>
  <c r="A5050" i="25" s="1"/>
  <c r="A5051" i="25" s="1"/>
  <c r="A5052" i="25" s="1"/>
  <c r="A5053" i="25" s="1"/>
  <c r="A5054" i="25" s="1"/>
  <c r="A5055" i="25" s="1"/>
  <c r="A5056" i="25" s="1"/>
  <c r="A5057" i="25" s="1"/>
  <c r="A5058" i="25" s="1"/>
  <c r="A5059" i="25" s="1"/>
  <c r="A5060" i="25" s="1"/>
  <c r="A5061" i="25" s="1"/>
  <c r="A5062" i="25" s="1"/>
  <c r="A5063" i="25" s="1"/>
  <c r="A5064" i="25" s="1"/>
  <c r="A5065" i="25" s="1"/>
  <c r="A5066" i="25" s="1"/>
  <c r="A5067" i="25" s="1"/>
  <c r="A5068" i="25" s="1"/>
  <c r="A5069" i="25" s="1"/>
  <c r="A5070" i="25" s="1"/>
  <c r="A5071" i="25" s="1"/>
  <c r="A5072" i="25" s="1"/>
  <c r="A5073" i="25" s="1"/>
  <c r="A5074" i="25" s="1"/>
  <c r="A5075" i="25" s="1"/>
  <c r="A5076" i="25" s="1"/>
  <c r="A5077" i="25" s="1"/>
  <c r="A5078" i="25" s="1"/>
  <c r="A5079" i="25" s="1"/>
  <c r="A5080" i="25" s="1"/>
  <c r="A5081" i="25" s="1"/>
  <c r="A5082" i="25" s="1"/>
  <c r="A5083" i="25" s="1"/>
  <c r="A5084" i="25" s="1"/>
  <c r="A5085" i="25" s="1"/>
  <c r="A5086" i="25" s="1"/>
  <c r="A5087" i="25" s="1"/>
  <c r="A5088" i="25" s="1"/>
  <c r="A5089" i="25" s="1"/>
  <c r="A5090" i="25" s="1"/>
  <c r="A5091" i="25" s="1"/>
  <c r="A5092" i="25" s="1"/>
  <c r="A5093" i="25" s="1"/>
  <c r="A5094" i="25" s="1"/>
  <c r="A5095" i="25" s="1"/>
  <c r="A5096" i="25" s="1"/>
  <c r="A5097" i="25" s="1"/>
  <c r="A5098" i="25" s="1"/>
  <c r="A5099" i="25" s="1"/>
  <c r="A5100" i="25" s="1"/>
  <c r="A5101" i="25" s="1"/>
  <c r="A5102" i="25" s="1"/>
  <c r="A5103" i="25" s="1"/>
  <c r="A5104" i="25" s="1"/>
  <c r="A5105" i="25" s="1"/>
  <c r="A5106" i="25" s="1"/>
  <c r="A5107" i="25" s="1"/>
  <c r="A5108" i="25" s="1"/>
  <c r="A5109" i="25" s="1"/>
  <c r="A5110" i="25" s="1"/>
  <c r="A5111" i="25" s="1"/>
  <c r="A5112" i="25" s="1"/>
  <c r="A5113" i="25" s="1"/>
  <c r="A5114" i="25" s="1"/>
  <c r="A5115" i="25" s="1"/>
  <c r="A5116" i="25" s="1"/>
  <c r="A5117" i="25" s="1"/>
  <c r="A5118" i="25" s="1"/>
  <c r="A5119" i="25" s="1"/>
  <c r="A5120" i="25" s="1"/>
  <c r="A5121" i="25" s="1"/>
  <c r="A5122" i="25" s="1"/>
  <c r="A5123" i="25" s="1"/>
  <c r="A5124" i="25" s="1"/>
  <c r="A5125" i="25" s="1"/>
  <c r="A5126" i="25" s="1"/>
  <c r="A5127" i="25" s="1"/>
  <c r="A5128" i="25" s="1"/>
  <c r="A5129" i="25" s="1"/>
  <c r="A5130" i="25" s="1"/>
  <c r="A5131" i="25" s="1"/>
  <c r="A5132" i="25" s="1"/>
  <c r="A5133" i="25" s="1"/>
  <c r="A5134" i="25" s="1"/>
  <c r="A5135" i="25" s="1"/>
  <c r="A5136" i="25" s="1"/>
  <c r="A5137" i="25" s="1"/>
  <c r="A5138" i="25" s="1"/>
  <c r="A5139" i="25" s="1"/>
  <c r="A5140" i="25" s="1"/>
  <c r="A5141" i="25" s="1"/>
  <c r="A5142" i="25" s="1"/>
  <c r="A5143" i="25" s="1"/>
  <c r="A5144" i="25" s="1"/>
  <c r="A5145" i="25" s="1"/>
  <c r="A5146" i="25" s="1"/>
  <c r="A5147" i="25" s="1"/>
  <c r="A5148" i="25" s="1"/>
  <c r="A5149" i="25" s="1"/>
  <c r="A5150" i="25" s="1"/>
  <c r="A5151" i="25" s="1"/>
  <c r="A5152" i="25" s="1"/>
  <c r="A5153" i="25" s="1"/>
  <c r="A5154" i="25" s="1"/>
  <c r="A5155" i="25" s="1"/>
  <c r="A5156" i="25" s="1"/>
  <c r="A5157" i="25" s="1"/>
  <c r="A5158" i="25" s="1"/>
  <c r="A5159" i="25" s="1"/>
  <c r="A5160" i="25" s="1"/>
  <c r="A5161" i="25" s="1"/>
  <c r="A5162" i="25" s="1"/>
  <c r="A5163" i="25" s="1"/>
  <c r="A5164" i="25" s="1"/>
  <c r="A5165" i="25" s="1"/>
  <c r="A5166" i="25" s="1"/>
  <c r="A5167" i="25" s="1"/>
  <c r="A5168" i="25" s="1"/>
  <c r="A5169" i="25" s="1"/>
  <c r="A5170" i="25" s="1"/>
  <c r="A5171" i="25" s="1"/>
  <c r="A5172" i="25" s="1"/>
  <c r="A5173" i="25" s="1"/>
  <c r="A5174" i="25" s="1"/>
  <c r="A5175" i="25" s="1"/>
  <c r="A5176" i="25" s="1"/>
  <c r="A5177" i="25" s="1"/>
  <c r="A5178" i="25" s="1"/>
  <c r="A5179" i="25" s="1"/>
  <c r="A5180" i="25" s="1"/>
  <c r="A5181" i="25" s="1"/>
  <c r="A5182" i="25" s="1"/>
  <c r="A5183" i="25" s="1"/>
  <c r="A5184" i="25" s="1"/>
  <c r="A5185" i="25" s="1"/>
  <c r="A5186" i="25" s="1"/>
  <c r="A5187" i="25" s="1"/>
  <c r="A5188" i="25" s="1"/>
  <c r="A5189" i="25" s="1"/>
  <c r="A5190" i="25" s="1"/>
  <c r="A5191" i="25" s="1"/>
  <c r="A5192" i="25" s="1"/>
  <c r="A5193" i="25" s="1"/>
  <c r="A5194" i="25" s="1"/>
  <c r="A5195" i="25" s="1"/>
  <c r="A5196" i="25" s="1"/>
  <c r="A5197" i="25" s="1"/>
  <c r="A5198" i="25" s="1"/>
  <c r="A5199" i="25" s="1"/>
  <c r="A5200" i="25" s="1"/>
  <c r="A5201" i="25" s="1"/>
  <c r="A5202" i="25" s="1"/>
  <c r="A5203" i="25" s="1"/>
  <c r="A5204" i="25" s="1"/>
  <c r="A5205" i="25" s="1"/>
  <c r="A5206" i="25" s="1"/>
  <c r="A5207" i="25" s="1"/>
  <c r="A5208" i="25" s="1"/>
  <c r="A5209" i="25" s="1"/>
  <c r="A5210" i="25" s="1"/>
  <c r="A5211" i="25" s="1"/>
  <c r="A5212" i="25" s="1"/>
  <c r="A5213" i="25" s="1"/>
  <c r="A5214" i="25" s="1"/>
  <c r="A5215" i="25" s="1"/>
  <c r="A5216" i="25" s="1"/>
  <c r="A5217" i="25" s="1"/>
  <c r="A5218" i="25" s="1"/>
  <c r="A5219" i="25" s="1"/>
  <c r="A5220" i="25" s="1"/>
  <c r="A5221" i="25" s="1"/>
  <c r="A5222" i="25" s="1"/>
  <c r="A5223" i="25" s="1"/>
  <c r="A5224" i="25" s="1"/>
  <c r="A5225" i="25" s="1"/>
  <c r="A5226" i="25" s="1"/>
  <c r="A5227" i="25" s="1"/>
  <c r="A5228" i="25" s="1"/>
  <c r="A5229" i="25" s="1"/>
  <c r="A5230" i="25" s="1"/>
  <c r="A5231" i="25" s="1"/>
  <c r="A5232" i="25" s="1"/>
  <c r="A5233" i="25" s="1"/>
  <c r="A5234" i="25" s="1"/>
  <c r="A5235" i="25" s="1"/>
  <c r="A5236" i="25" s="1"/>
  <c r="A5237" i="25" s="1"/>
  <c r="A5238" i="25" s="1"/>
  <c r="A5239" i="25" s="1"/>
  <c r="A5240" i="25" s="1"/>
  <c r="A5241" i="25" s="1"/>
  <c r="A5242" i="25" s="1"/>
  <c r="A5243" i="25" s="1"/>
  <c r="A5244" i="25" s="1"/>
  <c r="A5245" i="25" s="1"/>
  <c r="A5246" i="25" s="1"/>
  <c r="A5247" i="25" s="1"/>
  <c r="A5248" i="25" s="1"/>
  <c r="A5249" i="25" s="1"/>
  <c r="A5250" i="25" s="1"/>
  <c r="A5251" i="25" s="1"/>
  <c r="A5252" i="25" s="1"/>
  <c r="A5253" i="25" s="1"/>
  <c r="A5254" i="25" s="1"/>
  <c r="A5255" i="25" s="1"/>
  <c r="A5256" i="25" s="1"/>
  <c r="A5257" i="25" s="1"/>
  <c r="A5258" i="25" s="1"/>
  <c r="A5259" i="25" s="1"/>
  <c r="A5260" i="25" s="1"/>
  <c r="A5261" i="25" s="1"/>
  <c r="A5262" i="25" s="1"/>
  <c r="A5263" i="25" s="1"/>
  <c r="A5264" i="25" s="1"/>
  <c r="A5265" i="25" s="1"/>
  <c r="A5266" i="25" s="1"/>
  <c r="A5267" i="25" s="1"/>
  <c r="A5268" i="25" s="1"/>
  <c r="A5269" i="25" s="1"/>
  <c r="A5270" i="25" s="1"/>
  <c r="A5271" i="25" s="1"/>
  <c r="A5272" i="25" s="1"/>
  <c r="A5273" i="25" s="1"/>
  <c r="A5274" i="25" s="1"/>
  <c r="A5275" i="25" s="1"/>
  <c r="A5276" i="25" s="1"/>
  <c r="A5277" i="25" s="1"/>
  <c r="A5278" i="25" s="1"/>
  <c r="A5279" i="25" s="1"/>
  <c r="A5280" i="25" s="1"/>
  <c r="A5281" i="25" s="1"/>
  <c r="A5282" i="25" s="1"/>
  <c r="A5283" i="25" s="1"/>
  <c r="A5284" i="25" s="1"/>
  <c r="A5285" i="25" s="1"/>
  <c r="A5286" i="25" s="1"/>
  <c r="A5287" i="25" s="1"/>
  <c r="A5288" i="25" s="1"/>
  <c r="A5289" i="25" s="1"/>
  <c r="A5290" i="25" s="1"/>
  <c r="A5291" i="25" s="1"/>
  <c r="A5292" i="25" s="1"/>
  <c r="A5293" i="25" s="1"/>
  <c r="A5294" i="25" s="1"/>
  <c r="A5295" i="25" s="1"/>
  <c r="A5296" i="25" s="1"/>
  <c r="A5297" i="25" s="1"/>
  <c r="A5298" i="25" s="1"/>
  <c r="A5299" i="25" s="1"/>
  <c r="A5300" i="25" s="1"/>
  <c r="A5301" i="25" s="1"/>
  <c r="A5302" i="25" s="1"/>
  <c r="A5303" i="25" s="1"/>
  <c r="A5304" i="25" s="1"/>
  <c r="A5305" i="25" s="1"/>
  <c r="A5306" i="25" s="1"/>
  <c r="A5307" i="25" s="1"/>
  <c r="A5308" i="25" s="1"/>
  <c r="A5309" i="25" s="1"/>
  <c r="A5310" i="25" s="1"/>
  <c r="A5311" i="25" s="1"/>
  <c r="A5312" i="25" s="1"/>
  <c r="A5313" i="25" s="1"/>
  <c r="A5314" i="25" s="1"/>
  <c r="A5315" i="25" s="1"/>
  <c r="A5316" i="25" s="1"/>
  <c r="A5317" i="25" s="1"/>
  <c r="A5318" i="25" s="1"/>
  <c r="A5319" i="25" s="1"/>
  <c r="A5320" i="25" s="1"/>
  <c r="A5321" i="25" s="1"/>
  <c r="A5322" i="25" s="1"/>
  <c r="A5323" i="25" s="1"/>
  <c r="A5324" i="25" s="1"/>
  <c r="A5325" i="25" s="1"/>
  <c r="A5326" i="25" s="1"/>
  <c r="A5327" i="25" s="1"/>
  <c r="A5328" i="25" s="1"/>
  <c r="A5329" i="25" s="1"/>
  <c r="A5330" i="25" s="1"/>
  <c r="A5331" i="25" s="1"/>
  <c r="A5332" i="25" s="1"/>
  <c r="A5333" i="25" s="1"/>
  <c r="A5334" i="25" s="1"/>
  <c r="A5335" i="25" s="1"/>
  <c r="A5336" i="25" s="1"/>
  <c r="A5337" i="25" s="1"/>
  <c r="A5338" i="25" s="1"/>
  <c r="A5339" i="25" s="1"/>
  <c r="A5340" i="25" s="1"/>
  <c r="A5341" i="25" s="1"/>
  <c r="A5342" i="25" s="1"/>
  <c r="A5343" i="25" s="1"/>
  <c r="A5344" i="25" s="1"/>
  <c r="A5345" i="25" s="1"/>
  <c r="A5346" i="25" s="1"/>
  <c r="A5347" i="25" s="1"/>
  <c r="A5348" i="25" s="1"/>
  <c r="A5349" i="25" s="1"/>
  <c r="A5350" i="25" s="1"/>
  <c r="A5351" i="25" s="1"/>
  <c r="A5352" i="25" s="1"/>
  <c r="A5353" i="25" s="1"/>
  <c r="A5354" i="25" s="1"/>
  <c r="A5355" i="25" s="1"/>
  <c r="A5356" i="25" s="1"/>
  <c r="A5357" i="25" s="1"/>
  <c r="A5358" i="25" s="1"/>
  <c r="A5359" i="25" s="1"/>
  <c r="A5360" i="25" s="1"/>
  <c r="A5361" i="25" s="1"/>
  <c r="A5362" i="25" s="1"/>
  <c r="A5363" i="25" s="1"/>
  <c r="A5364" i="25" s="1"/>
  <c r="A5365" i="25" s="1"/>
  <c r="A5366" i="25" s="1"/>
  <c r="A5367" i="25" s="1"/>
  <c r="A5368" i="25" s="1"/>
  <c r="A5369" i="25" s="1"/>
  <c r="A5370" i="25" s="1"/>
  <c r="A5371" i="25" s="1"/>
  <c r="A5372" i="25" s="1"/>
  <c r="A5373" i="25" s="1"/>
  <c r="A5374" i="25" s="1"/>
  <c r="A5375" i="25" s="1"/>
  <c r="A5376" i="25" s="1"/>
  <c r="A5377" i="25" s="1"/>
  <c r="A5378" i="25" s="1"/>
  <c r="A5379" i="25" s="1"/>
  <c r="A5380" i="25" s="1"/>
  <c r="A5381" i="25" s="1"/>
  <c r="A5382" i="25" s="1"/>
  <c r="A5383" i="25" s="1"/>
  <c r="A5384" i="25" s="1"/>
  <c r="A5385" i="25" s="1"/>
  <c r="A5386" i="25" s="1"/>
  <c r="A5387" i="25" s="1"/>
  <c r="A5388" i="25" s="1"/>
  <c r="A5389" i="25" s="1"/>
  <c r="A5390" i="25" s="1"/>
  <c r="A5391" i="25" s="1"/>
  <c r="A5392" i="25" s="1"/>
  <c r="A5393" i="25" s="1"/>
  <c r="A5394" i="25" s="1"/>
  <c r="A5395" i="25" s="1"/>
  <c r="A5396" i="25" s="1"/>
  <c r="A5397" i="25" s="1"/>
  <c r="A5398" i="25" s="1"/>
  <c r="A5399" i="25" s="1"/>
  <c r="A5400" i="25" s="1"/>
  <c r="A5401" i="25" s="1"/>
  <c r="A5402" i="25" s="1"/>
  <c r="A5403" i="25" s="1"/>
  <c r="A5404" i="25" s="1"/>
  <c r="A5405" i="25" s="1"/>
  <c r="A5406" i="25" s="1"/>
  <c r="A5407" i="25" s="1"/>
  <c r="A5408" i="25" s="1"/>
  <c r="A5409" i="25" s="1"/>
  <c r="A5410" i="25" s="1"/>
  <c r="A5411" i="25" s="1"/>
  <c r="A5412" i="25" s="1"/>
  <c r="A5413" i="25" s="1"/>
  <c r="A5414" i="25" s="1"/>
  <c r="A5415" i="25" s="1"/>
  <c r="A5416" i="25" s="1"/>
  <c r="A5417" i="25" s="1"/>
  <c r="A5418" i="25" s="1"/>
  <c r="A5419" i="25" s="1"/>
  <c r="A5420" i="25" s="1"/>
  <c r="A5421" i="25" s="1"/>
  <c r="A5422" i="25" s="1"/>
  <c r="A5423" i="25" s="1"/>
  <c r="A5424" i="25" s="1"/>
  <c r="A5425" i="25" s="1"/>
  <c r="A5426" i="25" s="1"/>
  <c r="A5427" i="25" s="1"/>
  <c r="A5428" i="25" s="1"/>
  <c r="A5429" i="25" s="1"/>
  <c r="A5430" i="25" s="1"/>
  <c r="A5431" i="25" s="1"/>
  <c r="A5432" i="25" s="1"/>
  <c r="A5433" i="25" s="1"/>
  <c r="A5434" i="25" s="1"/>
  <c r="A5435" i="25" s="1"/>
  <c r="A5436" i="25" s="1"/>
  <c r="A5437" i="25" s="1"/>
  <c r="A5438" i="25" s="1"/>
  <c r="A5439" i="25" s="1"/>
  <c r="A5440" i="25" s="1"/>
  <c r="A5441" i="25" s="1"/>
  <c r="A5442" i="25" s="1"/>
  <c r="A5443" i="25" s="1"/>
  <c r="A5444" i="25" s="1"/>
  <c r="A5445" i="25" s="1"/>
  <c r="A5446" i="25" s="1"/>
  <c r="A5447" i="25" s="1"/>
  <c r="A5448" i="25" s="1"/>
  <c r="A5449" i="25" s="1"/>
  <c r="A5450" i="25" s="1"/>
  <c r="A5451" i="25" s="1"/>
  <c r="A5452" i="25" s="1"/>
  <c r="A5453" i="25" s="1"/>
  <c r="A5454" i="25" s="1"/>
  <c r="A5455" i="25" s="1"/>
  <c r="A5456" i="25" s="1"/>
  <c r="A5457" i="25" s="1"/>
  <c r="A5458" i="25" s="1"/>
  <c r="A5459" i="25" s="1"/>
  <c r="A5460" i="25" s="1"/>
  <c r="A5461" i="25" s="1"/>
  <c r="A5462" i="25" s="1"/>
  <c r="A5463" i="25" s="1"/>
  <c r="A5464" i="25" s="1"/>
  <c r="A5465" i="25" s="1"/>
  <c r="A5466" i="25" s="1"/>
  <c r="A5467" i="25" s="1"/>
  <c r="A5468" i="25" s="1"/>
  <c r="A5469" i="25" s="1"/>
  <c r="A5470" i="25" s="1"/>
  <c r="A5471" i="25" s="1"/>
  <c r="A5472" i="25" s="1"/>
  <c r="A5473" i="25" s="1"/>
  <c r="A5474" i="25" s="1"/>
  <c r="A5475" i="25" s="1"/>
  <c r="A5476" i="25" s="1"/>
  <c r="A5477" i="25" s="1"/>
  <c r="A5478" i="25" s="1"/>
  <c r="A5479" i="25" s="1"/>
  <c r="A5480" i="25" s="1"/>
  <c r="A5481" i="25" s="1"/>
  <c r="A5482" i="25" s="1"/>
  <c r="A5483" i="25" s="1"/>
  <c r="A5484" i="25" s="1"/>
  <c r="A5485" i="25" s="1"/>
  <c r="A5486" i="25" s="1"/>
  <c r="A5487" i="25" s="1"/>
  <c r="A5488" i="25" s="1"/>
  <c r="A5489" i="25" s="1"/>
  <c r="A5490" i="25" s="1"/>
  <c r="A5491" i="25" s="1"/>
  <c r="A5492" i="25" s="1"/>
  <c r="A5493" i="25" s="1"/>
  <c r="A5494" i="25" s="1"/>
  <c r="A5495" i="25" s="1"/>
  <c r="A5496" i="25" s="1"/>
  <c r="A5497" i="25" s="1"/>
  <c r="A5498" i="25" s="1"/>
  <c r="A5499" i="25" s="1"/>
  <c r="A5500" i="25" s="1"/>
  <c r="A5501" i="25" s="1"/>
  <c r="A5502" i="25" s="1"/>
  <c r="A5503" i="25" s="1"/>
  <c r="A5504" i="25" s="1"/>
  <c r="A5505" i="25" s="1"/>
  <c r="A5506" i="25" s="1"/>
  <c r="A5507" i="25" s="1"/>
  <c r="A5508" i="25" s="1"/>
  <c r="A5509" i="25" s="1"/>
  <c r="A5510" i="25" s="1"/>
  <c r="A5511" i="25" s="1"/>
  <c r="A5512" i="25" s="1"/>
  <c r="A5513" i="25" s="1"/>
  <c r="A5514" i="25" s="1"/>
  <c r="A5515" i="25" s="1"/>
  <c r="A5516" i="25" s="1"/>
  <c r="A5517" i="25" s="1"/>
  <c r="A5518" i="25" s="1"/>
  <c r="A5519" i="25" s="1"/>
  <c r="A5520" i="25" s="1"/>
  <c r="A918" i="25"/>
  <c r="A919" i="25" s="1"/>
  <c r="A920" i="25" s="1"/>
  <c r="A921" i="25" s="1"/>
  <c r="A7" i="25"/>
  <c r="A8" i="25" s="1"/>
  <c r="A9" i="25"/>
  <c r="A10" i="25"/>
  <c r="A11" i="25" s="1"/>
  <c r="A12" i="25" s="1"/>
  <c r="A13" i="25"/>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A377" i="25" s="1"/>
  <c r="A378" i="25" s="1"/>
  <c r="A379" i="25" s="1"/>
  <c r="A380" i="25" s="1"/>
  <c r="A381" i="25" s="1"/>
  <c r="A382" i="25" s="1"/>
  <c r="A383" i="25" s="1"/>
  <c r="A384" i="25" s="1"/>
  <c r="A385" i="25" s="1"/>
  <c r="A386" i="25" s="1"/>
  <c r="A387" i="25" s="1"/>
  <c r="A388" i="25" s="1"/>
  <c r="A389" i="25" s="1"/>
  <c r="A390" i="25" s="1"/>
  <c r="A391" i="25" s="1"/>
  <c r="A392" i="25" s="1"/>
  <c r="A393" i="25" s="1"/>
  <c r="A394" i="25" s="1"/>
  <c r="A395" i="25" s="1"/>
  <c r="A396" i="25" s="1"/>
  <c r="A397" i="25" s="1"/>
  <c r="A398" i="25" s="1"/>
  <c r="A399" i="25" s="1"/>
  <c r="A400" i="25" s="1"/>
  <c r="A401" i="25" s="1"/>
  <c r="A402" i="25" s="1"/>
  <c r="A403" i="25" s="1"/>
  <c r="A404" i="25" s="1"/>
  <c r="A405" i="25" s="1"/>
  <c r="A406" i="25" s="1"/>
  <c r="A407" i="25" s="1"/>
  <c r="A408" i="25" s="1"/>
  <c r="A409" i="25" s="1"/>
  <c r="A410" i="25" s="1"/>
  <c r="A411" i="25" s="1"/>
  <c r="A412" i="25" s="1"/>
  <c r="A413" i="25" s="1"/>
  <c r="A414" i="25" s="1"/>
  <c r="A415" i="25" s="1"/>
  <c r="A416" i="25" s="1"/>
  <c r="A417" i="25" s="1"/>
  <c r="A418" i="25" s="1"/>
  <c r="A419" i="25" s="1"/>
  <c r="A420" i="25" s="1"/>
  <c r="A421" i="25" s="1"/>
  <c r="A422" i="25" s="1"/>
  <c r="A423" i="25" s="1"/>
  <c r="A424" i="25" s="1"/>
  <c r="A425" i="25" s="1"/>
  <c r="A426" i="25" s="1"/>
  <c r="A427" i="25" s="1"/>
  <c r="A428" i="25" s="1"/>
  <c r="A429" i="25" s="1"/>
  <c r="A430" i="25" s="1"/>
  <c r="A431" i="25" s="1"/>
  <c r="A432" i="25" s="1"/>
  <c r="A433" i="25" s="1"/>
  <c r="A434" i="25" s="1"/>
  <c r="A435" i="25" s="1"/>
  <c r="A436" i="25" s="1"/>
  <c r="A437" i="25" s="1"/>
  <c r="A438" i="25" s="1"/>
  <c r="A439" i="25" s="1"/>
  <c r="A440" i="25" s="1"/>
  <c r="A441" i="25" s="1"/>
  <c r="A442" i="25" s="1"/>
  <c r="A443" i="25" s="1"/>
  <c r="A444" i="25" s="1"/>
  <c r="A445" i="25" s="1"/>
  <c r="A446" i="25" s="1"/>
  <c r="A447" i="25" s="1"/>
  <c r="A448" i="25" s="1"/>
  <c r="A449" i="25" s="1"/>
  <c r="A450" i="25" s="1"/>
  <c r="A451" i="25" s="1"/>
  <c r="A452" i="25" s="1"/>
  <c r="A453" i="25" s="1"/>
  <c r="A454" i="25" s="1"/>
  <c r="A455" i="25" s="1"/>
  <c r="A456" i="25" s="1"/>
  <c r="A457" i="25" s="1"/>
  <c r="A458" i="25" s="1"/>
  <c r="A459" i="25" s="1"/>
  <c r="A460" i="25" s="1"/>
  <c r="A461" i="25" s="1"/>
  <c r="A462" i="25" s="1"/>
  <c r="A463" i="25" s="1"/>
  <c r="A464" i="25" s="1"/>
  <c r="A465" i="25" s="1"/>
  <c r="A466" i="25" s="1"/>
  <c r="A467" i="25" s="1"/>
  <c r="A468" i="25" s="1"/>
  <c r="A469" i="25" s="1"/>
  <c r="A470" i="25" s="1"/>
  <c r="A471" i="25" s="1"/>
  <c r="A472" i="25" s="1"/>
  <c r="A473" i="25" s="1"/>
  <c r="A474" i="25" s="1"/>
  <c r="A475" i="25" s="1"/>
  <c r="A476" i="25" s="1"/>
  <c r="A477" i="25" s="1"/>
  <c r="A478" i="25" s="1"/>
  <c r="A479" i="25" s="1"/>
  <c r="A480" i="25" s="1"/>
  <c r="A481" i="25" s="1"/>
  <c r="A482" i="25" s="1"/>
  <c r="A483" i="25" s="1"/>
  <c r="A484" i="25" s="1"/>
  <c r="A485" i="25" s="1"/>
  <c r="A486" i="25" s="1"/>
  <c r="A487" i="25" s="1"/>
  <c r="A488" i="25" s="1"/>
  <c r="A489" i="25" s="1"/>
  <c r="A490" i="25" s="1"/>
  <c r="A491" i="25" s="1"/>
  <c r="A492" i="25" s="1"/>
  <c r="A493" i="25" s="1"/>
  <c r="A494" i="25" s="1"/>
  <c r="A495" i="25" s="1"/>
  <c r="A496" i="25" s="1"/>
  <c r="A497" i="25" s="1"/>
  <c r="A498" i="25" s="1"/>
  <c r="A499" i="25" s="1"/>
  <c r="A500" i="25" s="1"/>
  <c r="A501" i="25" s="1"/>
  <c r="A502" i="25" s="1"/>
  <c r="A503" i="25" s="1"/>
  <c r="A504" i="25" s="1"/>
  <c r="A505" i="25" s="1"/>
  <c r="A506" i="25" s="1"/>
  <c r="A507" i="25" s="1"/>
  <c r="A508" i="25" s="1"/>
  <c r="A509" i="25" s="1"/>
  <c r="A510" i="25" s="1"/>
  <c r="A511" i="25" s="1"/>
  <c r="A512" i="25" s="1"/>
  <c r="A513" i="25" s="1"/>
  <c r="A514" i="25" s="1"/>
  <c r="A515" i="25" s="1"/>
  <c r="A516" i="25" s="1"/>
  <c r="A517" i="25" s="1"/>
  <c r="A518" i="25" s="1"/>
  <c r="A519" i="25" s="1"/>
  <c r="A520" i="25" s="1"/>
  <c r="A521" i="25" s="1"/>
  <c r="A522" i="25" s="1"/>
  <c r="A523" i="25" s="1"/>
  <c r="A524" i="25" s="1"/>
  <c r="A525" i="25" s="1"/>
  <c r="A526" i="25" s="1"/>
  <c r="A527" i="25" s="1"/>
  <c r="A528" i="25" s="1"/>
  <c r="A529" i="25" s="1"/>
  <c r="A530" i="25" s="1"/>
  <c r="A531" i="25" s="1"/>
  <c r="A532" i="25" s="1"/>
  <c r="A533" i="25" s="1"/>
  <c r="A534" i="25" s="1"/>
  <c r="A535" i="25" s="1"/>
  <c r="A536" i="25" s="1"/>
  <c r="A537" i="25" s="1"/>
  <c r="A538" i="25" s="1"/>
  <c r="A539" i="25" s="1"/>
  <c r="A540" i="25" s="1"/>
  <c r="A541" i="25" s="1"/>
  <c r="A542" i="25" s="1"/>
  <c r="A543" i="25" s="1"/>
  <c r="A544" i="25" s="1"/>
  <c r="A545" i="25" s="1"/>
  <c r="A546" i="25" s="1"/>
  <c r="A547" i="25" s="1"/>
  <c r="A548" i="25" s="1"/>
  <c r="A549" i="25" s="1"/>
  <c r="A550" i="25" s="1"/>
  <c r="A551" i="25" s="1"/>
  <c r="A552" i="25" s="1"/>
  <c r="A553" i="25" s="1"/>
  <c r="A554" i="25" s="1"/>
  <c r="A555" i="25" s="1"/>
  <c r="A556" i="25" s="1"/>
  <c r="A557" i="25" s="1"/>
  <c r="A558" i="25" s="1"/>
  <c r="A559" i="25" s="1"/>
  <c r="A560" i="25" s="1"/>
  <c r="A561" i="25" s="1"/>
  <c r="A562" i="25" s="1"/>
  <c r="A563" i="25" s="1"/>
  <c r="A564" i="25" s="1"/>
  <c r="A565" i="25" s="1"/>
  <c r="A566" i="25" s="1"/>
  <c r="A567" i="25" s="1"/>
  <c r="A568" i="25" s="1"/>
  <c r="A569" i="25" s="1"/>
  <c r="A570" i="25" s="1"/>
  <c r="A571" i="25" s="1"/>
  <c r="A572" i="25" s="1"/>
  <c r="A573" i="25" s="1"/>
  <c r="A574" i="25" s="1"/>
  <c r="A575" i="25" s="1"/>
  <c r="A576" i="25" s="1"/>
  <c r="A577" i="25" s="1"/>
  <c r="A578" i="25" s="1"/>
  <c r="A579" i="25" s="1"/>
  <c r="A580" i="25" s="1"/>
  <c r="A581" i="25" s="1"/>
  <c r="A582" i="25" s="1"/>
  <c r="A583" i="25" s="1"/>
  <c r="A584" i="25" s="1"/>
  <c r="A585" i="25" s="1"/>
  <c r="A586" i="25" s="1"/>
  <c r="A587" i="25" s="1"/>
  <c r="A588" i="25" s="1"/>
  <c r="A589" i="25" s="1"/>
  <c r="A590" i="25" s="1"/>
  <c r="A591" i="25" s="1"/>
  <c r="A592" i="25" s="1"/>
  <c r="A593" i="25" s="1"/>
  <c r="A594" i="25" s="1"/>
  <c r="A595" i="25" s="1"/>
  <c r="A596" i="25" s="1"/>
  <c r="A597" i="25" s="1"/>
  <c r="A598" i="25" s="1"/>
  <c r="A599" i="25" s="1"/>
  <c r="A600" i="25" s="1"/>
  <c r="A601" i="25" s="1"/>
  <c r="A602" i="25" s="1"/>
  <c r="A603" i="25" s="1"/>
  <c r="A604" i="25" s="1"/>
  <c r="A605" i="25" s="1"/>
  <c r="A606" i="25" s="1"/>
  <c r="A607" i="25" s="1"/>
  <c r="A608" i="25" s="1"/>
  <c r="A609" i="25" s="1"/>
  <c r="A610" i="25" s="1"/>
  <c r="A611" i="25" s="1"/>
  <c r="A612" i="25" s="1"/>
  <c r="A613" i="25" s="1"/>
  <c r="A614" i="25" s="1"/>
  <c r="A615" i="25" s="1"/>
  <c r="A616" i="25" s="1"/>
  <c r="A617" i="25" s="1"/>
  <c r="A618" i="25" s="1"/>
  <c r="A619" i="25" s="1"/>
  <c r="A620" i="25" s="1"/>
  <c r="A621" i="25" s="1"/>
  <c r="A622" i="25" s="1"/>
  <c r="A623" i="25" s="1"/>
  <c r="A624" i="25" s="1"/>
  <c r="A625" i="25" s="1"/>
  <c r="A626" i="25" s="1"/>
  <c r="A627" i="25" s="1"/>
  <c r="A628" i="25" s="1"/>
  <c r="A629" i="25" s="1"/>
  <c r="A630" i="25" s="1"/>
  <c r="A631" i="25" s="1"/>
  <c r="A632" i="25" s="1"/>
  <c r="A633" i="25" s="1"/>
  <c r="A634" i="25" s="1"/>
  <c r="A635" i="25" s="1"/>
  <c r="A636" i="25" s="1"/>
  <c r="A637" i="25" s="1"/>
  <c r="A638" i="25" s="1"/>
  <c r="A639" i="25" s="1"/>
  <c r="A640" i="25" s="1"/>
  <c r="A641" i="25" s="1"/>
  <c r="A642" i="25" s="1"/>
  <c r="A643" i="25" s="1"/>
  <c r="A644" i="25" s="1"/>
  <c r="A645" i="25" s="1"/>
  <c r="A646" i="25" s="1"/>
  <c r="A647" i="25" s="1"/>
  <c r="A648" i="25" s="1"/>
  <c r="A649" i="25" s="1"/>
  <c r="A650" i="25" s="1"/>
  <c r="A651" i="25" s="1"/>
  <c r="A652" i="25" s="1"/>
  <c r="A653" i="25" s="1"/>
  <c r="A654" i="25" s="1"/>
  <c r="A655" i="25" s="1"/>
  <c r="A656" i="25" s="1"/>
  <c r="A657" i="25" s="1"/>
  <c r="A658" i="25" s="1"/>
  <c r="A659" i="25" s="1"/>
  <c r="A660" i="25" s="1"/>
  <c r="A661" i="25" s="1"/>
  <c r="A662" i="25" s="1"/>
  <c r="A663" i="25" s="1"/>
  <c r="A664" i="25" s="1"/>
  <c r="A665" i="25" s="1"/>
  <c r="A666" i="25" s="1"/>
  <c r="A667" i="25" s="1"/>
  <c r="A668" i="25" s="1"/>
  <c r="A669" i="25" s="1"/>
  <c r="A670" i="25" s="1"/>
  <c r="A671" i="25" s="1"/>
  <c r="A672" i="25" s="1"/>
  <c r="A673" i="25" s="1"/>
  <c r="A674" i="25" s="1"/>
  <c r="A675" i="25" s="1"/>
  <c r="A676" i="25" s="1"/>
  <c r="A677" i="25" s="1"/>
  <c r="A678" i="25" s="1"/>
  <c r="A679" i="25" s="1"/>
  <c r="A680" i="25" s="1"/>
  <c r="A681" i="25" s="1"/>
  <c r="A682" i="25" s="1"/>
  <c r="A683" i="25" s="1"/>
  <c r="A684" i="25" s="1"/>
  <c r="A685" i="25" s="1"/>
  <c r="A686" i="25" s="1"/>
  <c r="A687" i="25" s="1"/>
  <c r="A688" i="25" s="1"/>
  <c r="A689" i="25" s="1"/>
  <c r="A690" i="25" s="1"/>
  <c r="A691" i="25" s="1"/>
  <c r="A692" i="25" s="1"/>
  <c r="A693" i="25" s="1"/>
  <c r="A694" i="25" s="1"/>
  <c r="A695" i="25" s="1"/>
  <c r="A696" i="25" s="1"/>
  <c r="A697" i="25" s="1"/>
  <c r="A698" i="25" s="1"/>
  <c r="A699" i="25" s="1"/>
  <c r="A700" i="25" s="1"/>
  <c r="A701" i="25" s="1"/>
  <c r="A702" i="25" s="1"/>
  <c r="A703" i="25" s="1"/>
  <c r="A704" i="25" s="1"/>
  <c r="A705" i="25" s="1"/>
  <c r="A706" i="25" s="1"/>
  <c r="A707" i="25" s="1"/>
  <c r="A708" i="25" s="1"/>
  <c r="A709" i="25" s="1"/>
  <c r="A710" i="25" s="1"/>
  <c r="A711" i="25" s="1"/>
  <c r="A712" i="25" s="1"/>
  <c r="A713" i="25" s="1"/>
  <c r="A714" i="25" s="1"/>
  <c r="A715" i="25" s="1"/>
  <c r="A716" i="25" s="1"/>
  <c r="A717" i="25" s="1"/>
  <c r="A718" i="25" s="1"/>
  <c r="A719" i="25" s="1"/>
  <c r="A720" i="25" s="1"/>
  <c r="A721" i="25" s="1"/>
  <c r="A722" i="25" s="1"/>
  <c r="A723" i="25" s="1"/>
  <c r="A724" i="25" s="1"/>
  <c r="A725" i="25" s="1"/>
  <c r="A726" i="25" s="1"/>
  <c r="A727" i="25" s="1"/>
  <c r="A728" i="25" s="1"/>
  <c r="A729" i="25" s="1"/>
  <c r="A730" i="25" s="1"/>
  <c r="A731" i="25" s="1"/>
  <c r="A732" i="25" s="1"/>
  <c r="A733" i="25" s="1"/>
  <c r="A734" i="25" s="1"/>
  <c r="A735" i="25" s="1"/>
  <c r="A736" i="25" s="1"/>
  <c r="A737" i="25" s="1"/>
  <c r="A738" i="25" s="1"/>
  <c r="A739" i="25" s="1"/>
  <c r="A740" i="25" s="1"/>
  <c r="A741" i="25" s="1"/>
  <c r="A742" i="25" s="1"/>
  <c r="A743" i="25" s="1"/>
  <c r="A744" i="25" s="1"/>
  <c r="A745" i="25" s="1"/>
  <c r="A746" i="25" s="1"/>
  <c r="A747" i="25" s="1"/>
  <c r="A748" i="25" s="1"/>
  <c r="A749" i="25" s="1"/>
  <c r="A750" i="25" s="1"/>
  <c r="A751" i="25" s="1"/>
  <c r="A752" i="25" s="1"/>
  <c r="A753" i="25" s="1"/>
  <c r="A754" i="25" s="1"/>
  <c r="A755" i="25" s="1"/>
  <c r="A756" i="25" s="1"/>
  <c r="A757" i="25" s="1"/>
  <c r="A758" i="25" s="1"/>
  <c r="A759" i="25" s="1"/>
  <c r="A760" i="25" s="1"/>
  <c r="A761" i="25" s="1"/>
  <c r="A762" i="25" s="1"/>
  <c r="A763" i="25" s="1"/>
  <c r="A764" i="25" s="1"/>
  <c r="A765" i="25" s="1"/>
  <c r="A766" i="25" s="1"/>
  <c r="A767" i="25" s="1"/>
  <c r="A768" i="25" s="1"/>
  <c r="A769" i="25" s="1"/>
  <c r="A770" i="25" s="1"/>
  <c r="A771" i="25" s="1"/>
  <c r="A772" i="25" s="1"/>
  <c r="A773" i="25" s="1"/>
  <c r="A774" i="25" s="1"/>
  <c r="A775" i="25" s="1"/>
  <c r="A776" i="25" s="1"/>
  <c r="A777" i="25" s="1"/>
  <c r="A778" i="25" s="1"/>
  <c r="A779" i="25" s="1"/>
  <c r="A780" i="25" s="1"/>
  <c r="A781" i="25" s="1"/>
  <c r="A782" i="25" s="1"/>
  <c r="A783" i="25" s="1"/>
  <c r="A784" i="25" s="1"/>
  <c r="A785" i="25" s="1"/>
  <c r="A786" i="25" s="1"/>
  <c r="A787" i="25" s="1"/>
  <c r="A788" i="25" s="1"/>
  <c r="A789" i="25" s="1"/>
  <c r="A790" i="25" s="1"/>
  <c r="A791" i="25" s="1"/>
  <c r="A792" i="25" s="1"/>
  <c r="A793" i="25" s="1"/>
  <c r="A794" i="25" s="1"/>
  <c r="A795" i="25" s="1"/>
  <c r="A796" i="25" s="1"/>
  <c r="A797" i="25" s="1"/>
  <c r="A798" i="25" s="1"/>
  <c r="A799" i="25" s="1"/>
  <c r="A800" i="25" s="1"/>
  <c r="A801" i="25" s="1"/>
  <c r="A802" i="25" s="1"/>
  <c r="A803" i="25" s="1"/>
  <c r="A804" i="25" s="1"/>
  <c r="A805" i="25" s="1"/>
  <c r="A806" i="25" s="1"/>
  <c r="A807" i="25" s="1"/>
  <c r="A808" i="25" s="1"/>
  <c r="A809" i="25" s="1"/>
  <c r="A810" i="25" s="1"/>
  <c r="A811" i="25" s="1"/>
  <c r="A812" i="25" s="1"/>
  <c r="A813" i="25" s="1"/>
  <c r="A814" i="25" s="1"/>
  <c r="A815" i="25" s="1"/>
  <c r="A816" i="25" s="1"/>
  <c r="A817" i="25" s="1"/>
  <c r="A818" i="25" s="1"/>
  <c r="A819" i="25" s="1"/>
  <c r="A820" i="25" s="1"/>
  <c r="A821" i="25" s="1"/>
  <c r="A822" i="25" s="1"/>
  <c r="A823" i="25" s="1"/>
  <c r="A824" i="25" s="1"/>
  <c r="A825" i="25" s="1"/>
  <c r="A826" i="25" s="1"/>
  <c r="A827" i="25" s="1"/>
  <c r="A828" i="25" s="1"/>
  <c r="A829" i="25" s="1"/>
  <c r="A830" i="25" s="1"/>
  <c r="A831" i="25" s="1"/>
  <c r="A832" i="25" s="1"/>
  <c r="A833" i="25" s="1"/>
  <c r="A834" i="25" s="1"/>
  <c r="A835" i="25" s="1"/>
  <c r="A836" i="25" s="1"/>
  <c r="A837" i="25" s="1"/>
  <c r="A838" i="25" s="1"/>
  <c r="A839" i="25" s="1"/>
  <c r="A840" i="25" s="1"/>
  <c r="A841" i="25" s="1"/>
  <c r="A842" i="25" s="1"/>
  <c r="A843" i="25" s="1"/>
  <c r="A844" i="25" s="1"/>
  <c r="A845" i="25" s="1"/>
  <c r="A846" i="25" s="1"/>
  <c r="A847" i="25" s="1"/>
  <c r="A848" i="25" s="1"/>
  <c r="A849" i="25" s="1"/>
  <c r="A850" i="25" s="1"/>
  <c r="A851" i="25" s="1"/>
  <c r="A852" i="25" s="1"/>
  <c r="A853" i="25" s="1"/>
  <c r="A854" i="25" s="1"/>
  <c r="A855" i="25" s="1"/>
  <c r="A856" i="25" s="1"/>
  <c r="A857" i="25" s="1"/>
  <c r="A858" i="25" s="1"/>
  <c r="A859" i="25" s="1"/>
  <c r="A860" i="25" s="1"/>
  <c r="A861" i="25" s="1"/>
  <c r="A862" i="25" s="1"/>
  <c r="A863" i="25" s="1"/>
  <c r="A864" i="25" s="1"/>
  <c r="A865" i="25" s="1"/>
  <c r="A866" i="25" s="1"/>
  <c r="A867" i="25" s="1"/>
  <c r="A868" i="25" s="1"/>
  <c r="A869" i="25" s="1"/>
  <c r="A870" i="25" s="1"/>
  <c r="A871" i="25" s="1"/>
  <c r="A872" i="25" s="1"/>
  <c r="A873" i="25" s="1"/>
  <c r="A874" i="25" s="1"/>
  <c r="A875" i="25" s="1"/>
  <c r="A876" i="25" s="1"/>
  <c r="A877" i="25" s="1"/>
  <c r="A878" i="25" s="1"/>
  <c r="A879" i="25" s="1"/>
  <c r="A880" i="25" s="1"/>
  <c r="A881" i="25" s="1"/>
  <c r="A882" i="25" s="1"/>
  <c r="A883" i="25" s="1"/>
  <c r="A884" i="25" s="1"/>
  <c r="A885" i="25" s="1"/>
  <c r="A886" i="25" s="1"/>
  <c r="A887" i="25" s="1"/>
  <c r="A888" i="25" s="1"/>
  <c r="A889" i="25" s="1"/>
  <c r="A890" i="25" s="1"/>
  <c r="A891" i="25" s="1"/>
  <c r="A892" i="25" s="1"/>
  <c r="A893" i="25" s="1"/>
  <c r="A894" i="25" s="1"/>
  <c r="A895" i="25" s="1"/>
  <c r="A896" i="25" s="1"/>
  <c r="A897" i="25" s="1"/>
  <c r="A898" i="25" s="1"/>
  <c r="A899" i="25" s="1"/>
  <c r="A900" i="25" s="1"/>
  <c r="A901" i="25" s="1"/>
  <c r="A902" i="25" s="1"/>
  <c r="A903" i="25" s="1"/>
  <c r="A904" i="25" s="1"/>
  <c r="A905" i="25" s="1"/>
  <c r="A906" i="25" s="1"/>
  <c r="A907" i="25" s="1"/>
  <c r="A908" i="25" s="1"/>
  <c r="A909" i="25" s="1"/>
  <c r="A910" i="25" s="1"/>
  <c r="A911" i="25" s="1"/>
  <c r="A912" i="25" s="1"/>
  <c r="A913" i="25" s="1"/>
  <c r="A914" i="25" s="1"/>
  <c r="A915" i="25" s="1"/>
  <c r="A916" i="25" s="1"/>
  <c r="A917" i="25" s="1"/>
  <c r="J917" i="25" l="1"/>
  <c r="J918" i="25"/>
  <c r="J919" i="25"/>
  <c r="J920" i="25"/>
  <c r="J921" i="25"/>
  <c r="J5520" i="25" l="1"/>
  <c r="J5519" i="25"/>
  <c r="J5518" i="25"/>
  <c r="J5517" i="25"/>
  <c r="J5516" i="25"/>
  <c r="J5515" i="25"/>
  <c r="J5514" i="25"/>
  <c r="J5513" i="25"/>
  <c r="J5512" i="25"/>
  <c r="J5511" i="25"/>
  <c r="J5510" i="25"/>
  <c r="J5509" i="25"/>
  <c r="J5508" i="25"/>
  <c r="J5507" i="25"/>
  <c r="J5506" i="25"/>
  <c r="J5505" i="25"/>
  <c r="J5504" i="25"/>
  <c r="J5503" i="25"/>
  <c r="J5502" i="25"/>
  <c r="J5501" i="25"/>
  <c r="J5500" i="25"/>
  <c r="J5499" i="25"/>
  <c r="J5498" i="25"/>
  <c r="J5497" i="25"/>
  <c r="J5496" i="25"/>
  <c r="J5495" i="25"/>
  <c r="J5494" i="25"/>
  <c r="J5493" i="25"/>
  <c r="J5492" i="25"/>
  <c r="J5491" i="25"/>
  <c r="J5490" i="25"/>
  <c r="J5489" i="25"/>
  <c r="J5488" i="25"/>
  <c r="J5487" i="25"/>
  <c r="J5486" i="25"/>
  <c r="J5485" i="25"/>
  <c r="J5484" i="25"/>
  <c r="J5483" i="25"/>
  <c r="J5482" i="25"/>
  <c r="J5481" i="25"/>
  <c r="J5480" i="25"/>
  <c r="J5479" i="25"/>
  <c r="J5478" i="25"/>
  <c r="J5477" i="25"/>
  <c r="J5476" i="25"/>
  <c r="J5475" i="25"/>
  <c r="J5474" i="25"/>
  <c r="J5473" i="25"/>
  <c r="J5472" i="25"/>
  <c r="J5471" i="25"/>
  <c r="J5470" i="25"/>
  <c r="J5469" i="25"/>
  <c r="J5468" i="25"/>
  <c r="J5467" i="25"/>
  <c r="J5466" i="25"/>
  <c r="J5465" i="25"/>
  <c r="J5464" i="25"/>
  <c r="J5463" i="25"/>
  <c r="J5462" i="25"/>
  <c r="J5461" i="25"/>
  <c r="J5460" i="25"/>
  <c r="J5459" i="25"/>
  <c r="J5458" i="25"/>
  <c r="J5457" i="25"/>
  <c r="J5456" i="25"/>
  <c r="J5455" i="25"/>
  <c r="J5454" i="25"/>
  <c r="J5453" i="25"/>
  <c r="J5452" i="25"/>
  <c r="J5451" i="25"/>
  <c r="J5450" i="25"/>
  <c r="J5449" i="25"/>
  <c r="J5448" i="25"/>
  <c r="J5447" i="25"/>
  <c r="J5446" i="25"/>
  <c r="J5445" i="25"/>
  <c r="J5444" i="25"/>
  <c r="J5443" i="25"/>
  <c r="J5442" i="25"/>
  <c r="J5441" i="25"/>
  <c r="J5440" i="25"/>
  <c r="J5439" i="25"/>
  <c r="J5438" i="25"/>
  <c r="J5437" i="25"/>
  <c r="J5436" i="25"/>
  <c r="J5435" i="25"/>
  <c r="J5434" i="25"/>
  <c r="J5433" i="25"/>
  <c r="J5432" i="25"/>
  <c r="J5431" i="25"/>
  <c r="J5430" i="25"/>
  <c r="J5429" i="25"/>
  <c r="J5428" i="25"/>
  <c r="J5427" i="25"/>
  <c r="J5426" i="25"/>
  <c r="J5425" i="25"/>
  <c r="J5424" i="25"/>
  <c r="J5423" i="25"/>
  <c r="J5422" i="25"/>
  <c r="J5421" i="25"/>
  <c r="J5420" i="25"/>
  <c r="J5419" i="25"/>
  <c r="J5418" i="25"/>
  <c r="J5417" i="25"/>
  <c r="J5416" i="25"/>
  <c r="J5415" i="25"/>
  <c r="J5414" i="25"/>
  <c r="J5413" i="25"/>
  <c r="J5412" i="25"/>
  <c r="J5411" i="25"/>
  <c r="J5410" i="25"/>
  <c r="J5409" i="25"/>
  <c r="J5408" i="25"/>
  <c r="J5407" i="25"/>
  <c r="J5406" i="25"/>
  <c r="J5405" i="25"/>
  <c r="J5404" i="25"/>
  <c r="J5403" i="25"/>
  <c r="J5402" i="25"/>
  <c r="J5401" i="25"/>
  <c r="J5400" i="25"/>
  <c r="J5399" i="25"/>
  <c r="J5398" i="25"/>
  <c r="J5397" i="25"/>
  <c r="J5396" i="25"/>
  <c r="J5395" i="25"/>
  <c r="J5394" i="25"/>
  <c r="J5393" i="25"/>
  <c r="J5392" i="25"/>
  <c r="J5391" i="25"/>
  <c r="J5390" i="25"/>
  <c r="J5389" i="25"/>
  <c r="J5388" i="25"/>
  <c r="J5387" i="25"/>
  <c r="J5386" i="25"/>
  <c r="J5385" i="25"/>
  <c r="J5384" i="25"/>
  <c r="J5383" i="25"/>
  <c r="J5382" i="25"/>
  <c r="J5381" i="25"/>
  <c r="J5380" i="25"/>
  <c r="J5379" i="25"/>
  <c r="J5378" i="25"/>
  <c r="J5377" i="25"/>
  <c r="J5376" i="25"/>
  <c r="J5375" i="25"/>
  <c r="J5374" i="25"/>
  <c r="J5373" i="25"/>
  <c r="J5372" i="25"/>
  <c r="J5371" i="25"/>
  <c r="J5370" i="25"/>
  <c r="J5369" i="25"/>
  <c r="J5368" i="25"/>
  <c r="J5367" i="25"/>
  <c r="J5366" i="25"/>
  <c r="J5365" i="25"/>
  <c r="J5364" i="25"/>
  <c r="J5363" i="25"/>
  <c r="J5362" i="25"/>
  <c r="J5361" i="25"/>
  <c r="J5360" i="25"/>
  <c r="J5359" i="25"/>
  <c r="J5358" i="25"/>
  <c r="J5357" i="25"/>
  <c r="J5356" i="25"/>
  <c r="J5355" i="25"/>
  <c r="J5354" i="25"/>
  <c r="J5353" i="25"/>
  <c r="J5352" i="25"/>
  <c r="J5351" i="25"/>
  <c r="J5350" i="25"/>
  <c r="J5349" i="25"/>
  <c r="J5348" i="25"/>
  <c r="J5347" i="25"/>
  <c r="J5346" i="25"/>
  <c r="J5345" i="25"/>
  <c r="J5344" i="25"/>
  <c r="J5343" i="25"/>
  <c r="J5342" i="25"/>
  <c r="J5341" i="25"/>
  <c r="J5340" i="25"/>
  <c r="J5339" i="25"/>
  <c r="J5338" i="25"/>
  <c r="J5337" i="25"/>
  <c r="J5336" i="25"/>
  <c r="J5335" i="25"/>
  <c r="J5334" i="25"/>
  <c r="J5333" i="25"/>
  <c r="J5332" i="25"/>
  <c r="J5331" i="25"/>
  <c r="J5330" i="25"/>
  <c r="J5329" i="25"/>
  <c r="J5328" i="25"/>
  <c r="J5327" i="25"/>
  <c r="J5326" i="25"/>
  <c r="J5325" i="25"/>
  <c r="J5324" i="25"/>
  <c r="J5323" i="25"/>
  <c r="J5322" i="25"/>
  <c r="J5321" i="25"/>
  <c r="J5320" i="25"/>
  <c r="J5319" i="25"/>
  <c r="J5318" i="25"/>
  <c r="J5317" i="25"/>
  <c r="J5316" i="25"/>
  <c r="J5315" i="25"/>
  <c r="J5314" i="25"/>
  <c r="J5313" i="25"/>
  <c r="J5312" i="25"/>
  <c r="J5311" i="25"/>
  <c r="J5310" i="25"/>
  <c r="J5309" i="25"/>
  <c r="J5308" i="25"/>
  <c r="J5307" i="25"/>
  <c r="J5306" i="25"/>
  <c r="J5305" i="25"/>
  <c r="J5304" i="25"/>
  <c r="J5303" i="25"/>
  <c r="J5302" i="25"/>
  <c r="J5301" i="25"/>
  <c r="J5300" i="25"/>
  <c r="J5299" i="25"/>
  <c r="J5298" i="25"/>
  <c r="J5297" i="25"/>
  <c r="J5296" i="25"/>
  <c r="J5295" i="25"/>
  <c r="J5294" i="25"/>
  <c r="J5293" i="25"/>
  <c r="J5292" i="25"/>
  <c r="J5291" i="25"/>
  <c r="J5290" i="25"/>
  <c r="J5289" i="25"/>
  <c r="J5288" i="25"/>
  <c r="J5287" i="25"/>
  <c r="J5286" i="25"/>
  <c r="J5285" i="25"/>
  <c r="J5284" i="25"/>
  <c r="J5283" i="25"/>
  <c r="J5282" i="25"/>
  <c r="J5281" i="25"/>
  <c r="J5280" i="25"/>
  <c r="J5279" i="25"/>
  <c r="J5278" i="25"/>
  <c r="J5277" i="25"/>
  <c r="J5276" i="25"/>
  <c r="J5275" i="25"/>
  <c r="J5274" i="25"/>
  <c r="J5273" i="25"/>
  <c r="J5272" i="25"/>
  <c r="J5271" i="25"/>
  <c r="J5270" i="25"/>
  <c r="J5269" i="25"/>
  <c r="J5268" i="25"/>
  <c r="J5267" i="25"/>
  <c r="J5266" i="25"/>
  <c r="J5265" i="25"/>
  <c r="J5264" i="25"/>
  <c r="J5263" i="25"/>
  <c r="J5262" i="25"/>
  <c r="J5261" i="25"/>
  <c r="J5260" i="25"/>
  <c r="J5259" i="25"/>
  <c r="J5258" i="25"/>
  <c r="J5257" i="25"/>
  <c r="J5256" i="25"/>
  <c r="J5255" i="25"/>
  <c r="J5254" i="25"/>
  <c r="J5253" i="25"/>
  <c r="J5252" i="25"/>
  <c r="J5251" i="25"/>
  <c r="J5250" i="25"/>
  <c r="J5249" i="25"/>
  <c r="J5248" i="25"/>
  <c r="J5247" i="25"/>
  <c r="J5246" i="25"/>
  <c r="J5245" i="25"/>
  <c r="J5244" i="25"/>
  <c r="J5243" i="25"/>
  <c r="J5242" i="25"/>
  <c r="J5241" i="25"/>
  <c r="J5240" i="25"/>
  <c r="J5239" i="25"/>
  <c r="J5238" i="25"/>
  <c r="J5237" i="25"/>
  <c r="J5236" i="25"/>
  <c r="J5235" i="25"/>
  <c r="J5234" i="25"/>
  <c r="J5233" i="25"/>
  <c r="J5232" i="25"/>
  <c r="J5231" i="25"/>
  <c r="J5230" i="25"/>
  <c r="J5229" i="25"/>
  <c r="J5228" i="25"/>
  <c r="J5227" i="25"/>
  <c r="J5226" i="25"/>
  <c r="J5225" i="25"/>
  <c r="J5224" i="25"/>
  <c r="J5223" i="25"/>
  <c r="J5222" i="25"/>
  <c r="J5221" i="25"/>
  <c r="J5220" i="25"/>
  <c r="J5219" i="25"/>
  <c r="J5218" i="25"/>
  <c r="J5217" i="25"/>
  <c r="J5216" i="25"/>
  <c r="J5215" i="25"/>
  <c r="J5214" i="25"/>
  <c r="J5213" i="25"/>
  <c r="J5212" i="25"/>
  <c r="J5211" i="25"/>
  <c r="J5210" i="25"/>
  <c r="J5209" i="25"/>
  <c r="J5208" i="25"/>
  <c r="J5207" i="25"/>
  <c r="J5206" i="25"/>
  <c r="J5205" i="25"/>
  <c r="J5204" i="25"/>
  <c r="J5203" i="25"/>
  <c r="J5202" i="25"/>
  <c r="J5201" i="25"/>
  <c r="J5200" i="25"/>
  <c r="J5199" i="25"/>
  <c r="J5198" i="25"/>
  <c r="J5197" i="25"/>
  <c r="J5196" i="25"/>
  <c r="J5195" i="25"/>
  <c r="J5194" i="25"/>
  <c r="J5193" i="25"/>
  <c r="J5192" i="25"/>
  <c r="J5191" i="25"/>
  <c r="J5190" i="25"/>
  <c r="J5189" i="25"/>
  <c r="J5188" i="25"/>
  <c r="J5187" i="25"/>
  <c r="J5186" i="25"/>
  <c r="J5185" i="25"/>
  <c r="J5184" i="25"/>
  <c r="J5183" i="25"/>
  <c r="J5182" i="25"/>
  <c r="J5181" i="25"/>
  <c r="J5180" i="25"/>
  <c r="J5179" i="25"/>
  <c r="J5178" i="25"/>
  <c r="J5177" i="25"/>
  <c r="J5176" i="25"/>
  <c r="J5175" i="25"/>
  <c r="J5174" i="25"/>
  <c r="J5173" i="25"/>
  <c r="J5172" i="25"/>
  <c r="J5171" i="25"/>
  <c r="J5170" i="25"/>
  <c r="J5169" i="25"/>
  <c r="J5168" i="25"/>
  <c r="J5167" i="25"/>
  <c r="J5166" i="25"/>
  <c r="J5165" i="25"/>
  <c r="J5164" i="25"/>
  <c r="J5163" i="25"/>
  <c r="J5162" i="25"/>
  <c r="J5161" i="25"/>
  <c r="J5160" i="25"/>
  <c r="J5159" i="25"/>
  <c r="J5158" i="25"/>
  <c r="J5157" i="25"/>
  <c r="J5156" i="25"/>
  <c r="J5155" i="25"/>
  <c r="J5154" i="25"/>
  <c r="J5153" i="25"/>
  <c r="J5152" i="25"/>
  <c r="J5151" i="25"/>
  <c r="J5150" i="25"/>
  <c r="J5149" i="25"/>
  <c r="J5148" i="25"/>
  <c r="J5147" i="25"/>
  <c r="J5146" i="25"/>
  <c r="J5145" i="25"/>
  <c r="J5144" i="25"/>
  <c r="J5143" i="25"/>
  <c r="J5142" i="25"/>
  <c r="J5141" i="25"/>
  <c r="J5140" i="25"/>
  <c r="J5139" i="25"/>
  <c r="J5138" i="25"/>
  <c r="J5137" i="25"/>
  <c r="J5136" i="25"/>
  <c r="J5135" i="25"/>
  <c r="J5134" i="25"/>
  <c r="J5133" i="25"/>
  <c r="J5132" i="25"/>
  <c r="J5131" i="25"/>
  <c r="J5130" i="25"/>
  <c r="J5129" i="25"/>
  <c r="J5128" i="25"/>
  <c r="J5127" i="25"/>
  <c r="J5126" i="25"/>
  <c r="J5125" i="25"/>
  <c r="J5124" i="25"/>
  <c r="J5123" i="25"/>
  <c r="J5122" i="25"/>
  <c r="J5121" i="25"/>
  <c r="J5120" i="25"/>
  <c r="J5119" i="25"/>
  <c r="J5118" i="25"/>
  <c r="J5117" i="25"/>
  <c r="J5116" i="25"/>
  <c r="J5115" i="25"/>
  <c r="J5114" i="25"/>
  <c r="J5113" i="25"/>
  <c r="J5112" i="25"/>
  <c r="J5111" i="25"/>
  <c r="J5110" i="25"/>
  <c r="J5109" i="25"/>
  <c r="J5108" i="25"/>
  <c r="J5107" i="25"/>
  <c r="J5106" i="25"/>
  <c r="J5105" i="25"/>
  <c r="J5104" i="25"/>
  <c r="J5103" i="25"/>
  <c r="J5102" i="25"/>
  <c r="J5101" i="25"/>
  <c r="J5100" i="25"/>
  <c r="J5099" i="25"/>
  <c r="J5098" i="25"/>
  <c r="J5097" i="25"/>
  <c r="J5096" i="25"/>
  <c r="J5095" i="25"/>
  <c r="J5094" i="25"/>
  <c r="J5093" i="25"/>
  <c r="J5092" i="25"/>
  <c r="J5091" i="25"/>
  <c r="J5090" i="25"/>
  <c r="J5089" i="25"/>
  <c r="J5088" i="25"/>
  <c r="J5087" i="25"/>
  <c r="J5086" i="25"/>
  <c r="J5085" i="25"/>
  <c r="J5084" i="25"/>
  <c r="J5083" i="25"/>
  <c r="J5082" i="25"/>
  <c r="J5081" i="25"/>
  <c r="J5080" i="25"/>
  <c r="J5079" i="25"/>
  <c r="J5078" i="25"/>
  <c r="J5077" i="25"/>
  <c r="J5076" i="25"/>
  <c r="J5075" i="25"/>
  <c r="J5074" i="25"/>
  <c r="J5073" i="25"/>
  <c r="J5072" i="25"/>
  <c r="J5071" i="25"/>
  <c r="J5070" i="25"/>
  <c r="J5069" i="25"/>
  <c r="J5068" i="25"/>
  <c r="J5067" i="25"/>
  <c r="J5066" i="25"/>
  <c r="J5065" i="25"/>
  <c r="J5064" i="25"/>
  <c r="J5063" i="25"/>
  <c r="J5062" i="25"/>
  <c r="J5061" i="25"/>
  <c r="J5060" i="25"/>
  <c r="J5059" i="25"/>
  <c r="J5058" i="25"/>
  <c r="J5057" i="25"/>
  <c r="J5056" i="25"/>
  <c r="J5055" i="25"/>
  <c r="J5054" i="25"/>
  <c r="J5053" i="25"/>
  <c r="J5052" i="25"/>
  <c r="J5051" i="25"/>
  <c r="J5050" i="25"/>
  <c r="J5049" i="25"/>
  <c r="J5048" i="25"/>
  <c r="J5047" i="25"/>
  <c r="J5046" i="25"/>
  <c r="J5045" i="25"/>
  <c r="J5044" i="25"/>
  <c r="J5043" i="25"/>
  <c r="J5042" i="25"/>
  <c r="J5041" i="25"/>
  <c r="J5040" i="25"/>
  <c r="J5039" i="25"/>
  <c r="J5038" i="25"/>
  <c r="J5037" i="25"/>
  <c r="J5036" i="25"/>
  <c r="J5035" i="25"/>
  <c r="J5034" i="25"/>
  <c r="J5033" i="25"/>
  <c r="J5032" i="25"/>
  <c r="J5031" i="25"/>
  <c r="J5030" i="25"/>
  <c r="J5029" i="25"/>
  <c r="J5028" i="25"/>
  <c r="J5027" i="25"/>
  <c r="J5026" i="25"/>
  <c r="J5025" i="25"/>
  <c r="J5024" i="25"/>
  <c r="J5023" i="25"/>
  <c r="J5022" i="25"/>
  <c r="J5021" i="25"/>
  <c r="J5020" i="25"/>
  <c r="J5019" i="25"/>
  <c r="J5018" i="25"/>
  <c r="J5017" i="25"/>
  <c r="J5016" i="25"/>
  <c r="J5015" i="25"/>
  <c r="J5014" i="25"/>
  <c r="J5013" i="25"/>
  <c r="J5012" i="25"/>
  <c r="J5011" i="25"/>
  <c r="J5010" i="25"/>
  <c r="J5009" i="25"/>
  <c r="J5008" i="25"/>
  <c r="J5007" i="25"/>
  <c r="J5006" i="25"/>
  <c r="J5005" i="25"/>
  <c r="J5004" i="25"/>
  <c r="J5003" i="25"/>
  <c r="J5002" i="25"/>
  <c r="J5001" i="25"/>
  <c r="J5000" i="25"/>
  <c r="J4999" i="25"/>
  <c r="J4998" i="25"/>
  <c r="J4997" i="25"/>
  <c r="J4996" i="25"/>
  <c r="J4995" i="25"/>
  <c r="J4994" i="25"/>
  <c r="J4993" i="25"/>
  <c r="J4992" i="25"/>
  <c r="J4991" i="25"/>
  <c r="J4990" i="25"/>
  <c r="J4989" i="25"/>
  <c r="J4988" i="25"/>
  <c r="J4987" i="25"/>
  <c r="J4986" i="25"/>
  <c r="J4985" i="25"/>
  <c r="J4984" i="25"/>
  <c r="J4983" i="25"/>
  <c r="J4982" i="25"/>
  <c r="J4981" i="25"/>
  <c r="J4980" i="25"/>
  <c r="J4979" i="25"/>
  <c r="J4978" i="25"/>
  <c r="J4977" i="25"/>
  <c r="J4976" i="25"/>
  <c r="J4975" i="25"/>
  <c r="J4974" i="25"/>
  <c r="J4973" i="25"/>
  <c r="J4972" i="25"/>
  <c r="J4971" i="25"/>
  <c r="J4970" i="25"/>
  <c r="J4969" i="25"/>
  <c r="J4968" i="25"/>
  <c r="J4967" i="25"/>
  <c r="J4966" i="25"/>
  <c r="J4965" i="25"/>
  <c r="J4964" i="25"/>
  <c r="J4963" i="25"/>
  <c r="J4962" i="25"/>
  <c r="J4961" i="25"/>
  <c r="J4960" i="25"/>
  <c r="J4959" i="25"/>
  <c r="J4958" i="25"/>
  <c r="J4957" i="25"/>
  <c r="J4956" i="25"/>
  <c r="J4955" i="25"/>
  <c r="J4954" i="25"/>
  <c r="J4953" i="25"/>
  <c r="J4952" i="25"/>
  <c r="J4951" i="25"/>
  <c r="J4950" i="25"/>
  <c r="J4949" i="25"/>
  <c r="J4948" i="25"/>
  <c r="J4947" i="25"/>
  <c r="J4946" i="25"/>
  <c r="J4945" i="25"/>
  <c r="J4944" i="25"/>
  <c r="J4943" i="25"/>
  <c r="J4942" i="25"/>
  <c r="J4941" i="25"/>
  <c r="J4940" i="25"/>
  <c r="J4939" i="25"/>
  <c r="J4938" i="25"/>
  <c r="J4937" i="25"/>
  <c r="J4936" i="25"/>
  <c r="J4935" i="25"/>
  <c r="J4934" i="25"/>
  <c r="J4933" i="25"/>
  <c r="J4932" i="25"/>
  <c r="J4931" i="25"/>
  <c r="J4930" i="25"/>
  <c r="J4929" i="25"/>
  <c r="J4928" i="25"/>
  <c r="J4927" i="25"/>
  <c r="J4926" i="25"/>
  <c r="J4925" i="25"/>
  <c r="J4924" i="25"/>
  <c r="J4923" i="25"/>
  <c r="J4922" i="25"/>
  <c r="J4921" i="25"/>
  <c r="J4920" i="25"/>
  <c r="J4919" i="25"/>
  <c r="J4918" i="25"/>
  <c r="J4917" i="25"/>
  <c r="J4916" i="25"/>
  <c r="J4915" i="25"/>
  <c r="J4914" i="25"/>
  <c r="J4913" i="25"/>
  <c r="J4912" i="25"/>
  <c r="J4911" i="25"/>
  <c r="J4910" i="25"/>
  <c r="J4909" i="25"/>
  <c r="J4908" i="25"/>
  <c r="J4907" i="25"/>
  <c r="J4906" i="25"/>
  <c r="J4905" i="25"/>
  <c r="J4904" i="25"/>
  <c r="J4903" i="25"/>
  <c r="J4902" i="25"/>
  <c r="J4901" i="25"/>
  <c r="J4900" i="25"/>
  <c r="J4899" i="25"/>
  <c r="J4898" i="25"/>
  <c r="J4897" i="25"/>
  <c r="J4896" i="25"/>
  <c r="J4895" i="25"/>
  <c r="J4894" i="25"/>
  <c r="J4893" i="25"/>
  <c r="J4892" i="25"/>
  <c r="J4891" i="25"/>
  <c r="J4890" i="25"/>
  <c r="J4889" i="25"/>
  <c r="J4888" i="25"/>
  <c r="J4887" i="25"/>
  <c r="J4886" i="25"/>
  <c r="J4885" i="25"/>
  <c r="J4884" i="25"/>
  <c r="J4883" i="25"/>
  <c r="J4882" i="25"/>
  <c r="J4881" i="25"/>
  <c r="J4880" i="25"/>
  <c r="J4879" i="25"/>
  <c r="J4878" i="25"/>
  <c r="J4877" i="25"/>
  <c r="J4876" i="25"/>
  <c r="J4875" i="25"/>
  <c r="J4874" i="25"/>
  <c r="J4873" i="25"/>
  <c r="J4872" i="25"/>
  <c r="J4871" i="25"/>
  <c r="J4870" i="25"/>
  <c r="J4869" i="25"/>
  <c r="J4868" i="25"/>
  <c r="J4867" i="25"/>
  <c r="J4866" i="25"/>
  <c r="J4865" i="25"/>
  <c r="J4864" i="25"/>
  <c r="J4863" i="25"/>
  <c r="J4862" i="25"/>
  <c r="J4861" i="25"/>
  <c r="J4860" i="25"/>
  <c r="J4859" i="25"/>
  <c r="J4858" i="25"/>
  <c r="J4857" i="25"/>
  <c r="J4856" i="25"/>
  <c r="J4855" i="25"/>
  <c r="J4854" i="25"/>
  <c r="J4853" i="25"/>
  <c r="J4852" i="25"/>
  <c r="J4851" i="25"/>
  <c r="J4850" i="25"/>
  <c r="J4849" i="25"/>
  <c r="J4848" i="25"/>
  <c r="J4847" i="25"/>
  <c r="J4846" i="25"/>
  <c r="J4845" i="25"/>
  <c r="J4844" i="25"/>
  <c r="J4843" i="25"/>
  <c r="J4842" i="25"/>
  <c r="J4841" i="25"/>
  <c r="J4840" i="25"/>
  <c r="J4839" i="25"/>
  <c r="J4838" i="25"/>
  <c r="J4837" i="25"/>
  <c r="J4836" i="25"/>
  <c r="J4835" i="25"/>
  <c r="J4834" i="25"/>
  <c r="J4833" i="25"/>
  <c r="J4832" i="25"/>
  <c r="J4831" i="25"/>
  <c r="J4830" i="25"/>
  <c r="J4829" i="25"/>
  <c r="J4828" i="25"/>
  <c r="J4827" i="25"/>
  <c r="J4826" i="25"/>
  <c r="J4825" i="25"/>
  <c r="J4824" i="25"/>
  <c r="J4823" i="25"/>
  <c r="J4822" i="25"/>
  <c r="J4821" i="25"/>
  <c r="J4820" i="25"/>
  <c r="J4819" i="25"/>
  <c r="J4818" i="25"/>
  <c r="J4817" i="25"/>
  <c r="J4816" i="25"/>
  <c r="J4815" i="25"/>
  <c r="J4814" i="25"/>
  <c r="J4813" i="25"/>
  <c r="J4812" i="25"/>
  <c r="J4811" i="25"/>
  <c r="J4810" i="25"/>
  <c r="J4809" i="25"/>
  <c r="J4808" i="25"/>
  <c r="J4807" i="25"/>
  <c r="J4806" i="25"/>
  <c r="J4805" i="25"/>
  <c r="J4804" i="25"/>
  <c r="J4803" i="25"/>
  <c r="J4802" i="25"/>
  <c r="J4801" i="25"/>
  <c r="J4800" i="25"/>
  <c r="J4799" i="25"/>
  <c r="J4798" i="25"/>
  <c r="J4797" i="25"/>
  <c r="J4796" i="25"/>
  <c r="J4795" i="25"/>
  <c r="J4794" i="25"/>
  <c r="J4793" i="25"/>
  <c r="J4792" i="25"/>
  <c r="J4791" i="25"/>
  <c r="J4790" i="25"/>
  <c r="J4789" i="25"/>
  <c r="J4788" i="25"/>
  <c r="J4787" i="25"/>
  <c r="J4786" i="25"/>
  <c r="J4785" i="25"/>
  <c r="J4784" i="25"/>
  <c r="J4783" i="25"/>
  <c r="J4782" i="25"/>
  <c r="J4781" i="25"/>
  <c r="J4780" i="25"/>
  <c r="J4779" i="25"/>
  <c r="J4778" i="25"/>
  <c r="J4777" i="25"/>
  <c r="J4776" i="25"/>
  <c r="J4775" i="25"/>
  <c r="J4774" i="25"/>
  <c r="J4773" i="25"/>
  <c r="J4772" i="25"/>
  <c r="J4771" i="25"/>
  <c r="J4770" i="25"/>
  <c r="J4769" i="25"/>
  <c r="J4768" i="25"/>
  <c r="J4767" i="25"/>
  <c r="J4766" i="25"/>
  <c r="J4765" i="25"/>
  <c r="J4764" i="25"/>
  <c r="J4763" i="25"/>
  <c r="J4762" i="25"/>
  <c r="J4761" i="25"/>
  <c r="J4760" i="25"/>
  <c r="J4759" i="25"/>
  <c r="J4758" i="25"/>
  <c r="J4757" i="25"/>
  <c r="J4756" i="25"/>
  <c r="J4755" i="25"/>
  <c r="J4754" i="25"/>
  <c r="J4753" i="25"/>
  <c r="J4752" i="25"/>
  <c r="J4751" i="25"/>
  <c r="J4750" i="25"/>
  <c r="J4749" i="25"/>
  <c r="J4748" i="25"/>
  <c r="J4747" i="25"/>
  <c r="J4746" i="25"/>
  <c r="J4745" i="25"/>
  <c r="J4744" i="25"/>
  <c r="J4743" i="25"/>
  <c r="J4742" i="25"/>
  <c r="J4741" i="25"/>
  <c r="J4740" i="25"/>
  <c r="J4739" i="25"/>
  <c r="J4738" i="25"/>
  <c r="J4737" i="25"/>
  <c r="J4736" i="25"/>
  <c r="J4735" i="25"/>
  <c r="J4734" i="25"/>
  <c r="J4733" i="25"/>
  <c r="J4732" i="25"/>
  <c r="J4731" i="25"/>
  <c r="J4730" i="25"/>
  <c r="J4729" i="25"/>
  <c r="J4728" i="25"/>
  <c r="J4727" i="25"/>
  <c r="J4726" i="25"/>
  <c r="J4725" i="25"/>
  <c r="J4724" i="25"/>
  <c r="J4723" i="25"/>
  <c r="J4722" i="25"/>
  <c r="J4721" i="25"/>
  <c r="J4720" i="25"/>
  <c r="J4719" i="25"/>
  <c r="J4718" i="25"/>
  <c r="J4717" i="25"/>
  <c r="J4716" i="25"/>
  <c r="J4715" i="25"/>
  <c r="J4714" i="25"/>
  <c r="J4713" i="25"/>
  <c r="J4712" i="25"/>
  <c r="J4711" i="25"/>
  <c r="J4710" i="25"/>
  <c r="J4709" i="25"/>
  <c r="J4708" i="25"/>
  <c r="J4707" i="25"/>
  <c r="J4706" i="25"/>
  <c r="J4705" i="25"/>
  <c r="J4704" i="25"/>
  <c r="J4703" i="25"/>
  <c r="J4702" i="25"/>
  <c r="J4701" i="25"/>
  <c r="J4700" i="25"/>
  <c r="J4699" i="25"/>
  <c r="J4698" i="25"/>
  <c r="J4697" i="25"/>
  <c r="J4696" i="25"/>
  <c r="J4695" i="25"/>
  <c r="J4694" i="25"/>
  <c r="J4693" i="25"/>
  <c r="J4692" i="25"/>
  <c r="J4691" i="25"/>
  <c r="J4690" i="25"/>
  <c r="J4689" i="25"/>
  <c r="J4688" i="25"/>
  <c r="J4687" i="25"/>
  <c r="J4686" i="25"/>
  <c r="J4685" i="25"/>
  <c r="J4684" i="25"/>
  <c r="J4683" i="25"/>
  <c r="J4682" i="25"/>
  <c r="J4681" i="25"/>
  <c r="J4680" i="25"/>
  <c r="J4679" i="25"/>
  <c r="J4678" i="25"/>
  <c r="J4677" i="25"/>
  <c r="J4676" i="25"/>
  <c r="J4675" i="25"/>
  <c r="J4674" i="25"/>
  <c r="J4673" i="25"/>
  <c r="J4672" i="25"/>
  <c r="J4671" i="25"/>
  <c r="J4670" i="25"/>
  <c r="J4669" i="25"/>
  <c r="J4668" i="25"/>
  <c r="J4667" i="25"/>
  <c r="J4666" i="25"/>
  <c r="J4665" i="25"/>
  <c r="J4664" i="25"/>
  <c r="J4663" i="25"/>
  <c r="J4662" i="25"/>
  <c r="J4661" i="25"/>
  <c r="J4660" i="25"/>
  <c r="J4659" i="25"/>
  <c r="J4658" i="25"/>
  <c r="J4657" i="25"/>
  <c r="J4656" i="25"/>
  <c r="J4655" i="25"/>
  <c r="J4654" i="25"/>
  <c r="J4653" i="25"/>
  <c r="J4652" i="25"/>
  <c r="J4651" i="25"/>
  <c r="J4650" i="25"/>
  <c r="J4649" i="25"/>
  <c r="J4648" i="25"/>
  <c r="J4647" i="25"/>
  <c r="J4646" i="25"/>
  <c r="J4645" i="25"/>
  <c r="J4644" i="25"/>
  <c r="J4643" i="25"/>
  <c r="J4642" i="25"/>
  <c r="J4641" i="25"/>
  <c r="J4640" i="25"/>
  <c r="J4639" i="25"/>
  <c r="J4638" i="25"/>
  <c r="J4637" i="25"/>
  <c r="J4636" i="25"/>
  <c r="J4635" i="25"/>
  <c r="J4634" i="25"/>
  <c r="J4633" i="25"/>
  <c r="J4632" i="25"/>
  <c r="J4631" i="25"/>
  <c r="J4630" i="25"/>
  <c r="J4629" i="25"/>
  <c r="J4628" i="25"/>
  <c r="J4627" i="25"/>
  <c r="J4626" i="25"/>
  <c r="J4625" i="25"/>
  <c r="J4624" i="25"/>
  <c r="J4623" i="25"/>
  <c r="J4622" i="25"/>
  <c r="J4621" i="25"/>
  <c r="J4620" i="25"/>
  <c r="J4619" i="25"/>
  <c r="J4618" i="25"/>
  <c r="J4617" i="25"/>
  <c r="J4616" i="25"/>
  <c r="J4615" i="25"/>
  <c r="J4614" i="25"/>
  <c r="J4613" i="25"/>
  <c r="J4612" i="25"/>
  <c r="J4611" i="25"/>
  <c r="J4610" i="25"/>
  <c r="J4609" i="25"/>
  <c r="J4608" i="25"/>
  <c r="J4607" i="25"/>
  <c r="J4606" i="25"/>
  <c r="J4605" i="25"/>
  <c r="J4604" i="25"/>
  <c r="J4603" i="25"/>
  <c r="J4602" i="25"/>
  <c r="J4601" i="25"/>
  <c r="J4600" i="25"/>
  <c r="J4599" i="25"/>
  <c r="J4598" i="25"/>
  <c r="J4597" i="25"/>
  <c r="J4596" i="25"/>
  <c r="J4595" i="25"/>
  <c r="J4594" i="25"/>
  <c r="J4593" i="25"/>
  <c r="J4592" i="25"/>
  <c r="J4591" i="25"/>
  <c r="J4590" i="25"/>
  <c r="J4589" i="25"/>
  <c r="J4588" i="25"/>
  <c r="J4587" i="25"/>
  <c r="J4586" i="25"/>
  <c r="J4585" i="25"/>
  <c r="J4584" i="25"/>
  <c r="J4583" i="25"/>
  <c r="J4582" i="25"/>
  <c r="J4581" i="25"/>
  <c r="J4580" i="25"/>
  <c r="J4579" i="25"/>
  <c r="J4578" i="25"/>
  <c r="J4577" i="25"/>
  <c r="J4576" i="25"/>
  <c r="J4575" i="25"/>
  <c r="J4574" i="25"/>
  <c r="J4573" i="25"/>
  <c r="J4572" i="25"/>
  <c r="J4571" i="25"/>
  <c r="J4570" i="25"/>
  <c r="J4569" i="25"/>
  <c r="J4568" i="25"/>
  <c r="J4567" i="25"/>
  <c r="J4566" i="25"/>
  <c r="J4565" i="25"/>
  <c r="J4564" i="25"/>
  <c r="J4563" i="25"/>
  <c r="J4562" i="25"/>
  <c r="J4561" i="25"/>
  <c r="J4560" i="25"/>
  <c r="J4559" i="25"/>
  <c r="J4558" i="25"/>
  <c r="J4557" i="25"/>
  <c r="J4556" i="25"/>
  <c r="J4555" i="25"/>
  <c r="J4554" i="25"/>
  <c r="J4553" i="25"/>
  <c r="J4552" i="25"/>
  <c r="J4551" i="25"/>
  <c r="J4550" i="25"/>
  <c r="J4549" i="25"/>
  <c r="J4548" i="25"/>
  <c r="J4547" i="25"/>
  <c r="J4546" i="25"/>
  <c r="J4545" i="25"/>
  <c r="J4544" i="25"/>
  <c r="J4543" i="25"/>
  <c r="J4542" i="25"/>
  <c r="J4541" i="25"/>
  <c r="J4540" i="25"/>
  <c r="J4539" i="25"/>
  <c r="J4538" i="25"/>
  <c r="J4537" i="25"/>
  <c r="J4536" i="25"/>
  <c r="J4535" i="25"/>
  <c r="J4534" i="25"/>
  <c r="J4533" i="25"/>
  <c r="J4532" i="25"/>
  <c r="J4531" i="25"/>
  <c r="J4530" i="25"/>
  <c r="J4529" i="25"/>
  <c r="J4528" i="25"/>
  <c r="J4527" i="25"/>
  <c r="J4526" i="25"/>
  <c r="J4525" i="25"/>
  <c r="J4524" i="25"/>
  <c r="J4523" i="25"/>
  <c r="J4522" i="25"/>
  <c r="J4521" i="25"/>
  <c r="J4520" i="25"/>
  <c r="J4519" i="25"/>
  <c r="J4518" i="25"/>
  <c r="J4517" i="25"/>
  <c r="J4516" i="25"/>
  <c r="J4515" i="25"/>
  <c r="J4514" i="25"/>
  <c r="J4513" i="25"/>
  <c r="J4512" i="25"/>
  <c r="J4511" i="25"/>
  <c r="J4510" i="25"/>
  <c r="J4509" i="25"/>
  <c r="J4508" i="25"/>
  <c r="J4507" i="25"/>
  <c r="J4506" i="25"/>
  <c r="J4505" i="25"/>
  <c r="J4504" i="25"/>
  <c r="J4503" i="25"/>
  <c r="J4502" i="25"/>
  <c r="J4501" i="25"/>
  <c r="J4500" i="25"/>
  <c r="J4499" i="25"/>
  <c r="J4498" i="25"/>
  <c r="J4497" i="25"/>
  <c r="J4496" i="25"/>
  <c r="J4495" i="25"/>
  <c r="J4494" i="25"/>
  <c r="J4493" i="25"/>
  <c r="J4492" i="25"/>
  <c r="J4491" i="25"/>
  <c r="J4490" i="25"/>
  <c r="J4489" i="25"/>
  <c r="J4488" i="25"/>
  <c r="J4487" i="25"/>
  <c r="J4486" i="25"/>
  <c r="J4485" i="25"/>
  <c r="J4484" i="25"/>
  <c r="J4483" i="25"/>
  <c r="J4482" i="25"/>
  <c r="J4481" i="25"/>
  <c r="J4480" i="25"/>
  <c r="J4479" i="25"/>
  <c r="J4478" i="25"/>
  <c r="J4477" i="25"/>
  <c r="J4476" i="25"/>
  <c r="J4475" i="25"/>
  <c r="J4474" i="25"/>
  <c r="J4473" i="25"/>
  <c r="J4472" i="25"/>
  <c r="J4471" i="25"/>
  <c r="J4470" i="25"/>
  <c r="J4469" i="25"/>
  <c r="J4468" i="25"/>
  <c r="J4467" i="25"/>
  <c r="J4466" i="25"/>
  <c r="J4465" i="25"/>
  <c r="J4464" i="25"/>
  <c r="J4463" i="25"/>
  <c r="J4462" i="25"/>
  <c r="J4461" i="25"/>
  <c r="J4460" i="25"/>
  <c r="J4459" i="25"/>
  <c r="J4458" i="25"/>
  <c r="J4457" i="25"/>
  <c r="J4456" i="25"/>
  <c r="J4455" i="25"/>
  <c r="J4454" i="25"/>
  <c r="J4453" i="25"/>
  <c r="J4452" i="25"/>
  <c r="J4451" i="25"/>
  <c r="J4450" i="25"/>
  <c r="J4449" i="25"/>
  <c r="J4448" i="25"/>
  <c r="J4447" i="25"/>
  <c r="J4446" i="25"/>
  <c r="J4445" i="25"/>
  <c r="J4444" i="25"/>
  <c r="J4443" i="25"/>
  <c r="J4442" i="25"/>
  <c r="J4441" i="25"/>
  <c r="J4440" i="25"/>
  <c r="J4439" i="25"/>
  <c r="J4438" i="25"/>
  <c r="J4437" i="25"/>
  <c r="J4436" i="25"/>
  <c r="J4435" i="25"/>
  <c r="J4434" i="25"/>
  <c r="J4433" i="25"/>
  <c r="J4432" i="25"/>
  <c r="J4431" i="25"/>
  <c r="J4430" i="25"/>
  <c r="J4429" i="25"/>
  <c r="J4428" i="25"/>
  <c r="J4427" i="25"/>
  <c r="J4426" i="25"/>
  <c r="J4425" i="25"/>
  <c r="J4424" i="25"/>
  <c r="J4423" i="25"/>
  <c r="J4422" i="25"/>
  <c r="J4421" i="25"/>
  <c r="J4420" i="25"/>
  <c r="J4419" i="25"/>
  <c r="J4418" i="25"/>
  <c r="J4417" i="25"/>
  <c r="J4416" i="25"/>
  <c r="J4415" i="25"/>
  <c r="J4414" i="25"/>
  <c r="J4413" i="25"/>
  <c r="J4412" i="25"/>
  <c r="J4411" i="25"/>
  <c r="J4410" i="25"/>
  <c r="J4409" i="25"/>
  <c r="J4408" i="25"/>
  <c r="J4407" i="25"/>
  <c r="J4406" i="25"/>
  <c r="J4405" i="25"/>
  <c r="J4404" i="25"/>
  <c r="J4403" i="25"/>
  <c r="J4402" i="25"/>
  <c r="J4401" i="25"/>
  <c r="J4400" i="25"/>
  <c r="J4399" i="25"/>
  <c r="J4398" i="25"/>
  <c r="J4397" i="25"/>
  <c r="J4396" i="25"/>
  <c r="J4395" i="25"/>
  <c r="J4394" i="25"/>
  <c r="J4393" i="25"/>
  <c r="J4392" i="25"/>
  <c r="J4391" i="25"/>
  <c r="J4390" i="25"/>
  <c r="J4389" i="25"/>
  <c r="J4388" i="25"/>
  <c r="J4387" i="25"/>
  <c r="J4386" i="25"/>
  <c r="J4385" i="25"/>
  <c r="J4384" i="25"/>
  <c r="J4383" i="25"/>
  <c r="J4382" i="25"/>
  <c r="J4381" i="25"/>
  <c r="J4380" i="25"/>
  <c r="J4379" i="25"/>
  <c r="J4378" i="25"/>
  <c r="J4377" i="25"/>
  <c r="J4376" i="25"/>
  <c r="J4375" i="25"/>
  <c r="J4374" i="25"/>
  <c r="J4373" i="25"/>
  <c r="J4372" i="25"/>
  <c r="J4371" i="25"/>
  <c r="J4370" i="25"/>
  <c r="J4369" i="25"/>
  <c r="J4368" i="25"/>
  <c r="J4367" i="25"/>
  <c r="J4366" i="25"/>
  <c r="J4365" i="25"/>
  <c r="J4364" i="25"/>
  <c r="J4363" i="25"/>
  <c r="J4362" i="25"/>
  <c r="J4361" i="25"/>
  <c r="J4360" i="25"/>
  <c r="J4359" i="25"/>
  <c r="J4358" i="25"/>
  <c r="J4357" i="25"/>
  <c r="J4356" i="25"/>
  <c r="J4355" i="25"/>
  <c r="J4354" i="25"/>
  <c r="J4353" i="25"/>
  <c r="J4352" i="25"/>
  <c r="J4351" i="25"/>
  <c r="J4350" i="25"/>
  <c r="J4349" i="25"/>
  <c r="J4348" i="25"/>
  <c r="J4347" i="25"/>
  <c r="J4346" i="25"/>
  <c r="J4345" i="25"/>
  <c r="J4344" i="25"/>
  <c r="J4343" i="25"/>
  <c r="J4342" i="25"/>
  <c r="J4341" i="25"/>
  <c r="J4340" i="25"/>
  <c r="J4339" i="25"/>
  <c r="J4338" i="25"/>
  <c r="J4337" i="25"/>
  <c r="J4336" i="25"/>
  <c r="J4335" i="25"/>
  <c r="J4334" i="25"/>
  <c r="J4333" i="25"/>
  <c r="J4332" i="25"/>
  <c r="J4331" i="25"/>
  <c r="J4330" i="25"/>
  <c r="J4329" i="25"/>
  <c r="J4328" i="25"/>
  <c r="J4327" i="25"/>
  <c r="J4326" i="25"/>
  <c r="J4325" i="25"/>
  <c r="J4324" i="25"/>
  <c r="J4323" i="25"/>
  <c r="J4322" i="25"/>
  <c r="J4321" i="25"/>
  <c r="J4320" i="25"/>
  <c r="J4319" i="25"/>
  <c r="J4318" i="25"/>
  <c r="J4317" i="25"/>
  <c r="J4316" i="25"/>
  <c r="J4315" i="25"/>
  <c r="J4314" i="25"/>
  <c r="J4313" i="25"/>
  <c r="J4312" i="25"/>
  <c r="J4311" i="25"/>
  <c r="J4310" i="25"/>
  <c r="J4309" i="25"/>
  <c r="J4308" i="25"/>
  <c r="J4307" i="25"/>
  <c r="J4306" i="25"/>
  <c r="J4305" i="25"/>
  <c r="J4304" i="25"/>
  <c r="J4303" i="25"/>
  <c r="J4302" i="25"/>
  <c r="J4301" i="25"/>
  <c r="J4300" i="25"/>
  <c r="J4299" i="25"/>
  <c r="J4298" i="25"/>
  <c r="J4297" i="25"/>
  <c r="J4296" i="25"/>
  <c r="J4295" i="25"/>
  <c r="J4294" i="25"/>
  <c r="J4293" i="25"/>
  <c r="J4292" i="25"/>
  <c r="J4291" i="25"/>
  <c r="J4290" i="25"/>
  <c r="J4289" i="25"/>
  <c r="J4288" i="25"/>
  <c r="J4287" i="25"/>
  <c r="J4286" i="25"/>
  <c r="J4285" i="25"/>
  <c r="J4284" i="25"/>
  <c r="J4283" i="25"/>
  <c r="J4282" i="25"/>
  <c r="J4281" i="25"/>
  <c r="J4280" i="25"/>
  <c r="J4279" i="25"/>
  <c r="J4278" i="25"/>
  <c r="J4277" i="25"/>
  <c r="J4276" i="25"/>
  <c r="J4275" i="25"/>
  <c r="J4274" i="25"/>
  <c r="J4273" i="25"/>
  <c r="J4272" i="25"/>
  <c r="J4271" i="25"/>
  <c r="J4270" i="25"/>
  <c r="J4269" i="25"/>
  <c r="J4268" i="25"/>
  <c r="J4267" i="25"/>
  <c r="J4266" i="25"/>
  <c r="J4265" i="25"/>
  <c r="J4264" i="25"/>
  <c r="J4263" i="25"/>
  <c r="J4262" i="25"/>
  <c r="J4261" i="25"/>
  <c r="J4260" i="25"/>
  <c r="J4259" i="25"/>
  <c r="J4258" i="25"/>
  <c r="J4257" i="25"/>
  <c r="J4256" i="25"/>
  <c r="J4255" i="25"/>
  <c r="J4254" i="25"/>
  <c r="J4253" i="25"/>
  <c r="J4252" i="25"/>
  <c r="J4251" i="25"/>
  <c r="J4250" i="25"/>
  <c r="J4249" i="25"/>
  <c r="J4248" i="25"/>
  <c r="J4247" i="25"/>
  <c r="J4246" i="25"/>
  <c r="J4245" i="25"/>
  <c r="J4244" i="25"/>
  <c r="J4243" i="25"/>
  <c r="J4242" i="25"/>
  <c r="J4241" i="25"/>
  <c r="J4240" i="25"/>
  <c r="J4239" i="25"/>
  <c r="J4238" i="25"/>
  <c r="J4237" i="25"/>
  <c r="J4236" i="25"/>
  <c r="J4235" i="25"/>
  <c r="J4234" i="25"/>
  <c r="J4233" i="25"/>
  <c r="J4232" i="25"/>
  <c r="J4231" i="25"/>
  <c r="J4230" i="25"/>
  <c r="J4229" i="25"/>
  <c r="J4228" i="25"/>
  <c r="J4227" i="25"/>
  <c r="J4226" i="25"/>
  <c r="J4225" i="25"/>
  <c r="J4224" i="25"/>
  <c r="J4223" i="25"/>
  <c r="J4222" i="25"/>
  <c r="J4221" i="25"/>
  <c r="J4220" i="25"/>
  <c r="J4219" i="25"/>
  <c r="J4218" i="25"/>
  <c r="J4217" i="25"/>
  <c r="J4216" i="25"/>
  <c r="J4215" i="25"/>
  <c r="J4214" i="25"/>
  <c r="J4213" i="25"/>
  <c r="J4212" i="25"/>
  <c r="J4211" i="25"/>
  <c r="J4210" i="25"/>
  <c r="J4209" i="25"/>
  <c r="J4208" i="25"/>
  <c r="J4207" i="25"/>
  <c r="J4206" i="25"/>
  <c r="J4205" i="25"/>
  <c r="J4204" i="25"/>
  <c r="J4203" i="25"/>
  <c r="J4202" i="25"/>
  <c r="J4201" i="25"/>
  <c r="J4200" i="25"/>
  <c r="J4199" i="25"/>
  <c r="J4198" i="25"/>
  <c r="J4197" i="25"/>
  <c r="J4196" i="25"/>
  <c r="J4195" i="25"/>
  <c r="J4194" i="25"/>
  <c r="J4193" i="25"/>
  <c r="J4192" i="25"/>
  <c r="J4191" i="25"/>
  <c r="J4190" i="25"/>
  <c r="J4189" i="25"/>
  <c r="J4188" i="25"/>
  <c r="J4187" i="25"/>
  <c r="J4186" i="25"/>
  <c r="J4185" i="25"/>
  <c r="J4184" i="25"/>
  <c r="J4183" i="25"/>
  <c r="J4182" i="25"/>
  <c r="J4181" i="25"/>
  <c r="J4180" i="25"/>
  <c r="J4179" i="25"/>
  <c r="J4178" i="25"/>
  <c r="J4177" i="25"/>
  <c r="J4176" i="25"/>
  <c r="J4175" i="25"/>
  <c r="J4174" i="25"/>
  <c r="J4173" i="25"/>
  <c r="J4172" i="25"/>
  <c r="J4171" i="25"/>
  <c r="J4170" i="25"/>
  <c r="J4169" i="25"/>
  <c r="J4168" i="25"/>
  <c r="J4167" i="25"/>
  <c r="J4166" i="25"/>
  <c r="J4165" i="25"/>
  <c r="J4164" i="25"/>
  <c r="J4163" i="25"/>
  <c r="J4162" i="25"/>
  <c r="J4161" i="25"/>
  <c r="J4160" i="25"/>
  <c r="J4159" i="25"/>
  <c r="J4158" i="25"/>
  <c r="J4157" i="25"/>
  <c r="J4156" i="25"/>
  <c r="J4155" i="25"/>
  <c r="J4154" i="25"/>
  <c r="J4153" i="25"/>
  <c r="J4152" i="25"/>
  <c r="J4151" i="25"/>
  <c r="J4150" i="25"/>
  <c r="J4149" i="25"/>
  <c r="J4148" i="25"/>
  <c r="J4147" i="25"/>
  <c r="J4146" i="25"/>
  <c r="J4145" i="25"/>
  <c r="J4144" i="25"/>
  <c r="J4143" i="25"/>
  <c r="J4142" i="25"/>
  <c r="J4141" i="25"/>
  <c r="J4140" i="25"/>
  <c r="J4139" i="25"/>
  <c r="J4138" i="25"/>
  <c r="J4137" i="25"/>
  <c r="J4136" i="25"/>
  <c r="J4135" i="25"/>
  <c r="J4134" i="25"/>
  <c r="J4133" i="25"/>
  <c r="J4132" i="25"/>
  <c r="J4131" i="25"/>
  <c r="J4130" i="25"/>
  <c r="J4129" i="25"/>
  <c r="J4128" i="25"/>
  <c r="J4127" i="25"/>
  <c r="J4126" i="25"/>
  <c r="J4125" i="25"/>
  <c r="J4124" i="25"/>
  <c r="J4123" i="25"/>
  <c r="J4122" i="25"/>
  <c r="J4121" i="25"/>
  <c r="J4120" i="25"/>
  <c r="J4119" i="25"/>
  <c r="J4118" i="25"/>
  <c r="J4117" i="25"/>
  <c r="J4116" i="25"/>
  <c r="J4115" i="25"/>
  <c r="J4114" i="25"/>
  <c r="J4113" i="25"/>
  <c r="J4112" i="25"/>
  <c r="J4111" i="25"/>
  <c r="J4110" i="25"/>
  <c r="J4109" i="25"/>
  <c r="J4108" i="25"/>
  <c r="J4107" i="25"/>
  <c r="J4106" i="25"/>
  <c r="J4105" i="25"/>
  <c r="J4104" i="25"/>
  <c r="J4103" i="25"/>
  <c r="J4102" i="25"/>
  <c r="J4101" i="25"/>
  <c r="J4100" i="25"/>
  <c r="J4099" i="25"/>
  <c r="J4098" i="25"/>
  <c r="J4097" i="25"/>
  <c r="J4096" i="25"/>
  <c r="J4095" i="25"/>
  <c r="J4094" i="25"/>
  <c r="J4093" i="25"/>
  <c r="J4092" i="25"/>
  <c r="J4091" i="25"/>
  <c r="J4090" i="25"/>
  <c r="J4089" i="25"/>
  <c r="J4088" i="25"/>
  <c r="J4087" i="25"/>
  <c r="J4086" i="25"/>
  <c r="J4085" i="25"/>
  <c r="J4084" i="25"/>
  <c r="J4083" i="25"/>
  <c r="J4082" i="25"/>
  <c r="J4081" i="25"/>
  <c r="J4080" i="25" l="1"/>
  <c r="J4079" i="25"/>
  <c r="J4078" i="25"/>
  <c r="J4077" i="25"/>
  <c r="J4076" i="25"/>
  <c r="J4075" i="25"/>
  <c r="J4074" i="25"/>
  <c r="J4073" i="25"/>
  <c r="J4072" i="25"/>
  <c r="J4071" i="25"/>
  <c r="J4070" i="25"/>
  <c r="J4069" i="25"/>
  <c r="J4068" i="25"/>
  <c r="J4067" i="25"/>
  <c r="J4066" i="25"/>
  <c r="J4065" i="25"/>
  <c r="J4064" i="25"/>
  <c r="J4063" i="25"/>
  <c r="J4062" i="25"/>
  <c r="J4061" i="25"/>
  <c r="J4060" i="25"/>
  <c r="J4059" i="25"/>
  <c r="J4058" i="25"/>
  <c r="J4057" i="25"/>
  <c r="J4056" i="25"/>
  <c r="J4055" i="25"/>
  <c r="J4054" i="25"/>
  <c r="J4053" i="25"/>
  <c r="J4052" i="25"/>
  <c r="J4051" i="25"/>
  <c r="J4050" i="25"/>
  <c r="J4049" i="25"/>
  <c r="J4048" i="25"/>
  <c r="J4047" i="25"/>
  <c r="J4046" i="25"/>
  <c r="J4045" i="25"/>
  <c r="J4044" i="25"/>
  <c r="J4043" i="25"/>
  <c r="J4042" i="25"/>
  <c r="J4041" i="25"/>
  <c r="J4040" i="25"/>
  <c r="J4039" i="25"/>
  <c r="J4038" i="25"/>
  <c r="J4037" i="25"/>
  <c r="J4036" i="25"/>
  <c r="J4035" i="25"/>
  <c r="J4034" i="25"/>
  <c r="J4033" i="25"/>
  <c r="J4032" i="25"/>
  <c r="J4031" i="25"/>
  <c r="J4030" i="25"/>
  <c r="J4029" i="25"/>
  <c r="J4028" i="25"/>
  <c r="J4027" i="25"/>
  <c r="J4026" i="25"/>
  <c r="J4025" i="25"/>
  <c r="J4024" i="25"/>
  <c r="J4023" i="25"/>
  <c r="J4022" i="25"/>
  <c r="J4021" i="25"/>
  <c r="J4020" i="25"/>
  <c r="J4019" i="25"/>
  <c r="J4018" i="25"/>
  <c r="J4017" i="25"/>
  <c r="J4016" i="25"/>
  <c r="J4015" i="25"/>
  <c r="J4014" i="25"/>
  <c r="J4013" i="25"/>
  <c r="J4012" i="25"/>
  <c r="J4011" i="25"/>
  <c r="J4010" i="25"/>
  <c r="J4009" i="25"/>
  <c r="J4008" i="25"/>
  <c r="J4007" i="25"/>
  <c r="J4006" i="25"/>
  <c r="J4005" i="25"/>
  <c r="J4004" i="25"/>
  <c r="J4003" i="25"/>
  <c r="J4002" i="25"/>
  <c r="J4001" i="25"/>
  <c r="J4000" i="25"/>
  <c r="J3999" i="25"/>
  <c r="J3998" i="25"/>
  <c r="J3997" i="25"/>
  <c r="J3996" i="25"/>
  <c r="J3995" i="25"/>
  <c r="J3994" i="25"/>
  <c r="J3993" i="25"/>
  <c r="J3992" i="25"/>
  <c r="J3991" i="25"/>
  <c r="J3990" i="25"/>
  <c r="J3989" i="25"/>
  <c r="J3988" i="25"/>
  <c r="J3987" i="25"/>
  <c r="J3986" i="25"/>
  <c r="J3985" i="25"/>
  <c r="J3984" i="25"/>
  <c r="J3983" i="25"/>
  <c r="J3982" i="25"/>
  <c r="J3981" i="25"/>
  <c r="J3980" i="25"/>
  <c r="J3979" i="25"/>
  <c r="J3978" i="25"/>
  <c r="J3977" i="25"/>
  <c r="J3976" i="25"/>
  <c r="J3975" i="25"/>
  <c r="J3974" i="25"/>
  <c r="J3973" i="25"/>
  <c r="J3972" i="25"/>
  <c r="J3971" i="25"/>
  <c r="J3970" i="25"/>
  <c r="J3969" i="25"/>
  <c r="J3968" i="25"/>
  <c r="J3967" i="25"/>
  <c r="J3966" i="25"/>
  <c r="J3965" i="25"/>
  <c r="J3964" i="25"/>
  <c r="J3963" i="25"/>
  <c r="J3962" i="25"/>
  <c r="J3961" i="25"/>
  <c r="J3960" i="25"/>
  <c r="J3959" i="25"/>
  <c r="J3958" i="25"/>
  <c r="J3957" i="25"/>
  <c r="J3956" i="25"/>
  <c r="J3955" i="25"/>
  <c r="J3954" i="25"/>
  <c r="J3953" i="25"/>
  <c r="J3952" i="25"/>
  <c r="J3951" i="25"/>
  <c r="J3950" i="25"/>
  <c r="J3949" i="25"/>
  <c r="J3948" i="25"/>
  <c r="J3947" i="25"/>
  <c r="J3946" i="25"/>
  <c r="J3945" i="25"/>
  <c r="J3944" i="25"/>
  <c r="J3943" i="25"/>
  <c r="J3942" i="25"/>
  <c r="J3941" i="25"/>
  <c r="J3940" i="25"/>
  <c r="J3939" i="25"/>
  <c r="J3938" i="25"/>
  <c r="J3937" i="25"/>
  <c r="J3936" i="25"/>
  <c r="J3935" i="25"/>
  <c r="J3934" i="25"/>
  <c r="J3933" i="25"/>
  <c r="J3932" i="25"/>
  <c r="J3931" i="25"/>
  <c r="J3930" i="25"/>
  <c r="J3929" i="25"/>
  <c r="J3928" i="25"/>
  <c r="J3927" i="25"/>
  <c r="J3926" i="25"/>
  <c r="J3925" i="25"/>
  <c r="J3924" i="25"/>
  <c r="J3923" i="25"/>
  <c r="J3922" i="25"/>
  <c r="J3921" i="25"/>
  <c r="J3920" i="25"/>
  <c r="J3919" i="25"/>
  <c r="J3918" i="25"/>
  <c r="J3917" i="25"/>
  <c r="J3916" i="25"/>
  <c r="J3915" i="25"/>
  <c r="J3914" i="25"/>
  <c r="J3913" i="25"/>
  <c r="J3912" i="25"/>
  <c r="J3911" i="25"/>
  <c r="J3910" i="25"/>
  <c r="J3909" i="25"/>
  <c r="J3908" i="25"/>
  <c r="J3907" i="25"/>
  <c r="J3906" i="25"/>
  <c r="J3905" i="25"/>
  <c r="J3904" i="25"/>
  <c r="J3903" i="25"/>
  <c r="J3902" i="25"/>
  <c r="J3901" i="25"/>
  <c r="J3900" i="25"/>
  <c r="J3899" i="25"/>
  <c r="J3898" i="25"/>
  <c r="J3897" i="25"/>
  <c r="J3896" i="25"/>
  <c r="J3895" i="25"/>
  <c r="J3894" i="25"/>
  <c r="J3893" i="25"/>
  <c r="J3892" i="25"/>
  <c r="J3891" i="25"/>
  <c r="J3890" i="25"/>
  <c r="J3889" i="25"/>
  <c r="J3888" i="25"/>
  <c r="J3887" i="25"/>
  <c r="J3886" i="25"/>
  <c r="J3885" i="25"/>
  <c r="J3884" i="25"/>
  <c r="J3883" i="25"/>
  <c r="J3882" i="25"/>
  <c r="J3881" i="25"/>
  <c r="J3880" i="25"/>
  <c r="J3879" i="25"/>
  <c r="J3878" i="25"/>
  <c r="J3877" i="25"/>
  <c r="J3876" i="25"/>
  <c r="J3875" i="25"/>
  <c r="J3874" i="25"/>
  <c r="J3873" i="25"/>
  <c r="J3872" i="25"/>
  <c r="J3871" i="25"/>
  <c r="J3870" i="25"/>
  <c r="J3869" i="25"/>
  <c r="J3868" i="25"/>
  <c r="J3867" i="25"/>
  <c r="J3866" i="25"/>
  <c r="J3865" i="25"/>
  <c r="J3864" i="25"/>
  <c r="J3863" i="25"/>
  <c r="J3862" i="25"/>
  <c r="J3861" i="25"/>
  <c r="J3860" i="25"/>
  <c r="J3859" i="25"/>
  <c r="J3858" i="25"/>
  <c r="J3857" i="25"/>
  <c r="J3856" i="25"/>
  <c r="J3855" i="25"/>
  <c r="J3854" i="25"/>
  <c r="J3853" i="25"/>
  <c r="J3852" i="25"/>
  <c r="J3851" i="25"/>
  <c r="J3850" i="25"/>
  <c r="J3849" i="25"/>
  <c r="J3848" i="25"/>
  <c r="J3847" i="25"/>
  <c r="J3846" i="25"/>
  <c r="J3845" i="25"/>
  <c r="J3844" i="25"/>
  <c r="J3843" i="25"/>
  <c r="J3842" i="25"/>
  <c r="J3841" i="25"/>
  <c r="J3840" i="25"/>
  <c r="J3839" i="25"/>
  <c r="J3838" i="25"/>
  <c r="J3837" i="25"/>
  <c r="J3836" i="25"/>
  <c r="J3835" i="25"/>
  <c r="J3834" i="25"/>
  <c r="J3833" i="25"/>
  <c r="J3832" i="25"/>
  <c r="J3831" i="25"/>
  <c r="J3830" i="25"/>
  <c r="J3829" i="25"/>
  <c r="J3828" i="25"/>
  <c r="J3827" i="25"/>
  <c r="J3826" i="25"/>
  <c r="J3825" i="25"/>
  <c r="J3824" i="25"/>
  <c r="J3823" i="25"/>
  <c r="J3822" i="25"/>
  <c r="J3821" i="25"/>
  <c r="J3820" i="25"/>
  <c r="J3819" i="25"/>
  <c r="J3818" i="25"/>
  <c r="J3817" i="25"/>
  <c r="J3816" i="25"/>
  <c r="J3815" i="25"/>
  <c r="J3814" i="25"/>
  <c r="J3813" i="25"/>
  <c r="J3812" i="25"/>
  <c r="J3811" i="25"/>
  <c r="J3810" i="25"/>
  <c r="J3809" i="25"/>
  <c r="J3808" i="25"/>
  <c r="J3807" i="25"/>
  <c r="J3806" i="25"/>
  <c r="J3805" i="25"/>
  <c r="J3804" i="25"/>
  <c r="J3803" i="25"/>
  <c r="J3802" i="25"/>
  <c r="J3801" i="25"/>
  <c r="J3800" i="25"/>
  <c r="J3799" i="25"/>
  <c r="J3798" i="25"/>
  <c r="J3797" i="25"/>
  <c r="J3796" i="25"/>
  <c r="J3795" i="25"/>
  <c r="J3794" i="25"/>
  <c r="J3793" i="25"/>
  <c r="J3792" i="25"/>
  <c r="J3791" i="25"/>
  <c r="J3790" i="25"/>
  <c r="J3789" i="25"/>
  <c r="J3788" i="25"/>
  <c r="J3787" i="25"/>
  <c r="J3786" i="25"/>
  <c r="J3785" i="25"/>
  <c r="J3784" i="25"/>
  <c r="J3783" i="25"/>
  <c r="J3782" i="25"/>
  <c r="J3781" i="25"/>
  <c r="J3780" i="25"/>
  <c r="J3779" i="25"/>
  <c r="J3778" i="25"/>
  <c r="J3777" i="25"/>
  <c r="J3776" i="25"/>
  <c r="J3775" i="25"/>
  <c r="J3774" i="25"/>
  <c r="J3773" i="25"/>
  <c r="J3772" i="25"/>
  <c r="J3771" i="25"/>
  <c r="J3770" i="25"/>
  <c r="J3769" i="25"/>
  <c r="J3768" i="25"/>
  <c r="J3767" i="25"/>
  <c r="J3766" i="25"/>
  <c r="J3765" i="25"/>
  <c r="J3764" i="25"/>
  <c r="J3763" i="25"/>
  <c r="J3762" i="25"/>
  <c r="J3761" i="25"/>
  <c r="J3760" i="25"/>
  <c r="J3759" i="25"/>
  <c r="J3758" i="25"/>
  <c r="J3757" i="25"/>
  <c r="J3756" i="25"/>
  <c r="J3755" i="25"/>
  <c r="J3754" i="25"/>
  <c r="J3753" i="25"/>
  <c r="J3752" i="25"/>
  <c r="J3751" i="25"/>
  <c r="J3750" i="25"/>
  <c r="J3749" i="25"/>
  <c r="J3748" i="25"/>
  <c r="J3747" i="25"/>
  <c r="J3746" i="25"/>
  <c r="J3745" i="25"/>
  <c r="J3744" i="25"/>
  <c r="J3743" i="25"/>
  <c r="J3742" i="25"/>
  <c r="J3741" i="25"/>
  <c r="J3740" i="25"/>
  <c r="J3739" i="25"/>
  <c r="J3738" i="25"/>
  <c r="J3737" i="25"/>
  <c r="J3736" i="25"/>
  <c r="J3735" i="25"/>
  <c r="J3734" i="25"/>
  <c r="J3733" i="25"/>
  <c r="J3732" i="25"/>
  <c r="J3731" i="25"/>
  <c r="J3730" i="25"/>
  <c r="J3729" i="25"/>
  <c r="J3728" i="25"/>
  <c r="J3727" i="25"/>
  <c r="J3726" i="25"/>
  <c r="J3725" i="25"/>
  <c r="J3724" i="25"/>
  <c r="J3723" i="25"/>
  <c r="J3722" i="25"/>
  <c r="J3721" i="25"/>
  <c r="J3720" i="25"/>
  <c r="J3719" i="25"/>
  <c r="J3718" i="25"/>
  <c r="J3717" i="25"/>
  <c r="J3716" i="25"/>
  <c r="J3715" i="25"/>
  <c r="J3714" i="25"/>
  <c r="J3713" i="25"/>
  <c r="J3712" i="25"/>
  <c r="J3711" i="25"/>
  <c r="J3710" i="25"/>
  <c r="J3709" i="25"/>
  <c r="J3708" i="25"/>
  <c r="J3707" i="25"/>
  <c r="J3706" i="25"/>
  <c r="J3705" i="25"/>
  <c r="J3704" i="25"/>
  <c r="J3703" i="25"/>
  <c r="J3702" i="25"/>
  <c r="J3701" i="25"/>
  <c r="J3700" i="25"/>
  <c r="J3699" i="25"/>
  <c r="J3698" i="25"/>
  <c r="J3697" i="25"/>
  <c r="J3696" i="25"/>
  <c r="J3695" i="25"/>
  <c r="J3694" i="25"/>
  <c r="J3693" i="25"/>
  <c r="J3692" i="25"/>
  <c r="J3691" i="25"/>
  <c r="J3690" i="25"/>
  <c r="J3689" i="25"/>
  <c r="J3688" i="25"/>
  <c r="J3687" i="25"/>
  <c r="J3686" i="25"/>
  <c r="J3685" i="25"/>
  <c r="J3684" i="25"/>
  <c r="J3683" i="25"/>
  <c r="J3682" i="25"/>
  <c r="J3681" i="25"/>
  <c r="J3680" i="25"/>
  <c r="J3679" i="25"/>
  <c r="J3678" i="25"/>
  <c r="J3677" i="25"/>
  <c r="J3676" i="25"/>
  <c r="J3675" i="25"/>
  <c r="J3674" i="25"/>
  <c r="J3673" i="25"/>
  <c r="J3672" i="25"/>
  <c r="J3671" i="25"/>
  <c r="J3670" i="25"/>
  <c r="J3669" i="25"/>
  <c r="J3668" i="25"/>
  <c r="J3667" i="25"/>
  <c r="J3666" i="25"/>
  <c r="J3665" i="25"/>
  <c r="J3664" i="25"/>
  <c r="J3663" i="25"/>
  <c r="J3662" i="25"/>
  <c r="J3661" i="25"/>
  <c r="J3660" i="25"/>
  <c r="J3659" i="25"/>
  <c r="J3658" i="25"/>
  <c r="J3657" i="25"/>
  <c r="J3656" i="25"/>
  <c r="J3655" i="25"/>
  <c r="J3654" i="25"/>
  <c r="J3653" i="25"/>
  <c r="J3652" i="25"/>
  <c r="J3651" i="25"/>
  <c r="J3650" i="25"/>
  <c r="J3649" i="25"/>
  <c r="J3648" i="25"/>
  <c r="J3647" i="25"/>
  <c r="J3646" i="25"/>
  <c r="J3645" i="25"/>
  <c r="J3644" i="25"/>
  <c r="J3643" i="25"/>
  <c r="J3642" i="25"/>
  <c r="J3641" i="25"/>
  <c r="J3640" i="25"/>
  <c r="J3639" i="25"/>
  <c r="J3638" i="25"/>
  <c r="J3637" i="25"/>
  <c r="J3636" i="25"/>
  <c r="J3635" i="25"/>
  <c r="J3634" i="25"/>
  <c r="J3633" i="25"/>
  <c r="J3632" i="25"/>
  <c r="J3631" i="25"/>
  <c r="J3630" i="25"/>
  <c r="J3629" i="25"/>
  <c r="J3628" i="25"/>
  <c r="J3627" i="25"/>
  <c r="J3626" i="25"/>
  <c r="J3625" i="25"/>
  <c r="J3624" i="25"/>
  <c r="J3623" i="25"/>
  <c r="J3622" i="25"/>
  <c r="J3621" i="25"/>
  <c r="J3620" i="25"/>
  <c r="J3619" i="25"/>
  <c r="J3618" i="25"/>
  <c r="J3617" i="25"/>
  <c r="J3616" i="25"/>
  <c r="J3615" i="25"/>
  <c r="J3614" i="25"/>
  <c r="J3613" i="25"/>
  <c r="J3612" i="25"/>
  <c r="J3611" i="25"/>
  <c r="J3610" i="25"/>
  <c r="J3609" i="25"/>
  <c r="J3608" i="25"/>
  <c r="J3607" i="25"/>
  <c r="J3606" i="25"/>
  <c r="J3605" i="25"/>
  <c r="J3604" i="25"/>
  <c r="J3603" i="25"/>
  <c r="J3602" i="25"/>
  <c r="J3601" i="25"/>
  <c r="J3600" i="25"/>
  <c r="J3599" i="25"/>
  <c r="J3598" i="25"/>
  <c r="J3597" i="25"/>
  <c r="J3596" i="25"/>
  <c r="J3595" i="25"/>
  <c r="J3594" i="25"/>
  <c r="J3593" i="25"/>
  <c r="J3592" i="25"/>
  <c r="J3591" i="25"/>
  <c r="J3590" i="25"/>
  <c r="J3589" i="25"/>
  <c r="J3588" i="25"/>
  <c r="J3587" i="25"/>
  <c r="J3586" i="25"/>
  <c r="J3585" i="25"/>
  <c r="J3584" i="25"/>
  <c r="J3583" i="25"/>
  <c r="J3582" i="25"/>
  <c r="J3581" i="25"/>
  <c r="J3580" i="25"/>
  <c r="J3579" i="25"/>
  <c r="J3578" i="25"/>
  <c r="J3577" i="25"/>
  <c r="J3576" i="25"/>
  <c r="J3575" i="25"/>
  <c r="J3574" i="25"/>
  <c r="J3573" i="25"/>
  <c r="J3572" i="25"/>
  <c r="J3571" i="25"/>
  <c r="J3570" i="25"/>
  <c r="J3569" i="25"/>
  <c r="J3568" i="25"/>
  <c r="J3567" i="25"/>
  <c r="J3566" i="25"/>
  <c r="J3565" i="25"/>
  <c r="J3564" i="25"/>
  <c r="J3563" i="25"/>
  <c r="J3562" i="25"/>
  <c r="J3561" i="25"/>
  <c r="J3560" i="25"/>
  <c r="J3559" i="25"/>
  <c r="J3558" i="25"/>
  <c r="J3557" i="25"/>
  <c r="J3556" i="25"/>
  <c r="J3555" i="25"/>
  <c r="J3554" i="25"/>
  <c r="J3553" i="25"/>
  <c r="J3552" i="25"/>
  <c r="J3551" i="25"/>
  <c r="J3550" i="25"/>
  <c r="J3549" i="25"/>
  <c r="J3548" i="25"/>
  <c r="J3547" i="25"/>
  <c r="J3546" i="25"/>
  <c r="J3545" i="25"/>
  <c r="J3544" i="25"/>
  <c r="J3543" i="25"/>
  <c r="J3542" i="25"/>
  <c r="J3541" i="25"/>
  <c r="J3540" i="25"/>
  <c r="J3539" i="25"/>
  <c r="J3538" i="25"/>
  <c r="J3537" i="25"/>
  <c r="J3536" i="25"/>
  <c r="J3535" i="25"/>
  <c r="J3534" i="25"/>
  <c r="J3533" i="25"/>
  <c r="J3532" i="25"/>
  <c r="J3531" i="25"/>
  <c r="J3530" i="25"/>
  <c r="J3529" i="25"/>
  <c r="J3528" i="25"/>
  <c r="J3527" i="25"/>
  <c r="J3526" i="25"/>
  <c r="J3525" i="25"/>
  <c r="J3524" i="25"/>
  <c r="J3523" i="25"/>
  <c r="J3522" i="25"/>
  <c r="J3521" i="25"/>
  <c r="J3520" i="25"/>
  <c r="J3519" i="25"/>
  <c r="J3518" i="25"/>
  <c r="J3517" i="25"/>
  <c r="J3516" i="25"/>
  <c r="J3515" i="25"/>
  <c r="J3514" i="25"/>
  <c r="J3513" i="25"/>
  <c r="J3512" i="25"/>
  <c r="J3511" i="25"/>
  <c r="J3510" i="25"/>
  <c r="J3509" i="25"/>
  <c r="J3508" i="25"/>
  <c r="J3507" i="25"/>
  <c r="J3506" i="25"/>
  <c r="J3505" i="25"/>
  <c r="J3504" i="25"/>
  <c r="J3503" i="25"/>
  <c r="J3502" i="25"/>
  <c r="J3501" i="25"/>
  <c r="J3500" i="25"/>
  <c r="J3499" i="25"/>
  <c r="J3498" i="25"/>
  <c r="J3497" i="25"/>
  <c r="J3496" i="25"/>
  <c r="J3495" i="25"/>
  <c r="J3494" i="25"/>
  <c r="J3493" i="25"/>
  <c r="J3492" i="25"/>
  <c r="J3491" i="25"/>
  <c r="J3490" i="25"/>
  <c r="J3489" i="25"/>
  <c r="J3488" i="25"/>
  <c r="J3487" i="25"/>
  <c r="J3486" i="25"/>
  <c r="J3485" i="25"/>
  <c r="J3484" i="25"/>
  <c r="J3483" i="25"/>
  <c r="J3482" i="25"/>
  <c r="J3481" i="25"/>
  <c r="J3480" i="25"/>
  <c r="J3479" i="25"/>
  <c r="J3478" i="25"/>
  <c r="J3477" i="25"/>
  <c r="J3476" i="25"/>
  <c r="J3475" i="25"/>
  <c r="J3474" i="25"/>
  <c r="J3473" i="25"/>
  <c r="J3472" i="25"/>
  <c r="J3471" i="25"/>
  <c r="J3470" i="25"/>
  <c r="J3469" i="25"/>
  <c r="J3468" i="25"/>
  <c r="J3467" i="25"/>
  <c r="J3466" i="25"/>
  <c r="J3465" i="25"/>
  <c r="J3464" i="25"/>
  <c r="J3463" i="25"/>
  <c r="J3462" i="25"/>
  <c r="J3461" i="25"/>
  <c r="J3460" i="25"/>
  <c r="J3459" i="25"/>
  <c r="J3458" i="25"/>
  <c r="J3457" i="25"/>
  <c r="J3456" i="25"/>
  <c r="J3455" i="25"/>
  <c r="J3454" i="25"/>
  <c r="J3453" i="25"/>
  <c r="J3452" i="25"/>
  <c r="J3451" i="25"/>
  <c r="J3450" i="25"/>
  <c r="J3449" i="25"/>
  <c r="J3448" i="25"/>
  <c r="J3447" i="25"/>
  <c r="J3446" i="25"/>
  <c r="J3445" i="25"/>
  <c r="J3444" i="25"/>
  <c r="J3443" i="25"/>
  <c r="J3442" i="25"/>
  <c r="J3441" i="25"/>
  <c r="J3440" i="25"/>
  <c r="J3439" i="25"/>
  <c r="J3438" i="25"/>
  <c r="J3437" i="25"/>
  <c r="J3436" i="25"/>
  <c r="J3435" i="25"/>
  <c r="J3434" i="25"/>
  <c r="J3433" i="25"/>
  <c r="J3432" i="25"/>
  <c r="J3431" i="25"/>
  <c r="J3430" i="25"/>
  <c r="J3429" i="25"/>
  <c r="J3428" i="25"/>
  <c r="J3427" i="25"/>
  <c r="J3426" i="25"/>
  <c r="J3425" i="25"/>
  <c r="J3424" i="25"/>
  <c r="J3423" i="25"/>
  <c r="J3422" i="25"/>
  <c r="J3421" i="25"/>
  <c r="J3420" i="25"/>
  <c r="J3419" i="25"/>
  <c r="J3418" i="25"/>
  <c r="J3417" i="25"/>
  <c r="J3416" i="25"/>
  <c r="J3415" i="25"/>
  <c r="J3414" i="25"/>
  <c r="J3413" i="25"/>
  <c r="J3412" i="25"/>
  <c r="J3411" i="25"/>
  <c r="J3410" i="25"/>
  <c r="J3409" i="25"/>
  <c r="J3408" i="25"/>
  <c r="J3407" i="25"/>
  <c r="J3406" i="25"/>
  <c r="J3405" i="25"/>
  <c r="J3404" i="25"/>
  <c r="J3403" i="25"/>
  <c r="J3402" i="25"/>
  <c r="J3401" i="25"/>
  <c r="J3400" i="25"/>
  <c r="J3399" i="25"/>
  <c r="J3398" i="25"/>
  <c r="J3397" i="25"/>
  <c r="J3396" i="25"/>
  <c r="J3395" i="25"/>
  <c r="J3394" i="25"/>
  <c r="J3393" i="25"/>
  <c r="J3392" i="25"/>
  <c r="J3391" i="25"/>
  <c r="J3390" i="25"/>
  <c r="J3389" i="25"/>
  <c r="J3388" i="25"/>
  <c r="J3387" i="25"/>
  <c r="J3386" i="25"/>
  <c r="J3385" i="25"/>
  <c r="J3384" i="25"/>
  <c r="J3383" i="25"/>
  <c r="J3382" i="25"/>
  <c r="J3381" i="25"/>
  <c r="J3380" i="25"/>
  <c r="J3379" i="25"/>
  <c r="J3378" i="25"/>
  <c r="J3377" i="25"/>
  <c r="J3376" i="25"/>
  <c r="J3375" i="25"/>
  <c r="J3374" i="25"/>
  <c r="J3373" i="25"/>
  <c r="J3372" i="25"/>
  <c r="J3371" i="25"/>
  <c r="J3370" i="25"/>
  <c r="J3369" i="25"/>
  <c r="J3368" i="25"/>
  <c r="J3367" i="25"/>
  <c r="J3366" i="25"/>
  <c r="J3365" i="25"/>
  <c r="J3364" i="25"/>
  <c r="J3363" i="25"/>
  <c r="J3362" i="25"/>
  <c r="J3361" i="25"/>
  <c r="J3360" i="25"/>
  <c r="J3359" i="25"/>
  <c r="J3358" i="25"/>
  <c r="J3357" i="25"/>
  <c r="J3356" i="25"/>
  <c r="J3355" i="25"/>
  <c r="J3354" i="25"/>
  <c r="J3353" i="25"/>
  <c r="J3352" i="25"/>
  <c r="J3351" i="25"/>
  <c r="J3350" i="25"/>
  <c r="J3349" i="25"/>
  <c r="J3348" i="25"/>
  <c r="J3347" i="25"/>
  <c r="J3346" i="25"/>
  <c r="J3345" i="25"/>
  <c r="J3344" i="25"/>
  <c r="J3343" i="25"/>
  <c r="J3342" i="25"/>
  <c r="J3341" i="25"/>
  <c r="J3340" i="25"/>
  <c r="J3339" i="25"/>
  <c r="J3338" i="25"/>
  <c r="J3337" i="25"/>
  <c r="J3336" i="25"/>
  <c r="J3335" i="25"/>
  <c r="J3334" i="25"/>
  <c r="J3333" i="25"/>
  <c r="J3332" i="25"/>
  <c r="J3331" i="25"/>
  <c r="J3330" i="25"/>
  <c r="J3329" i="25"/>
  <c r="J3328" i="25"/>
  <c r="J3327" i="25"/>
  <c r="J3326" i="25"/>
  <c r="J3325" i="25"/>
  <c r="J3324" i="25"/>
  <c r="J3323" i="25"/>
  <c r="J3322" i="25"/>
  <c r="J3321" i="25"/>
  <c r="J3320" i="25"/>
  <c r="J3319" i="25"/>
  <c r="J3318" i="25"/>
  <c r="J3317" i="25"/>
  <c r="J3316" i="25"/>
  <c r="J3315" i="25"/>
  <c r="J3314" i="25"/>
  <c r="J3313" i="25"/>
  <c r="J3312" i="25"/>
  <c r="J3311" i="25"/>
  <c r="J3310" i="25"/>
  <c r="J3309" i="25"/>
  <c r="J3308" i="25"/>
  <c r="J3307" i="25"/>
  <c r="J3306" i="25"/>
  <c r="J3305" i="25"/>
  <c r="J3304" i="25"/>
  <c r="J3303" i="25"/>
  <c r="J3302" i="25"/>
  <c r="J3301" i="25"/>
  <c r="J3300" i="25"/>
  <c r="J3299" i="25"/>
  <c r="J3298" i="25"/>
  <c r="J3297" i="25"/>
  <c r="J3296" i="25"/>
  <c r="J3295" i="25"/>
  <c r="J3294" i="25"/>
  <c r="J3293" i="25"/>
  <c r="J3292" i="25"/>
  <c r="J3291" i="25"/>
  <c r="J3290" i="25"/>
  <c r="J3289" i="25"/>
  <c r="J3288" i="25"/>
  <c r="J3287" i="25"/>
  <c r="J3286" i="25"/>
  <c r="J3285" i="25"/>
  <c r="J3284" i="25"/>
  <c r="J3283" i="25"/>
  <c r="J3282" i="25"/>
  <c r="J3281" i="25"/>
  <c r="J3280" i="25"/>
  <c r="J3279" i="25"/>
  <c r="J3278" i="25"/>
  <c r="J3277" i="25"/>
  <c r="J3276" i="25"/>
  <c r="J3275" i="25"/>
  <c r="J3274" i="25"/>
  <c r="J3273" i="25"/>
  <c r="J3272" i="25"/>
  <c r="J3271" i="25"/>
  <c r="J3270" i="25"/>
  <c r="J3269" i="25"/>
  <c r="J3268" i="25"/>
  <c r="J3267" i="25"/>
  <c r="J3266" i="25"/>
  <c r="J3265" i="25"/>
  <c r="J3264" i="25"/>
  <c r="J3263" i="25"/>
  <c r="J3262" i="25"/>
  <c r="J3261" i="25"/>
  <c r="J3260" i="25"/>
  <c r="J3259" i="25"/>
  <c r="J3258" i="25"/>
  <c r="J3257" i="25"/>
  <c r="J3256" i="25"/>
  <c r="J3255" i="25"/>
  <c r="J3254" i="25"/>
  <c r="J3253" i="25"/>
  <c r="J3252" i="25"/>
  <c r="J3251" i="25"/>
  <c r="J3250" i="25"/>
  <c r="J3249" i="25"/>
  <c r="J3248" i="25"/>
  <c r="J3247" i="25"/>
  <c r="J3246" i="25"/>
  <c r="J3245" i="25"/>
  <c r="J3244" i="25"/>
  <c r="J3243" i="25"/>
  <c r="J3242" i="25"/>
  <c r="J3241" i="25"/>
  <c r="J3240" i="25"/>
  <c r="J3239" i="25"/>
  <c r="J3238" i="25"/>
  <c r="J3237" i="25"/>
  <c r="J3236" i="25"/>
  <c r="J3235" i="25"/>
  <c r="J3234" i="25"/>
  <c r="J3233" i="25"/>
  <c r="J3232" i="25"/>
  <c r="J3231" i="25"/>
  <c r="J3230" i="25"/>
  <c r="J3229" i="25"/>
  <c r="J3228" i="25"/>
  <c r="J3227" i="25"/>
  <c r="J3226" i="25"/>
  <c r="J3225" i="25"/>
  <c r="J3224" i="25"/>
  <c r="J3223" i="25"/>
  <c r="J3222" i="25"/>
  <c r="J3221" i="25"/>
  <c r="J3220" i="25"/>
  <c r="J3219" i="25"/>
  <c r="J3218" i="25"/>
  <c r="J3217" i="25"/>
  <c r="J3216" i="25"/>
  <c r="J3215" i="25"/>
  <c r="J3214" i="25"/>
  <c r="J3213" i="25"/>
  <c r="J3212" i="25"/>
  <c r="J3211" i="25"/>
  <c r="J3210" i="25"/>
  <c r="J3209" i="25"/>
  <c r="J3208" i="25"/>
  <c r="J3207" i="25"/>
  <c r="J3206" i="25"/>
  <c r="J3205" i="25"/>
  <c r="J3204" i="25"/>
  <c r="J3203" i="25"/>
  <c r="J3202" i="25"/>
  <c r="J3201" i="25"/>
  <c r="J3200" i="25"/>
  <c r="J3199" i="25"/>
  <c r="J3198" i="25"/>
  <c r="J3197" i="25"/>
  <c r="J3196" i="25"/>
  <c r="J3195" i="25"/>
  <c r="J3194" i="25"/>
  <c r="J3193" i="25"/>
  <c r="J3192" i="25"/>
  <c r="J3191" i="25"/>
  <c r="J3190" i="25"/>
  <c r="J3189" i="25"/>
  <c r="J3188" i="25"/>
  <c r="J3187" i="25"/>
  <c r="J3186" i="25"/>
  <c r="J3185" i="25"/>
  <c r="J3184" i="25"/>
  <c r="J3183" i="25"/>
  <c r="J3182" i="25"/>
  <c r="J3181" i="25"/>
  <c r="J3180" i="25"/>
  <c r="J3179" i="25"/>
  <c r="J3178" i="25"/>
  <c r="J3177" i="25"/>
  <c r="J3176" i="25"/>
  <c r="J3175" i="25"/>
  <c r="J3174" i="25"/>
  <c r="J3173" i="25"/>
  <c r="J3172" i="25"/>
  <c r="J3171" i="25"/>
  <c r="J3170" i="25"/>
  <c r="J3169" i="25"/>
  <c r="J3168" i="25"/>
  <c r="J3167" i="25"/>
  <c r="J3166" i="25"/>
  <c r="J3165" i="25"/>
  <c r="J3164" i="25"/>
  <c r="J3163" i="25"/>
  <c r="J3162" i="25"/>
  <c r="J3161" i="25"/>
  <c r="J3160" i="25"/>
  <c r="J3159" i="25"/>
  <c r="J3158" i="25"/>
  <c r="J3157" i="25"/>
  <c r="J3156" i="25"/>
  <c r="J3155" i="25"/>
  <c r="J3154" i="25"/>
  <c r="J3153" i="25"/>
  <c r="J3152" i="25"/>
  <c r="J3151" i="25"/>
  <c r="J3150" i="25"/>
  <c r="J3149" i="25"/>
  <c r="J3148" i="25"/>
  <c r="J3147" i="25"/>
  <c r="J3146" i="25"/>
  <c r="J3145" i="25"/>
  <c r="J3144" i="25"/>
  <c r="J3143" i="25"/>
  <c r="J3142" i="25"/>
  <c r="J3141" i="25"/>
  <c r="J3140" i="25"/>
  <c r="J3139" i="25"/>
  <c r="J3138" i="25"/>
  <c r="J3137" i="25"/>
  <c r="J3136" i="25"/>
  <c r="J3135" i="25"/>
  <c r="J3134" i="25"/>
  <c r="J3133" i="25"/>
  <c r="J3132" i="25"/>
  <c r="J3131" i="25"/>
  <c r="J3130" i="25"/>
  <c r="J3129" i="25"/>
  <c r="J3128" i="25"/>
  <c r="J3127" i="25"/>
  <c r="J3126" i="25"/>
  <c r="J3125" i="25"/>
  <c r="J3124" i="25"/>
  <c r="J3123" i="25"/>
  <c r="J3122" i="25"/>
  <c r="J3121" i="25"/>
  <c r="J3120" i="25"/>
  <c r="J3119" i="25"/>
  <c r="J3118" i="25"/>
  <c r="J3117" i="25"/>
  <c r="J3116" i="25"/>
  <c r="J3115" i="25"/>
  <c r="J3114" i="25"/>
  <c r="J3113" i="25"/>
  <c r="J3112" i="25"/>
  <c r="J3111" i="25"/>
  <c r="J3110" i="25"/>
  <c r="J3109" i="25"/>
  <c r="J3108" i="25"/>
  <c r="J3107" i="25"/>
  <c r="J3106" i="25"/>
  <c r="J3105" i="25"/>
  <c r="J3104" i="25"/>
  <c r="J3103" i="25"/>
  <c r="J3102" i="25"/>
  <c r="J3101" i="25"/>
  <c r="J3100" i="25"/>
  <c r="J3099" i="25"/>
  <c r="J3098" i="25"/>
  <c r="J3097" i="25"/>
  <c r="J3096" i="25"/>
  <c r="J3095" i="25"/>
  <c r="J3094" i="25"/>
  <c r="J3093" i="25"/>
  <c r="J3092" i="25"/>
  <c r="J3091" i="25"/>
  <c r="J3090" i="25"/>
  <c r="J3089" i="25"/>
  <c r="J3088" i="25"/>
  <c r="J3087" i="25"/>
  <c r="J3086" i="25"/>
  <c r="J3085" i="25"/>
  <c r="J3084" i="25"/>
  <c r="J3083" i="25"/>
  <c r="J3082" i="25"/>
  <c r="J3081" i="25"/>
  <c r="J3080" i="25"/>
  <c r="J3079" i="25"/>
  <c r="J3078" i="25"/>
  <c r="J3077" i="25"/>
  <c r="J3076" i="25"/>
  <c r="J3075" i="25"/>
  <c r="J3074" i="25"/>
  <c r="J3073" i="25"/>
  <c r="J3072" i="25"/>
  <c r="J3071" i="25"/>
  <c r="J3070" i="25"/>
  <c r="J3069" i="25"/>
  <c r="J3068" i="25"/>
  <c r="J3067" i="25"/>
  <c r="J3066" i="25"/>
  <c r="J3065" i="25"/>
  <c r="J3064" i="25"/>
  <c r="J3063" i="25"/>
  <c r="J3062" i="25"/>
  <c r="J3061" i="25"/>
  <c r="J3060" i="25" l="1"/>
  <c r="A6" i="25" l="1"/>
  <c r="J5" i="25" l="1"/>
  <c r="J6" i="2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J473" i="25"/>
  <c r="J474" i="25"/>
  <c r="J475" i="25"/>
  <c r="J476" i="25"/>
  <c r="J477" i="25"/>
  <c r="J478" i="25"/>
  <c r="J479" i="25"/>
  <c r="J480" i="25"/>
  <c r="J481" i="25"/>
  <c r="J482" i="25"/>
  <c r="J483" i="25"/>
  <c r="J484" i="25"/>
  <c r="J485" i="25"/>
  <c r="J486" i="25"/>
  <c r="J487" i="25"/>
  <c r="J488" i="25"/>
  <c r="J489" i="25"/>
  <c r="J490" i="25"/>
  <c r="J491" i="25"/>
  <c r="J492" i="25"/>
  <c r="J493" i="25"/>
  <c r="J494" i="25"/>
  <c r="J495" i="25"/>
  <c r="J496" i="25"/>
  <c r="J497" i="25"/>
  <c r="J498" i="25"/>
  <c r="J499" i="25"/>
  <c r="J500" i="25"/>
  <c r="J501" i="25"/>
  <c r="J502" i="25"/>
  <c r="J503" i="25"/>
  <c r="J504" i="25"/>
  <c r="J505" i="25"/>
  <c r="J506" i="25"/>
  <c r="J507" i="25"/>
  <c r="J508" i="25"/>
  <c r="J509" i="25"/>
  <c r="J510" i="25"/>
  <c r="J511" i="25"/>
  <c r="J512" i="25"/>
  <c r="J513" i="25"/>
  <c r="J514" i="25"/>
  <c r="J515" i="25"/>
  <c r="J516" i="25"/>
  <c r="J517" i="25"/>
  <c r="J518" i="25"/>
  <c r="J519" i="25"/>
  <c r="J520" i="25"/>
  <c r="J521" i="25"/>
  <c r="J522" i="25"/>
  <c r="J523" i="25"/>
  <c r="J524" i="25"/>
  <c r="J525" i="25"/>
  <c r="J526" i="25"/>
  <c r="J527" i="25"/>
  <c r="J528" i="25"/>
  <c r="J529" i="25"/>
  <c r="J530" i="25"/>
  <c r="J531" i="25"/>
  <c r="J532" i="25"/>
  <c r="J533" i="25"/>
  <c r="J534" i="25"/>
  <c r="J535" i="25"/>
  <c r="J536" i="25"/>
  <c r="J537" i="25"/>
  <c r="J538" i="25"/>
  <c r="J539" i="25"/>
  <c r="J540" i="25"/>
  <c r="J541" i="25"/>
  <c r="J542" i="25"/>
  <c r="J543" i="25"/>
  <c r="J544" i="25"/>
  <c r="J545" i="25"/>
  <c r="J546" i="25"/>
  <c r="J547" i="25"/>
  <c r="J548" i="25"/>
  <c r="J549" i="25"/>
  <c r="J550" i="25"/>
  <c r="J551" i="25"/>
  <c r="J552" i="25"/>
  <c r="J553" i="25"/>
  <c r="J554" i="25"/>
  <c r="J555" i="25"/>
  <c r="J556" i="25"/>
  <c r="J557" i="25"/>
  <c r="J558" i="25"/>
  <c r="J559" i="25"/>
  <c r="J560" i="25"/>
  <c r="J561" i="25"/>
  <c r="J562" i="25"/>
  <c r="J563" i="25"/>
  <c r="J564" i="25"/>
  <c r="J565" i="25"/>
  <c r="J566" i="25"/>
  <c r="J567" i="25"/>
  <c r="J568" i="25"/>
  <c r="J569" i="25"/>
  <c r="J570" i="25"/>
  <c r="J571" i="25"/>
  <c r="J572" i="25"/>
  <c r="J573" i="25"/>
  <c r="J574" i="25"/>
  <c r="J575" i="25"/>
  <c r="J576" i="25"/>
  <c r="J577" i="25"/>
  <c r="J578" i="25"/>
  <c r="J579" i="25"/>
  <c r="J580" i="25"/>
  <c r="J581" i="25"/>
  <c r="J582" i="25"/>
  <c r="J583" i="25"/>
  <c r="J584" i="25"/>
  <c r="J585" i="25"/>
  <c r="J586" i="25"/>
  <c r="J587" i="25"/>
  <c r="J588" i="25"/>
  <c r="J589" i="25"/>
  <c r="J590" i="25"/>
  <c r="J591" i="25"/>
  <c r="J592" i="25"/>
  <c r="J593" i="25"/>
  <c r="J594" i="25"/>
  <c r="J595" i="25"/>
  <c r="J596" i="25"/>
  <c r="J597" i="25"/>
  <c r="J598" i="25"/>
  <c r="J599" i="25"/>
  <c r="J600" i="25"/>
  <c r="J601" i="25"/>
  <c r="J602" i="25"/>
  <c r="J603" i="25"/>
  <c r="J604" i="25"/>
  <c r="J605" i="25"/>
  <c r="J606" i="25"/>
  <c r="J607" i="25"/>
  <c r="J608" i="25"/>
  <c r="J609" i="25"/>
  <c r="J610" i="25"/>
  <c r="J611" i="25"/>
  <c r="J612" i="25"/>
  <c r="J613" i="25"/>
  <c r="J614" i="25"/>
  <c r="J615" i="25"/>
  <c r="J616" i="25"/>
  <c r="J617" i="25"/>
  <c r="J618" i="25"/>
  <c r="J619" i="25"/>
  <c r="J620" i="25"/>
  <c r="J621" i="25"/>
  <c r="J622" i="25"/>
  <c r="J623" i="25"/>
  <c r="J624" i="25"/>
  <c r="J625" i="25"/>
  <c r="J626" i="25"/>
  <c r="J627" i="25"/>
  <c r="J628" i="25"/>
  <c r="J629" i="25"/>
  <c r="J630" i="25"/>
  <c r="J631" i="25"/>
  <c r="J632" i="25"/>
  <c r="J633" i="25"/>
  <c r="J634" i="25"/>
  <c r="J635" i="25"/>
  <c r="J636" i="25"/>
  <c r="J637" i="25"/>
  <c r="J638" i="25"/>
  <c r="J639" i="25"/>
  <c r="J640" i="25"/>
  <c r="J641" i="25"/>
  <c r="J642" i="25"/>
  <c r="J643" i="25"/>
  <c r="J644" i="25"/>
  <c r="J645" i="25"/>
  <c r="J646" i="25"/>
  <c r="J647" i="25"/>
  <c r="J648" i="25"/>
  <c r="J649" i="25"/>
  <c r="J650" i="25"/>
  <c r="J651" i="25"/>
  <c r="J652" i="25"/>
  <c r="J653" i="25"/>
  <c r="J654" i="25"/>
  <c r="J655" i="25"/>
  <c r="J656" i="25"/>
  <c r="J657" i="25"/>
  <c r="J658" i="25"/>
  <c r="J659" i="25"/>
  <c r="J660" i="25"/>
  <c r="J661" i="25"/>
  <c r="J662" i="25"/>
  <c r="J663" i="25"/>
  <c r="J664" i="25"/>
  <c r="J665" i="25"/>
  <c r="J666" i="25"/>
  <c r="J667" i="25"/>
  <c r="J668" i="25"/>
  <c r="J669" i="25"/>
  <c r="J670" i="25"/>
  <c r="J671" i="25"/>
  <c r="J672" i="25"/>
  <c r="J673" i="25"/>
  <c r="J674" i="25"/>
  <c r="J675" i="25"/>
  <c r="J676" i="25"/>
  <c r="J677" i="25"/>
  <c r="J678" i="25"/>
  <c r="J679" i="25"/>
  <c r="J680" i="25"/>
  <c r="J681" i="25"/>
  <c r="J682" i="25"/>
  <c r="J683" i="25"/>
  <c r="J684" i="25"/>
  <c r="J685" i="25"/>
  <c r="J686" i="25"/>
  <c r="J687" i="25"/>
  <c r="J688" i="25"/>
  <c r="J689" i="25"/>
  <c r="J690" i="25"/>
  <c r="J691" i="25"/>
  <c r="J692" i="25"/>
  <c r="J693" i="25"/>
  <c r="J694" i="25"/>
  <c r="J695" i="25"/>
  <c r="J696" i="25"/>
  <c r="J697" i="25"/>
  <c r="J698" i="25"/>
  <c r="J699" i="25"/>
  <c r="J700" i="25"/>
  <c r="J701" i="25"/>
  <c r="J702" i="25"/>
  <c r="J703" i="25"/>
  <c r="J704" i="25"/>
  <c r="J705" i="25"/>
  <c r="J706" i="25"/>
  <c r="J707" i="25"/>
  <c r="J708" i="25"/>
  <c r="J709" i="25"/>
  <c r="J710" i="25"/>
  <c r="J711" i="25"/>
  <c r="J712" i="25"/>
  <c r="J713" i="25"/>
  <c r="J714" i="25"/>
  <c r="J715" i="25"/>
  <c r="J716" i="25"/>
  <c r="J717" i="25"/>
  <c r="J718" i="25"/>
  <c r="J719" i="25"/>
  <c r="J720" i="25"/>
  <c r="J721" i="25"/>
  <c r="J722" i="25"/>
  <c r="J723" i="25"/>
  <c r="J724" i="25"/>
  <c r="J725" i="25"/>
  <c r="J726" i="25"/>
  <c r="J727" i="25"/>
  <c r="J728" i="25"/>
  <c r="J729" i="25"/>
  <c r="J730" i="25"/>
  <c r="J731" i="25"/>
  <c r="J732" i="25"/>
  <c r="J733" i="25"/>
  <c r="J734" i="25"/>
  <c r="J735" i="25"/>
  <c r="J736" i="25"/>
  <c r="J737" i="25"/>
  <c r="J738" i="25"/>
  <c r="J739" i="25"/>
  <c r="J740" i="25"/>
  <c r="J741" i="25"/>
  <c r="J742" i="25"/>
  <c r="J743" i="25"/>
  <c r="J744" i="25"/>
  <c r="J745" i="25"/>
  <c r="J746" i="25"/>
  <c r="J747" i="25"/>
  <c r="J748" i="25"/>
  <c r="J749" i="25"/>
  <c r="J750" i="25"/>
  <c r="J751" i="25"/>
  <c r="J752" i="25"/>
  <c r="J753" i="25"/>
  <c r="J754" i="25"/>
  <c r="J755" i="25"/>
  <c r="J756" i="25"/>
  <c r="J757" i="25"/>
  <c r="J758" i="25"/>
  <c r="J759" i="25"/>
  <c r="J760" i="25"/>
  <c r="J761" i="25"/>
  <c r="J762" i="25"/>
  <c r="J763" i="25"/>
  <c r="J764" i="25"/>
  <c r="J765" i="25"/>
  <c r="J766" i="25"/>
  <c r="J767" i="25"/>
  <c r="J768" i="25"/>
  <c r="J769" i="25"/>
  <c r="J770" i="25"/>
  <c r="J771" i="25"/>
  <c r="J772" i="25"/>
  <c r="J773" i="25"/>
  <c r="J774" i="25"/>
  <c r="J775" i="25"/>
  <c r="J776" i="25"/>
  <c r="J777" i="25"/>
  <c r="J778" i="25"/>
  <c r="J779" i="25"/>
  <c r="J780" i="25"/>
  <c r="J781" i="25"/>
  <c r="J782" i="25"/>
  <c r="J783" i="25"/>
  <c r="J784" i="25"/>
  <c r="J785" i="25"/>
  <c r="J786" i="25"/>
  <c r="J787" i="25"/>
  <c r="J788" i="25"/>
  <c r="J789" i="25"/>
  <c r="J790" i="25"/>
  <c r="J791" i="25"/>
  <c r="J792" i="25"/>
  <c r="J793" i="25"/>
  <c r="J794" i="25"/>
  <c r="J795" i="25"/>
  <c r="J796" i="25"/>
  <c r="J797" i="25"/>
  <c r="J798" i="25"/>
  <c r="J799" i="25"/>
  <c r="J800" i="25"/>
  <c r="J801" i="25"/>
  <c r="J802" i="25"/>
  <c r="J803" i="25"/>
  <c r="J804" i="25"/>
  <c r="J805" i="25"/>
  <c r="J806" i="25"/>
  <c r="J807" i="25"/>
  <c r="J808" i="25"/>
  <c r="J809" i="25"/>
  <c r="J810" i="25"/>
  <c r="J811" i="25"/>
  <c r="J812" i="25"/>
  <c r="J813" i="25"/>
  <c r="J814" i="25"/>
  <c r="J815" i="25"/>
  <c r="J816" i="25"/>
  <c r="J817" i="25"/>
  <c r="J818" i="25"/>
  <c r="J819" i="25"/>
  <c r="J820" i="25"/>
  <c r="J821" i="25"/>
  <c r="J822" i="25"/>
  <c r="J823" i="25"/>
  <c r="J824" i="25"/>
  <c r="J825" i="25"/>
  <c r="J826" i="25"/>
  <c r="J827" i="25"/>
  <c r="J828" i="25"/>
  <c r="J829" i="25"/>
  <c r="J830" i="25"/>
  <c r="J831" i="25"/>
  <c r="J832" i="25"/>
  <c r="J833" i="25"/>
  <c r="J834" i="25"/>
  <c r="J835" i="25"/>
  <c r="J836" i="25"/>
  <c r="J837" i="25"/>
  <c r="J838" i="25"/>
  <c r="J839" i="25"/>
  <c r="J840" i="25"/>
  <c r="J841" i="25"/>
  <c r="J842" i="25"/>
  <c r="J843" i="25"/>
  <c r="J844" i="25"/>
  <c r="J845" i="25"/>
  <c r="J846" i="25"/>
  <c r="J847" i="25"/>
  <c r="J848" i="25"/>
  <c r="J849" i="25"/>
  <c r="J850" i="25"/>
  <c r="J851" i="25"/>
  <c r="J852" i="25"/>
  <c r="J853" i="25"/>
  <c r="J854" i="25"/>
  <c r="J855" i="25"/>
  <c r="J856" i="25"/>
  <c r="J857" i="25"/>
  <c r="J858" i="25"/>
  <c r="J859" i="25"/>
  <c r="J860" i="25"/>
  <c r="J861" i="25"/>
  <c r="J862" i="25"/>
  <c r="J863" i="25"/>
  <c r="J864" i="25"/>
  <c r="J865" i="25"/>
  <c r="J866" i="25"/>
  <c r="J867" i="25"/>
  <c r="J868" i="25"/>
  <c r="J869" i="25"/>
  <c r="J870" i="25"/>
  <c r="J871" i="25"/>
  <c r="J872" i="25"/>
  <c r="J873" i="25"/>
  <c r="J874" i="25"/>
  <c r="J875" i="25"/>
  <c r="J876" i="25"/>
  <c r="J877" i="25"/>
  <c r="J878" i="25"/>
  <c r="J879" i="25"/>
  <c r="J880" i="25"/>
  <c r="J881" i="25"/>
  <c r="J882" i="25"/>
  <c r="J883" i="25"/>
  <c r="J884" i="25"/>
  <c r="J885" i="25"/>
  <c r="J886" i="25"/>
  <c r="J887" i="25"/>
  <c r="J888" i="25"/>
  <c r="J889" i="25"/>
  <c r="J890" i="25"/>
  <c r="J891" i="25"/>
  <c r="J892" i="25"/>
  <c r="J893" i="25"/>
  <c r="J894" i="25"/>
  <c r="J895" i="25"/>
  <c r="J896" i="25"/>
  <c r="J897" i="25"/>
  <c r="J898" i="25"/>
  <c r="J899" i="25"/>
  <c r="J900" i="25"/>
  <c r="J901" i="25"/>
  <c r="J902" i="25"/>
  <c r="J903" i="25"/>
  <c r="J904" i="25"/>
  <c r="J905" i="25"/>
  <c r="J906" i="25"/>
  <c r="J907" i="25"/>
  <c r="J908" i="25"/>
  <c r="J909" i="25"/>
  <c r="J910" i="25"/>
  <c r="J911" i="25"/>
  <c r="J912" i="25"/>
  <c r="J913" i="25"/>
  <c r="J914" i="25"/>
  <c r="J915" i="25"/>
  <c r="J916" i="25"/>
  <c r="J922" i="25"/>
  <c r="J923" i="25"/>
  <c r="J924" i="25"/>
  <c r="J925" i="25"/>
  <c r="J926" i="25"/>
  <c r="J927" i="25"/>
  <c r="J928" i="25"/>
  <c r="J929" i="25"/>
  <c r="J930" i="25"/>
  <c r="J931" i="25"/>
  <c r="J932" i="25"/>
  <c r="J933" i="25"/>
  <c r="J934" i="25"/>
  <c r="J935" i="25"/>
  <c r="J936" i="25"/>
  <c r="J937" i="25"/>
  <c r="J938" i="25"/>
  <c r="J939" i="25"/>
  <c r="J940" i="25"/>
  <c r="J941" i="25"/>
  <c r="J942" i="25"/>
  <c r="J943" i="25"/>
  <c r="J944" i="25"/>
  <c r="J945" i="25"/>
  <c r="J946" i="25"/>
  <c r="J947" i="25"/>
  <c r="J948" i="25"/>
  <c r="J949" i="25"/>
  <c r="J950" i="25"/>
  <c r="J951" i="25"/>
  <c r="J952" i="25"/>
  <c r="J953" i="25"/>
  <c r="J954" i="25"/>
  <c r="J955" i="25"/>
  <c r="J956" i="25"/>
  <c r="J957" i="25"/>
  <c r="J958" i="25"/>
  <c r="J959" i="25"/>
  <c r="J960" i="25"/>
  <c r="J961" i="25"/>
  <c r="J962" i="25"/>
  <c r="J963" i="25"/>
  <c r="J964" i="25"/>
  <c r="J965" i="25"/>
  <c r="J966" i="25"/>
  <c r="J967" i="25"/>
  <c r="J968" i="25"/>
  <c r="J969" i="25"/>
  <c r="J970" i="25"/>
  <c r="J971" i="25"/>
  <c r="J972" i="25"/>
  <c r="J973" i="25"/>
  <c r="J974" i="25"/>
  <c r="J975" i="25"/>
  <c r="J976" i="25"/>
  <c r="J977" i="25"/>
  <c r="J978" i="25"/>
  <c r="J979" i="25"/>
  <c r="J980" i="25"/>
  <c r="J981" i="25"/>
  <c r="J982" i="25"/>
  <c r="J983" i="25"/>
  <c r="J984" i="25"/>
  <c r="J985" i="25"/>
  <c r="J986" i="25"/>
  <c r="J987" i="25"/>
  <c r="J988" i="25"/>
  <c r="J989" i="25"/>
  <c r="J990" i="25"/>
  <c r="J991" i="25"/>
  <c r="J992" i="25"/>
  <c r="J993" i="25"/>
  <c r="J994" i="25"/>
  <c r="J995" i="25"/>
  <c r="J996" i="25"/>
  <c r="J997" i="25"/>
  <c r="J998" i="25"/>
  <c r="J999" i="25"/>
  <c r="J1000" i="25"/>
  <c r="J1001" i="25"/>
  <c r="J1002" i="25"/>
  <c r="J1003" i="25"/>
  <c r="J1004" i="25"/>
  <c r="J1005" i="25"/>
  <c r="J1006" i="25"/>
  <c r="J1007" i="25"/>
  <c r="J1008" i="25"/>
  <c r="J1009" i="25"/>
  <c r="J1010" i="25"/>
  <c r="J1011" i="25"/>
  <c r="J1012" i="25"/>
  <c r="J1013" i="25"/>
  <c r="J1014" i="25"/>
  <c r="J1015" i="25"/>
  <c r="J1016" i="25"/>
  <c r="J1017" i="25"/>
  <c r="J1018" i="25"/>
  <c r="J1019" i="25"/>
  <c r="J1020" i="25"/>
  <c r="J1021" i="25"/>
  <c r="J1022" i="25"/>
  <c r="J1023" i="25"/>
  <c r="J1024" i="25"/>
  <c r="J1025" i="25"/>
  <c r="J1026" i="25"/>
  <c r="J1027" i="25"/>
  <c r="J1028" i="25"/>
  <c r="J1029" i="25"/>
  <c r="J1030" i="25"/>
  <c r="J1031" i="25"/>
  <c r="J1032" i="25"/>
  <c r="J1033" i="25"/>
  <c r="J1034" i="25"/>
  <c r="J1035" i="25"/>
  <c r="J1036" i="25"/>
  <c r="J1037" i="25"/>
  <c r="J1038" i="25"/>
  <c r="J1039" i="25"/>
  <c r="J1040" i="25"/>
  <c r="J1041" i="25"/>
  <c r="J1042" i="25"/>
  <c r="J1043" i="25"/>
  <c r="J1044" i="25"/>
  <c r="J1045" i="25"/>
  <c r="J1046" i="25"/>
  <c r="J1047" i="25"/>
  <c r="J1048" i="25"/>
  <c r="J1049" i="25"/>
  <c r="J1050" i="25"/>
  <c r="J1051" i="25"/>
  <c r="J1052" i="25"/>
  <c r="J1053" i="25"/>
  <c r="J1054" i="25"/>
  <c r="J1055" i="25"/>
  <c r="J1056" i="25"/>
  <c r="J1057" i="25"/>
  <c r="J1058" i="25"/>
  <c r="J1059" i="25"/>
  <c r="J1060" i="25"/>
  <c r="J1061" i="25"/>
  <c r="J1062" i="25"/>
  <c r="J1063" i="25"/>
  <c r="J1064" i="25"/>
  <c r="J1065" i="25"/>
  <c r="J1066" i="25"/>
  <c r="J1067" i="25"/>
  <c r="J1068" i="25"/>
  <c r="J1069" i="25"/>
  <c r="J1070" i="25"/>
  <c r="J1071" i="25"/>
  <c r="J1072" i="25"/>
  <c r="J1073" i="25"/>
  <c r="J1074" i="25"/>
  <c r="J1075" i="25"/>
  <c r="J1076" i="25"/>
  <c r="J1077" i="25"/>
  <c r="J1078" i="25"/>
  <c r="J1079" i="25"/>
  <c r="J1080" i="25"/>
  <c r="J1081" i="25"/>
  <c r="J1082" i="25"/>
  <c r="J1083" i="25"/>
  <c r="J1084" i="25"/>
  <c r="J1085" i="25"/>
  <c r="J1086" i="25"/>
  <c r="J1087" i="25"/>
  <c r="J1088" i="25"/>
  <c r="J1089" i="25"/>
  <c r="J1090" i="25"/>
  <c r="J1091" i="25"/>
  <c r="J1092" i="25"/>
  <c r="J1093" i="25"/>
  <c r="J1094" i="25"/>
  <c r="J1095" i="25"/>
  <c r="J1096" i="25"/>
  <c r="J1097" i="25"/>
  <c r="J1098" i="25"/>
  <c r="J1099" i="25"/>
  <c r="J1100" i="25"/>
  <c r="J1101" i="25"/>
  <c r="J1102" i="25"/>
  <c r="J1103" i="25"/>
  <c r="J1104" i="25"/>
  <c r="J1105" i="25"/>
  <c r="J1106" i="25"/>
  <c r="J1107" i="25"/>
  <c r="J1108" i="25"/>
  <c r="J1109" i="25"/>
  <c r="J1110" i="25"/>
  <c r="J1111" i="25"/>
  <c r="J1112" i="25"/>
  <c r="J1113" i="25"/>
  <c r="J1114" i="25"/>
  <c r="J1115" i="25"/>
  <c r="J1116" i="25"/>
  <c r="J1117" i="25"/>
  <c r="J1118" i="25"/>
  <c r="J1119" i="25"/>
  <c r="J1120" i="25"/>
  <c r="J1121" i="25"/>
  <c r="J1122" i="25"/>
  <c r="J1123" i="25"/>
  <c r="J1124" i="25"/>
  <c r="J1125" i="25"/>
  <c r="J1126" i="25"/>
  <c r="J1127" i="25"/>
  <c r="J1128" i="25"/>
  <c r="J1129" i="25"/>
  <c r="J1130" i="25"/>
  <c r="J1131" i="25"/>
  <c r="J1132" i="25"/>
  <c r="J1133" i="25"/>
  <c r="J1134" i="25"/>
  <c r="J1135" i="25"/>
  <c r="J1136" i="25"/>
  <c r="J1137" i="25"/>
  <c r="J1138" i="25"/>
  <c r="J1139" i="25"/>
  <c r="J1140" i="25"/>
  <c r="J1141" i="25"/>
  <c r="J1142" i="25"/>
  <c r="J1143" i="25"/>
  <c r="J1144" i="25"/>
  <c r="J1145" i="25"/>
  <c r="J1146" i="25"/>
  <c r="J1147" i="25"/>
  <c r="J1148" i="25"/>
  <c r="J1149" i="25"/>
  <c r="J1150" i="25"/>
  <c r="J1151" i="25"/>
  <c r="J1152" i="25"/>
  <c r="J1153" i="25"/>
  <c r="J1154" i="25"/>
  <c r="J1155" i="25"/>
  <c r="J1156" i="25"/>
  <c r="J1157" i="25"/>
  <c r="J1158" i="25"/>
  <c r="J1159" i="25"/>
  <c r="J1160" i="25"/>
  <c r="J1161" i="25"/>
  <c r="J1162" i="25"/>
  <c r="J1163" i="25"/>
  <c r="J1164" i="25"/>
  <c r="J1165" i="25"/>
  <c r="J1166" i="25"/>
  <c r="J1167" i="25"/>
  <c r="J1168" i="25"/>
  <c r="J1169" i="25"/>
  <c r="J1170" i="25"/>
  <c r="J1171" i="25"/>
  <c r="J1172" i="25"/>
  <c r="J1173" i="25"/>
  <c r="J1174" i="25"/>
  <c r="J1175" i="25"/>
  <c r="J1176" i="25"/>
  <c r="J1177" i="25"/>
  <c r="J1178" i="25"/>
  <c r="J1179" i="25"/>
  <c r="J1180" i="25"/>
  <c r="J1181" i="25"/>
  <c r="J1182" i="25"/>
  <c r="J1183" i="25"/>
  <c r="J1184" i="25"/>
  <c r="J1185" i="25"/>
  <c r="J1186" i="25"/>
  <c r="J1187" i="25"/>
  <c r="J1188" i="25"/>
  <c r="J1189" i="25"/>
  <c r="J1190" i="25"/>
  <c r="J1191" i="25"/>
  <c r="J1192" i="25"/>
  <c r="J1193" i="25"/>
  <c r="J1194" i="25"/>
  <c r="J1195" i="25"/>
  <c r="J1196" i="25"/>
  <c r="J1197" i="25"/>
  <c r="J1198" i="25"/>
  <c r="J1199" i="25"/>
  <c r="J1200" i="25"/>
  <c r="J1201" i="25"/>
  <c r="J1202" i="25"/>
  <c r="J1203" i="25"/>
  <c r="J1204" i="25"/>
  <c r="J1205" i="25"/>
  <c r="J1206" i="25"/>
  <c r="J1207" i="25"/>
  <c r="J1208" i="25"/>
  <c r="J1209" i="25"/>
  <c r="J1210" i="25"/>
  <c r="J1211" i="25"/>
  <c r="J1212" i="25"/>
  <c r="J1213" i="25"/>
  <c r="J1214" i="25"/>
  <c r="J1215" i="25"/>
  <c r="J1216" i="25"/>
  <c r="J1217" i="25"/>
  <c r="J1218" i="25"/>
  <c r="J1219" i="25"/>
  <c r="J1220" i="25"/>
  <c r="J1221" i="25"/>
  <c r="J1222" i="25"/>
  <c r="J1223" i="25"/>
  <c r="J1224" i="25"/>
  <c r="J1225" i="25"/>
  <c r="J1226" i="25"/>
  <c r="J1227" i="25"/>
  <c r="J1228" i="25"/>
  <c r="J1229" i="25"/>
  <c r="J1230" i="25"/>
  <c r="J1231" i="25"/>
  <c r="J1232" i="25"/>
  <c r="J1233" i="25"/>
  <c r="J1234" i="25"/>
  <c r="J1235" i="25"/>
  <c r="J1236" i="25"/>
  <c r="J1237" i="25"/>
  <c r="J1238" i="25"/>
  <c r="J1239" i="25"/>
  <c r="J1240" i="25"/>
  <c r="J1241" i="25"/>
  <c r="J1242" i="25"/>
  <c r="J1243" i="25"/>
  <c r="J1244" i="25"/>
  <c r="J1245" i="25"/>
  <c r="J1246" i="25"/>
  <c r="J1247" i="25"/>
  <c r="J1248" i="25"/>
  <c r="J1249" i="25"/>
  <c r="J1250" i="25"/>
  <c r="J1251" i="25"/>
  <c r="J1252" i="25"/>
  <c r="J1253" i="25"/>
  <c r="J1254" i="25"/>
  <c r="J1255" i="25"/>
  <c r="J1256" i="25"/>
  <c r="J1257" i="25"/>
  <c r="J1258" i="25"/>
  <c r="J1259" i="25"/>
  <c r="J1260" i="25"/>
  <c r="J1261" i="25"/>
  <c r="J1262" i="25"/>
  <c r="J1263" i="25"/>
  <c r="J1264" i="25"/>
  <c r="J1265" i="25"/>
  <c r="J1266" i="25"/>
  <c r="J1267" i="25"/>
  <c r="J1268" i="25"/>
  <c r="J1269" i="25"/>
  <c r="J1270" i="25"/>
  <c r="J1271" i="25"/>
  <c r="J1272" i="25"/>
  <c r="J1273" i="25"/>
  <c r="J1274" i="25"/>
  <c r="J1275" i="25"/>
  <c r="J1276" i="25"/>
  <c r="J1277" i="25"/>
  <c r="J1278" i="25"/>
  <c r="J1279" i="25"/>
  <c r="J1280" i="25"/>
  <c r="J1281" i="25"/>
  <c r="J1282" i="25"/>
  <c r="J1283" i="25"/>
  <c r="J1284" i="25"/>
  <c r="J1285" i="25"/>
  <c r="J1286" i="25"/>
  <c r="J1287" i="25"/>
  <c r="J1288" i="25"/>
  <c r="J1289" i="25"/>
  <c r="J1290" i="25"/>
  <c r="J1291" i="25"/>
  <c r="J1292" i="25"/>
  <c r="J1293" i="25"/>
  <c r="J1294" i="25"/>
  <c r="J1295" i="25"/>
  <c r="J1296" i="25"/>
  <c r="J1297" i="25"/>
  <c r="J1298" i="25"/>
  <c r="J1299" i="25"/>
  <c r="J1300" i="25"/>
  <c r="J1301" i="25"/>
  <c r="J1302" i="25"/>
  <c r="J1303" i="25"/>
  <c r="J1304" i="25"/>
  <c r="J1305" i="25"/>
  <c r="J1306" i="25"/>
  <c r="J1307" i="25"/>
  <c r="J1308" i="25"/>
  <c r="J1309" i="25"/>
  <c r="J1310" i="25"/>
  <c r="J1311" i="25"/>
  <c r="J1312" i="25"/>
  <c r="J1313" i="25"/>
  <c r="J1314" i="25"/>
  <c r="J1315" i="25"/>
  <c r="J1316" i="25"/>
  <c r="J1317" i="25"/>
  <c r="J1318" i="25"/>
  <c r="J1319" i="25"/>
  <c r="J1320" i="25"/>
  <c r="J1321" i="25"/>
  <c r="J1322" i="25"/>
  <c r="J1323" i="25"/>
  <c r="J1324" i="25"/>
  <c r="J1325" i="25"/>
  <c r="J1326" i="25"/>
  <c r="J1327" i="25"/>
  <c r="J1328" i="25"/>
  <c r="J1329" i="25"/>
  <c r="J1330" i="25"/>
  <c r="J1331" i="25"/>
  <c r="J1332" i="25"/>
  <c r="J1333" i="25"/>
  <c r="J1334" i="25"/>
  <c r="J1335" i="25"/>
  <c r="J1336" i="25"/>
  <c r="J1337" i="25"/>
  <c r="J1338" i="25"/>
  <c r="J1339" i="25"/>
  <c r="J1340" i="25"/>
  <c r="J1341" i="25"/>
  <c r="J1342" i="25"/>
  <c r="J1343" i="25"/>
  <c r="J1344" i="25"/>
  <c r="J1345" i="25"/>
  <c r="J1346" i="25"/>
  <c r="J1347" i="25"/>
  <c r="J1348" i="25"/>
  <c r="J1349" i="25"/>
  <c r="J1350" i="25"/>
  <c r="J1351" i="25"/>
  <c r="J1352" i="25"/>
  <c r="J1353" i="25"/>
  <c r="J1354" i="25"/>
  <c r="J1355" i="25"/>
  <c r="J1356" i="25"/>
  <c r="J1357" i="25"/>
  <c r="J1358" i="25"/>
  <c r="J1359" i="25"/>
  <c r="J1360" i="25"/>
  <c r="J1361" i="25"/>
  <c r="J1362" i="25"/>
  <c r="J1363" i="25"/>
  <c r="J1364" i="25"/>
  <c r="J1365" i="25"/>
  <c r="J1366" i="25"/>
  <c r="J1367" i="25"/>
  <c r="J1368" i="25"/>
  <c r="J1369" i="25"/>
  <c r="J1370" i="25"/>
  <c r="J1371" i="25"/>
  <c r="J1372" i="25"/>
  <c r="J1373" i="25"/>
  <c r="J1374" i="25"/>
  <c r="J1375" i="25"/>
  <c r="J1376" i="25"/>
  <c r="J1377" i="25"/>
  <c r="J1378" i="25"/>
  <c r="J1379" i="25"/>
  <c r="J1380" i="25"/>
  <c r="J1381" i="25"/>
  <c r="J1382" i="25"/>
  <c r="J1383" i="25"/>
  <c r="J1384" i="25"/>
  <c r="J1385" i="25"/>
  <c r="J1386" i="25"/>
  <c r="J1387" i="25"/>
  <c r="J1388" i="25"/>
  <c r="J1389" i="25"/>
  <c r="J1390" i="25"/>
  <c r="J1391" i="25"/>
  <c r="J1392" i="25"/>
  <c r="J1393" i="25"/>
  <c r="J1394" i="25"/>
  <c r="J1395" i="25"/>
  <c r="J1396" i="25"/>
  <c r="J1397" i="25"/>
  <c r="J1398" i="25"/>
  <c r="J1399" i="25"/>
  <c r="J1400" i="25"/>
  <c r="J1401" i="25"/>
  <c r="J1402" i="25"/>
  <c r="J1403" i="25"/>
  <c r="J1404" i="25"/>
  <c r="J1405" i="25"/>
  <c r="J1406" i="25"/>
  <c r="J1407" i="25"/>
  <c r="J1408" i="25"/>
  <c r="J1409" i="25"/>
  <c r="J1410" i="25"/>
  <c r="J1411" i="25"/>
  <c r="J1412" i="25"/>
  <c r="J1413" i="25"/>
  <c r="J1414" i="25"/>
  <c r="J1415" i="25"/>
  <c r="J1416" i="25"/>
  <c r="J1417" i="25"/>
  <c r="J1418" i="25"/>
  <c r="J1419" i="25"/>
  <c r="J1420" i="25"/>
  <c r="J1421" i="25"/>
  <c r="J1422" i="25"/>
  <c r="J1423" i="25"/>
  <c r="J1424" i="25"/>
  <c r="J1425" i="25"/>
  <c r="J1426" i="25"/>
  <c r="J1427" i="25"/>
  <c r="J1428" i="25"/>
  <c r="J1429" i="25"/>
  <c r="J1430" i="25"/>
  <c r="J1431" i="25"/>
  <c r="J1432" i="25"/>
  <c r="J1433" i="25"/>
  <c r="J1434" i="25"/>
  <c r="J1435" i="25"/>
  <c r="J1436" i="25"/>
  <c r="J1437" i="25"/>
  <c r="J1438" i="25"/>
  <c r="J1439" i="25"/>
  <c r="J1440" i="25"/>
  <c r="J1441" i="25"/>
  <c r="J1442" i="25"/>
  <c r="J1443" i="25"/>
  <c r="J1444" i="25"/>
  <c r="J1445" i="25"/>
  <c r="J1446" i="25"/>
  <c r="J1447" i="25"/>
  <c r="J1448" i="25"/>
  <c r="J1449" i="25"/>
  <c r="J1450" i="25"/>
  <c r="J1451" i="25"/>
  <c r="J1452" i="25"/>
  <c r="J1453" i="25"/>
  <c r="J1454" i="25"/>
  <c r="J1455" i="25"/>
  <c r="J1456" i="25"/>
  <c r="J1457" i="25"/>
  <c r="J1458" i="25"/>
  <c r="J1459" i="25"/>
  <c r="J1460" i="25"/>
  <c r="J1461" i="25"/>
  <c r="J1462" i="25"/>
  <c r="J1463" i="25"/>
  <c r="J1464" i="25"/>
  <c r="J1465" i="25"/>
  <c r="J1466" i="25"/>
  <c r="J1467" i="25"/>
  <c r="J1468" i="25"/>
  <c r="J1469" i="25"/>
  <c r="J1470" i="25"/>
  <c r="J1471" i="25"/>
  <c r="J1472" i="25"/>
  <c r="J1473" i="25"/>
  <c r="J1474" i="25"/>
  <c r="J1475" i="25"/>
  <c r="J1476" i="25"/>
  <c r="J1477" i="25"/>
  <c r="J1478" i="25"/>
  <c r="J1479" i="25"/>
  <c r="J1480" i="25"/>
  <c r="J1481" i="25"/>
  <c r="J1482" i="25"/>
  <c r="J1483" i="25"/>
  <c r="J1484" i="25"/>
  <c r="J1485" i="25"/>
  <c r="J1486" i="25"/>
  <c r="J1487" i="25"/>
  <c r="J1488" i="25"/>
  <c r="J1489" i="25"/>
  <c r="J1490" i="25"/>
  <c r="J1491" i="25"/>
  <c r="J1492" i="25"/>
  <c r="J1493" i="25"/>
  <c r="J1494" i="25"/>
  <c r="J1495" i="25"/>
  <c r="J1496" i="25"/>
  <c r="J1497" i="25"/>
  <c r="J1498" i="25"/>
  <c r="J1499" i="25"/>
  <c r="J1500" i="25"/>
  <c r="J1501" i="25"/>
  <c r="J1502" i="25"/>
  <c r="J1503" i="25"/>
  <c r="J1504" i="25"/>
  <c r="J1505" i="25"/>
  <c r="J1506" i="25"/>
  <c r="J1507" i="25"/>
  <c r="J1508" i="25"/>
  <c r="J1509" i="25"/>
  <c r="J1510" i="25"/>
  <c r="J1511" i="25"/>
  <c r="J1512" i="25"/>
  <c r="J1513" i="25"/>
  <c r="J1514" i="25"/>
  <c r="J1515" i="25"/>
  <c r="J1516" i="25"/>
  <c r="J1517" i="25"/>
  <c r="J1518" i="25"/>
  <c r="J1519" i="25"/>
  <c r="J1520" i="25"/>
  <c r="J1521" i="25"/>
  <c r="J1522" i="25"/>
  <c r="J1523" i="25"/>
  <c r="J1524" i="25"/>
  <c r="J1525" i="25"/>
  <c r="J1526" i="25"/>
  <c r="J1527" i="25"/>
  <c r="J1528" i="25"/>
  <c r="J1529" i="25"/>
  <c r="J1530" i="25"/>
  <c r="J1531" i="25"/>
  <c r="J1532" i="25"/>
  <c r="J1533" i="25"/>
  <c r="J1534" i="25"/>
  <c r="J1535" i="25"/>
  <c r="J1536" i="25"/>
  <c r="J1537" i="25"/>
  <c r="J1538" i="25"/>
  <c r="J1539" i="25"/>
  <c r="J1540" i="25"/>
  <c r="J1541" i="25"/>
  <c r="J1542" i="25"/>
  <c r="J1543" i="25"/>
  <c r="J1544" i="25"/>
  <c r="J1545" i="25"/>
  <c r="J1546" i="25"/>
  <c r="J1547" i="25"/>
  <c r="J1548" i="25"/>
  <c r="J1549" i="25"/>
  <c r="J1550" i="25"/>
  <c r="J1551" i="25"/>
  <c r="J1552" i="25"/>
  <c r="J1553" i="25"/>
  <c r="J1554" i="25"/>
  <c r="J1555" i="25"/>
  <c r="J1556" i="25"/>
  <c r="J1557" i="25"/>
  <c r="J1558" i="25"/>
  <c r="J1559" i="25"/>
  <c r="J1560" i="25"/>
  <c r="J1561" i="25"/>
  <c r="J1562" i="25"/>
  <c r="J1563" i="25"/>
  <c r="J1564" i="25"/>
  <c r="J1565" i="25"/>
  <c r="J1566" i="25"/>
  <c r="J1567" i="25"/>
  <c r="J1568" i="25"/>
  <c r="J1569" i="25"/>
  <c r="J1570" i="25"/>
  <c r="J1571" i="25"/>
  <c r="J1572" i="25"/>
  <c r="J1573" i="25"/>
  <c r="J1574" i="25"/>
  <c r="J1575" i="25"/>
  <c r="J1576" i="25"/>
  <c r="J1577" i="25"/>
  <c r="J1578" i="25"/>
  <c r="J1579" i="25"/>
  <c r="J1580" i="25"/>
  <c r="J1581" i="25"/>
  <c r="J1582" i="25"/>
  <c r="J1583" i="25"/>
  <c r="J1584" i="25"/>
  <c r="J1585" i="25"/>
  <c r="J1586" i="25"/>
  <c r="J1587" i="25"/>
  <c r="J1588" i="25"/>
  <c r="J1589" i="25"/>
  <c r="J1590" i="25"/>
  <c r="J1591" i="25"/>
  <c r="J1592" i="25"/>
  <c r="J1593" i="25"/>
  <c r="J1594" i="25"/>
  <c r="J1595" i="25"/>
  <c r="J1596" i="25"/>
  <c r="J1597" i="25"/>
  <c r="J1598" i="25"/>
  <c r="J1599" i="25"/>
  <c r="J1600" i="25"/>
  <c r="J1601" i="25"/>
  <c r="J1602" i="25"/>
  <c r="J1603" i="25"/>
  <c r="J1604" i="25"/>
  <c r="J1605" i="25"/>
  <c r="J1606" i="25"/>
  <c r="J1607" i="25"/>
  <c r="J1608" i="25"/>
  <c r="J1609" i="25"/>
  <c r="J1610" i="25"/>
  <c r="J1611" i="25"/>
  <c r="J1612" i="25"/>
  <c r="J1613" i="25"/>
  <c r="J1614" i="25"/>
  <c r="J1615" i="25"/>
  <c r="J1616" i="25"/>
  <c r="J1617" i="25"/>
  <c r="J1618" i="25"/>
  <c r="J1619" i="25"/>
  <c r="J1620" i="25"/>
  <c r="J1621" i="25"/>
  <c r="J1622" i="25"/>
  <c r="J1623" i="25"/>
  <c r="J1624" i="25"/>
  <c r="J1625" i="25"/>
  <c r="J1626" i="25"/>
  <c r="J1627" i="25"/>
  <c r="J1628" i="25"/>
  <c r="J1629" i="25"/>
  <c r="J1630" i="25"/>
  <c r="J1631" i="25"/>
  <c r="J1632" i="25"/>
  <c r="J1633" i="25"/>
  <c r="J1634" i="25"/>
  <c r="J1635" i="25"/>
  <c r="J1636" i="25"/>
  <c r="J1637" i="25"/>
  <c r="J1638" i="25"/>
  <c r="J1639" i="25"/>
  <c r="J1640" i="25"/>
  <c r="J1641" i="25"/>
  <c r="J1642" i="25"/>
  <c r="J1643" i="25"/>
  <c r="J1644" i="25"/>
  <c r="J1645" i="25"/>
  <c r="J1646" i="25"/>
  <c r="J1647" i="25"/>
  <c r="J1648" i="25"/>
  <c r="J1649" i="25"/>
  <c r="J1650" i="25"/>
  <c r="J1651" i="25"/>
  <c r="J1652" i="25"/>
  <c r="J1653" i="25"/>
  <c r="J1654" i="25"/>
  <c r="J1655" i="25"/>
  <c r="J1656" i="25"/>
  <c r="J1657" i="25"/>
  <c r="J1658" i="25"/>
  <c r="J1659" i="25"/>
  <c r="J1660" i="25"/>
  <c r="J1661" i="25"/>
  <c r="J1662" i="25"/>
  <c r="J1663" i="25"/>
  <c r="J1664" i="25"/>
  <c r="J1665" i="25"/>
  <c r="J1666" i="25"/>
  <c r="J1667" i="25"/>
  <c r="J1668" i="25"/>
  <c r="J1669" i="25"/>
  <c r="J1670" i="25"/>
  <c r="J1671" i="25"/>
  <c r="J1672" i="25"/>
  <c r="J1673" i="25"/>
  <c r="J1674" i="25"/>
  <c r="J1675" i="25"/>
  <c r="J1676" i="25"/>
  <c r="J1677" i="25"/>
  <c r="J1678" i="25"/>
  <c r="J1679" i="25"/>
  <c r="J1680" i="25"/>
  <c r="J1681" i="25"/>
  <c r="J1682" i="25"/>
  <c r="J1683" i="25"/>
  <c r="J1684" i="25"/>
  <c r="J1685" i="25"/>
  <c r="J1686" i="25"/>
  <c r="J1687" i="25"/>
  <c r="J1688" i="25"/>
  <c r="J1689" i="25"/>
  <c r="J1690" i="25"/>
  <c r="J1691" i="25"/>
  <c r="J1692" i="25"/>
  <c r="J1693" i="25"/>
  <c r="J1694" i="25"/>
  <c r="J1695" i="25"/>
  <c r="J1696" i="25"/>
  <c r="J1697" i="25"/>
  <c r="J1698" i="25"/>
  <c r="J1699" i="25"/>
  <c r="J1700" i="25"/>
  <c r="J1701" i="25"/>
  <c r="J1702" i="25"/>
  <c r="J1703" i="25"/>
  <c r="J1704" i="25"/>
  <c r="J1705" i="25"/>
  <c r="J1706" i="25"/>
  <c r="J1707" i="25"/>
  <c r="J1708" i="25"/>
  <c r="J1709" i="25"/>
  <c r="J1710" i="25"/>
  <c r="J1711" i="25"/>
  <c r="J1712" i="25"/>
  <c r="J1713" i="25"/>
  <c r="J1714" i="25"/>
  <c r="J1715" i="25"/>
  <c r="J1716" i="25"/>
  <c r="J1717" i="25"/>
  <c r="J1718" i="25"/>
  <c r="J1719" i="25"/>
  <c r="J1720" i="25"/>
  <c r="J1721" i="25"/>
  <c r="J1722" i="25"/>
  <c r="J1723" i="25"/>
  <c r="J1724" i="25"/>
  <c r="J1725" i="25"/>
  <c r="J1726" i="25"/>
  <c r="J1727" i="25"/>
  <c r="J1728" i="25"/>
  <c r="J1729" i="25"/>
  <c r="J1730" i="25"/>
  <c r="J1731" i="25"/>
  <c r="J1732" i="25"/>
  <c r="J1733" i="25"/>
  <c r="J1734" i="25"/>
  <c r="J1735" i="25"/>
  <c r="J1736" i="25"/>
  <c r="J1737" i="25"/>
  <c r="J1738" i="25"/>
  <c r="J1739" i="25"/>
  <c r="J1740" i="25"/>
  <c r="J1741" i="25"/>
  <c r="J1742" i="25"/>
  <c r="J1743" i="25"/>
  <c r="J1744" i="25"/>
  <c r="J1745" i="25"/>
  <c r="J1746" i="25"/>
  <c r="J1747" i="25"/>
  <c r="J1748" i="25"/>
  <c r="J1749" i="25"/>
  <c r="J1750" i="25"/>
  <c r="J1751" i="25"/>
  <c r="J1752" i="25"/>
  <c r="J1753" i="25"/>
  <c r="J1754" i="25"/>
  <c r="J1755" i="25"/>
  <c r="J1756" i="25"/>
  <c r="J1757" i="25"/>
  <c r="J1758" i="25"/>
  <c r="J1759" i="25"/>
  <c r="J1760" i="25"/>
  <c r="J1761" i="25"/>
  <c r="J1762" i="25"/>
  <c r="J1763" i="25"/>
  <c r="J1764" i="25"/>
  <c r="J1765" i="25"/>
  <c r="J1766" i="25"/>
  <c r="J1767" i="25"/>
  <c r="J1768" i="25"/>
  <c r="J1769" i="25"/>
  <c r="J1770" i="25"/>
  <c r="J1771" i="25"/>
  <c r="J1772" i="25"/>
  <c r="J1773" i="25"/>
  <c r="J1774" i="25"/>
  <c r="J1775" i="25"/>
  <c r="J1776" i="25"/>
  <c r="J1777" i="25"/>
  <c r="J1778" i="25"/>
  <c r="J1779" i="25"/>
  <c r="J1780" i="25"/>
  <c r="J1781" i="25"/>
  <c r="J1782" i="25"/>
  <c r="J1783" i="25"/>
  <c r="J1784" i="25"/>
  <c r="J1785" i="25"/>
  <c r="J1786" i="25"/>
  <c r="J1787" i="25"/>
  <c r="J1788" i="25"/>
  <c r="J1789" i="25"/>
  <c r="J1790" i="25"/>
  <c r="J1791" i="25"/>
  <c r="J1792" i="25"/>
  <c r="J1793" i="25"/>
  <c r="J1794" i="25"/>
  <c r="J1795" i="25"/>
  <c r="J1796" i="25"/>
  <c r="J1797" i="25"/>
  <c r="J1798" i="25"/>
  <c r="J1799" i="25"/>
  <c r="J1800" i="25"/>
  <c r="J1801" i="25"/>
  <c r="J1802" i="25"/>
  <c r="J1803" i="25"/>
  <c r="J1804" i="25"/>
  <c r="J1805" i="25"/>
  <c r="J1806" i="25"/>
  <c r="J1807" i="25"/>
  <c r="J1808" i="25"/>
  <c r="J1809" i="25"/>
  <c r="J1810" i="25"/>
  <c r="J1811" i="25"/>
  <c r="J1812" i="25"/>
  <c r="J1813" i="25"/>
  <c r="J1814" i="25"/>
  <c r="J1815" i="25"/>
  <c r="J1816" i="25"/>
  <c r="J1817" i="25"/>
  <c r="J1818" i="25"/>
  <c r="J1819" i="25"/>
  <c r="J1820" i="25"/>
  <c r="J1821" i="25"/>
  <c r="J1822" i="25"/>
  <c r="J1823" i="25"/>
  <c r="J1824" i="25"/>
  <c r="J1825" i="25"/>
  <c r="J1826" i="25"/>
  <c r="J1827" i="25"/>
  <c r="J1828" i="25"/>
  <c r="J1829" i="25"/>
  <c r="J1830" i="25"/>
  <c r="J1831" i="25"/>
  <c r="J1832" i="25"/>
  <c r="J1833" i="25"/>
  <c r="J1834" i="25"/>
  <c r="J1835" i="25"/>
  <c r="J1836" i="25"/>
  <c r="J1837" i="25"/>
  <c r="J1838" i="25"/>
  <c r="J1839" i="25"/>
  <c r="J1840" i="25"/>
  <c r="J1841" i="25"/>
  <c r="J1842" i="25"/>
  <c r="J1843" i="25"/>
  <c r="J1844" i="25"/>
  <c r="J1845" i="25"/>
  <c r="J1846" i="25"/>
  <c r="J1847" i="25"/>
  <c r="J1848" i="25"/>
  <c r="J1849" i="25"/>
  <c r="J1850" i="25"/>
  <c r="J1851" i="25"/>
  <c r="J1852" i="25"/>
  <c r="J1853" i="25"/>
  <c r="J1854" i="25"/>
  <c r="J1855" i="25"/>
  <c r="J1856" i="25"/>
  <c r="J1857" i="25"/>
  <c r="J1858" i="25"/>
  <c r="J1859" i="25"/>
  <c r="J1860" i="25"/>
  <c r="J1861" i="25"/>
  <c r="J1862" i="25"/>
  <c r="J1863" i="25"/>
  <c r="J1864" i="25"/>
  <c r="J1865" i="25"/>
  <c r="J1866" i="25"/>
  <c r="J1867" i="25"/>
  <c r="J1868" i="25"/>
  <c r="J1869" i="25"/>
  <c r="J1870" i="25"/>
  <c r="J1871" i="25"/>
  <c r="J1872" i="25"/>
  <c r="J1873" i="25"/>
  <c r="J1874" i="25"/>
  <c r="J1875" i="25"/>
  <c r="J1876" i="25"/>
  <c r="J1877" i="25"/>
  <c r="J1878" i="25"/>
  <c r="J1879" i="25"/>
  <c r="J1880" i="25"/>
  <c r="J1881" i="25"/>
  <c r="J1882" i="25"/>
  <c r="J1883" i="25"/>
  <c r="J1884" i="25"/>
  <c r="J1885" i="25"/>
  <c r="J1886" i="25"/>
  <c r="J1887" i="25"/>
  <c r="J1888" i="25"/>
  <c r="J1889" i="25"/>
  <c r="J1890" i="25"/>
  <c r="J1891" i="25"/>
  <c r="J1892" i="25"/>
  <c r="J1893" i="25"/>
  <c r="J1894" i="25"/>
  <c r="J1895" i="25"/>
  <c r="J1896" i="25"/>
  <c r="J1897" i="25"/>
  <c r="J1898" i="25"/>
  <c r="J1899" i="25"/>
  <c r="J1900" i="25"/>
  <c r="J1901" i="25"/>
  <c r="J1902" i="25"/>
  <c r="J1903" i="25"/>
  <c r="J1904" i="25"/>
  <c r="J1905" i="25"/>
  <c r="J1906" i="25"/>
  <c r="J1907" i="25"/>
  <c r="J1908" i="25"/>
  <c r="J1909" i="25"/>
  <c r="J1910" i="25"/>
  <c r="J1911" i="25"/>
  <c r="J1912" i="25"/>
  <c r="J1913" i="25"/>
  <c r="J1914" i="25"/>
  <c r="J1915" i="25"/>
  <c r="J1916" i="25"/>
  <c r="J1917" i="25"/>
  <c r="J1918" i="25"/>
  <c r="J1919" i="25"/>
  <c r="J1920" i="25"/>
  <c r="J1921" i="25"/>
  <c r="J1922" i="25"/>
  <c r="J1923" i="25"/>
  <c r="J1924" i="25"/>
  <c r="J1925" i="25"/>
  <c r="J1926" i="25"/>
  <c r="J1927" i="25"/>
  <c r="J1928" i="25"/>
  <c r="J1929" i="25"/>
  <c r="J1930" i="25"/>
  <c r="J1931" i="25"/>
  <c r="J1932" i="25"/>
  <c r="J1933" i="25"/>
  <c r="J1934" i="25"/>
  <c r="J1935" i="25"/>
  <c r="J1936" i="25"/>
  <c r="J1937" i="25"/>
  <c r="J1938" i="25"/>
  <c r="J1939" i="25"/>
  <c r="J1940" i="25"/>
  <c r="J1941" i="25"/>
  <c r="J1942" i="25"/>
  <c r="J1943" i="25"/>
  <c r="J1944" i="25"/>
  <c r="J1945" i="25"/>
  <c r="J1946" i="25"/>
  <c r="J1947" i="25"/>
  <c r="J1948" i="25"/>
  <c r="J1949" i="25"/>
  <c r="J1950" i="25"/>
  <c r="J1951" i="25"/>
  <c r="J1952" i="25"/>
  <c r="J1953" i="25"/>
  <c r="J1954" i="25"/>
  <c r="J1955" i="25"/>
  <c r="J1956" i="25"/>
  <c r="J1957" i="25"/>
  <c r="J1958" i="25"/>
  <c r="J1959" i="25"/>
  <c r="J1960" i="25"/>
  <c r="J1961" i="25"/>
  <c r="J1962" i="25"/>
  <c r="J1963" i="25"/>
  <c r="J1964" i="25"/>
  <c r="J1965" i="25"/>
  <c r="J1966" i="25"/>
  <c r="J1967" i="25"/>
  <c r="J1968" i="25"/>
  <c r="J1969" i="25"/>
  <c r="J1970" i="25"/>
  <c r="J1971" i="25"/>
  <c r="J1972" i="25"/>
  <c r="J1973" i="25"/>
  <c r="J1974" i="25"/>
  <c r="J1975" i="25"/>
  <c r="J1976" i="25"/>
  <c r="J1977" i="25"/>
  <c r="J1978" i="25"/>
  <c r="J1979" i="25"/>
  <c r="J1980" i="25"/>
  <c r="J1981" i="25"/>
  <c r="J1982" i="25"/>
  <c r="J1983" i="25"/>
  <c r="J1984" i="25"/>
  <c r="J1985" i="25"/>
  <c r="J1986" i="25"/>
  <c r="J1987" i="25"/>
  <c r="J1988" i="25"/>
  <c r="J1989" i="25"/>
  <c r="J1990" i="25"/>
  <c r="J1991" i="25"/>
  <c r="J1992" i="25"/>
  <c r="J1993" i="25"/>
  <c r="J1994" i="25"/>
  <c r="J1995" i="25"/>
  <c r="J1996" i="25"/>
  <c r="J1997" i="25"/>
  <c r="J1998" i="25"/>
  <c r="J1999" i="25"/>
  <c r="J2000" i="25"/>
  <c r="J2001" i="25"/>
  <c r="J2002" i="25"/>
  <c r="J2003" i="25"/>
  <c r="J2004" i="25"/>
  <c r="J2005" i="25"/>
  <c r="J2006" i="25"/>
  <c r="J2007" i="25"/>
  <c r="J2008" i="25"/>
  <c r="J2009" i="25"/>
  <c r="J2010" i="25"/>
  <c r="J2011" i="25"/>
  <c r="J2012" i="25"/>
  <c r="J2013" i="25"/>
  <c r="J2014" i="25"/>
  <c r="J2015" i="25"/>
  <c r="J2016" i="25"/>
  <c r="J2017" i="25"/>
  <c r="J2018" i="25"/>
  <c r="J2019" i="25"/>
  <c r="J2020" i="25"/>
  <c r="J2021" i="25"/>
  <c r="J2022" i="25"/>
  <c r="J2023" i="25"/>
  <c r="J2024" i="25"/>
  <c r="J2025" i="25"/>
  <c r="J2026" i="25"/>
  <c r="J2027" i="25"/>
  <c r="J2028" i="25"/>
  <c r="J2029" i="25"/>
  <c r="J2030" i="25"/>
  <c r="J2031" i="25"/>
  <c r="J2032" i="25"/>
  <c r="J2033" i="25"/>
  <c r="J2034" i="25"/>
  <c r="J2035" i="25"/>
  <c r="J2036" i="25"/>
  <c r="J2037" i="25"/>
  <c r="J2038" i="25"/>
  <c r="J2039" i="25"/>
  <c r="J2040" i="25"/>
  <c r="J2041" i="25"/>
  <c r="J2042" i="25"/>
  <c r="J2043" i="25"/>
  <c r="J2044" i="25"/>
  <c r="J2045" i="25"/>
  <c r="J2046" i="25"/>
  <c r="J2047" i="25"/>
  <c r="J2048" i="25"/>
  <c r="J2049" i="25"/>
  <c r="J2050" i="25"/>
  <c r="J2051" i="25"/>
  <c r="J2052" i="25"/>
  <c r="J2053" i="25"/>
  <c r="J2054" i="25"/>
  <c r="J2055" i="25"/>
  <c r="J2056" i="25"/>
  <c r="J2057" i="25"/>
  <c r="J2058" i="25"/>
  <c r="J2059" i="25"/>
  <c r="J2060" i="25"/>
  <c r="J2061" i="25"/>
  <c r="J2062" i="25"/>
  <c r="J2063" i="25"/>
  <c r="J2064" i="25"/>
  <c r="J2065" i="25"/>
  <c r="J2066" i="25"/>
  <c r="J2067" i="25"/>
  <c r="J2068" i="25"/>
  <c r="J2069" i="25"/>
  <c r="J2070" i="25"/>
  <c r="J2071" i="25"/>
  <c r="J2072" i="25"/>
  <c r="J2073" i="25"/>
  <c r="J2074" i="25"/>
  <c r="J2075" i="25"/>
  <c r="J2076" i="25"/>
  <c r="J2077" i="25"/>
  <c r="J2078" i="25"/>
  <c r="J2079" i="25"/>
  <c r="J2080" i="25"/>
  <c r="J2081" i="25"/>
  <c r="J2082" i="25"/>
  <c r="J2083" i="25"/>
  <c r="J2084" i="25"/>
  <c r="J2085" i="25"/>
  <c r="J2086" i="25"/>
  <c r="J2087" i="25"/>
  <c r="J2088" i="25"/>
  <c r="J2089" i="25"/>
  <c r="J2090" i="25"/>
  <c r="J2091" i="25"/>
  <c r="J2092" i="25"/>
  <c r="J2093" i="25"/>
  <c r="J2094" i="25"/>
  <c r="J2095" i="25"/>
  <c r="J2096" i="25"/>
  <c r="J2097" i="25"/>
  <c r="J2098" i="25"/>
  <c r="J2099" i="25"/>
  <c r="J2100" i="25"/>
  <c r="J2101" i="25"/>
  <c r="J2102" i="25"/>
  <c r="J2103" i="25"/>
  <c r="J2104" i="25"/>
  <c r="J2105" i="25"/>
  <c r="J2106" i="25"/>
  <c r="J2107" i="25"/>
  <c r="J2108" i="25"/>
  <c r="J2109" i="25"/>
  <c r="J2110" i="25"/>
  <c r="J2111" i="25"/>
  <c r="J2112" i="25"/>
  <c r="J2113" i="25"/>
  <c r="J2114" i="25"/>
  <c r="J2115" i="25"/>
  <c r="J2116" i="25"/>
  <c r="J2117" i="25"/>
  <c r="J2118" i="25"/>
  <c r="J2119" i="25"/>
  <c r="J2120" i="25"/>
  <c r="J2121" i="25"/>
  <c r="J2122" i="25"/>
  <c r="J2123" i="25"/>
  <c r="J2124" i="25"/>
  <c r="J2125" i="25"/>
  <c r="J2126" i="25"/>
  <c r="J2127" i="25"/>
  <c r="J2128" i="25"/>
  <c r="J2129" i="25"/>
  <c r="J2130" i="25"/>
  <c r="J2131" i="25"/>
  <c r="J2132" i="25"/>
  <c r="J2133" i="25"/>
  <c r="J2134" i="25"/>
  <c r="J2135" i="25"/>
  <c r="J2136" i="25"/>
  <c r="J2137" i="25"/>
  <c r="J2138" i="25"/>
  <c r="J2139" i="25"/>
  <c r="J2140" i="25"/>
  <c r="J2141" i="25"/>
  <c r="J2142" i="25"/>
  <c r="J2143" i="25"/>
  <c r="J2144" i="25"/>
  <c r="J2145" i="25"/>
  <c r="J2146" i="25"/>
  <c r="J2147" i="25"/>
  <c r="J2148" i="25"/>
  <c r="J2149" i="25"/>
  <c r="J2150" i="25"/>
  <c r="J2151" i="25"/>
  <c r="J2152" i="25"/>
  <c r="J2153" i="25"/>
  <c r="J2154" i="25"/>
  <c r="J2155" i="25"/>
  <c r="J2156" i="25"/>
  <c r="J2157" i="25"/>
  <c r="J2158" i="25"/>
  <c r="J2159" i="25"/>
  <c r="J2160" i="25"/>
  <c r="J2161" i="25"/>
  <c r="J2162" i="25"/>
  <c r="J2163" i="25"/>
  <c r="J2164" i="25"/>
  <c r="J2165" i="25"/>
  <c r="J2166" i="25"/>
  <c r="J2167" i="25"/>
  <c r="J2168" i="25"/>
  <c r="J2169" i="25"/>
  <c r="J2170" i="25"/>
  <c r="J2171" i="25"/>
  <c r="J2172" i="25"/>
  <c r="J2173" i="25"/>
  <c r="J2174" i="25"/>
  <c r="J2175" i="25"/>
  <c r="J2176" i="25"/>
  <c r="J2177" i="25"/>
  <c r="J2178" i="25"/>
  <c r="J2179" i="25"/>
  <c r="J2180" i="25"/>
  <c r="J2181" i="25"/>
  <c r="J2182" i="25"/>
  <c r="J2183" i="25"/>
  <c r="J2184" i="25"/>
  <c r="J2185" i="25"/>
  <c r="J2186" i="25"/>
  <c r="J2187" i="25"/>
  <c r="J2188" i="25"/>
  <c r="J2189" i="25"/>
  <c r="J2190" i="25"/>
  <c r="J2191" i="25"/>
  <c r="J2192" i="25"/>
  <c r="J2193" i="25"/>
  <c r="J2194" i="25"/>
  <c r="J2195" i="25"/>
  <c r="J2196" i="25"/>
  <c r="J2197" i="25"/>
  <c r="J2198" i="25"/>
  <c r="J2199" i="25"/>
  <c r="J2200" i="25"/>
  <c r="J2201" i="25"/>
  <c r="J2202" i="25"/>
  <c r="J2203" i="25"/>
  <c r="J2204" i="25"/>
  <c r="J2205" i="25"/>
  <c r="J2206" i="25"/>
  <c r="J2207" i="25"/>
  <c r="J2208" i="25"/>
  <c r="J2209" i="25"/>
  <c r="J2210" i="25"/>
  <c r="J2211" i="25"/>
  <c r="J2212" i="25"/>
  <c r="J2213" i="25"/>
  <c r="J2214" i="25"/>
  <c r="J2215" i="25"/>
  <c r="J2216" i="25"/>
  <c r="J2217" i="25"/>
  <c r="J2218" i="25"/>
  <c r="J2219" i="25"/>
  <c r="J2220" i="25"/>
  <c r="J2221" i="25"/>
  <c r="J2222" i="25"/>
  <c r="J2223" i="25"/>
  <c r="J2224" i="25"/>
  <c r="J2225" i="25"/>
  <c r="J2226" i="25"/>
  <c r="J2227" i="25"/>
  <c r="J2228" i="25"/>
  <c r="J2229" i="25"/>
  <c r="J2230" i="25"/>
  <c r="J2231" i="25"/>
  <c r="J2232" i="25"/>
  <c r="J2233" i="25"/>
  <c r="J2234" i="25"/>
  <c r="J2235" i="25"/>
  <c r="J2236" i="25"/>
  <c r="J2237" i="25"/>
  <c r="J2238" i="25"/>
  <c r="J2239" i="25"/>
  <c r="J2240" i="25"/>
  <c r="J2241" i="25"/>
  <c r="J2242" i="25"/>
  <c r="J2243" i="25"/>
  <c r="J2244" i="25"/>
  <c r="J2245" i="25"/>
  <c r="J2246" i="25"/>
  <c r="J2247" i="25"/>
  <c r="J2248" i="25"/>
  <c r="J2249" i="25"/>
  <c r="J2250" i="25"/>
  <c r="J2251" i="25"/>
  <c r="J2252" i="25"/>
  <c r="J2253" i="25"/>
  <c r="J2254" i="25"/>
  <c r="J2255" i="25"/>
  <c r="J2256" i="25"/>
  <c r="J2257" i="25"/>
  <c r="J2258" i="25"/>
  <c r="J2259" i="25"/>
  <c r="J2260" i="25"/>
  <c r="J2261" i="25"/>
  <c r="J2262" i="25"/>
  <c r="J2263" i="25"/>
  <c r="J2264" i="25"/>
  <c r="J2265" i="25"/>
  <c r="J2266" i="25"/>
  <c r="J2267" i="25"/>
  <c r="J2268" i="25"/>
  <c r="J2269" i="25"/>
  <c r="J2270" i="25"/>
  <c r="J2271" i="25"/>
  <c r="J2272" i="25"/>
  <c r="J2273" i="25"/>
  <c r="J2274" i="25"/>
  <c r="J2275" i="25"/>
  <c r="J2276" i="25"/>
  <c r="J2277" i="25"/>
  <c r="J2278" i="25"/>
  <c r="J2279" i="25"/>
  <c r="J2280" i="25"/>
  <c r="J2281" i="25"/>
  <c r="J2282" i="25"/>
  <c r="J2283" i="25"/>
  <c r="J2284" i="25"/>
  <c r="J2285" i="25"/>
  <c r="J2286" i="25"/>
  <c r="J2287" i="25"/>
  <c r="J2288" i="25"/>
  <c r="J2289" i="25"/>
  <c r="J2290" i="25"/>
  <c r="J2291" i="25"/>
  <c r="J2292" i="25"/>
  <c r="J2293" i="25"/>
  <c r="J2294" i="25"/>
  <c r="J2295" i="25"/>
  <c r="J2296" i="25"/>
  <c r="J2297" i="25"/>
  <c r="J2298" i="25"/>
  <c r="J2299" i="25"/>
  <c r="J2300" i="25"/>
  <c r="J2301" i="25"/>
  <c r="J2302" i="25"/>
  <c r="J2303" i="25"/>
  <c r="J2304" i="25"/>
  <c r="J2305" i="25"/>
  <c r="J2306" i="25"/>
  <c r="J2307" i="25"/>
  <c r="J2308" i="25"/>
  <c r="J2309" i="25"/>
  <c r="J2310" i="25"/>
  <c r="J2311" i="25"/>
  <c r="J2312" i="25"/>
  <c r="J2313" i="25"/>
  <c r="J2314" i="25"/>
  <c r="J2315" i="25"/>
  <c r="J2316" i="25"/>
  <c r="J2317" i="25"/>
  <c r="J2318" i="25"/>
  <c r="J2319" i="25"/>
  <c r="J2320" i="25"/>
  <c r="J2321" i="25"/>
  <c r="J2322" i="25"/>
  <c r="J2323" i="25"/>
  <c r="J2324" i="25"/>
  <c r="J2325" i="25"/>
  <c r="J2326" i="25"/>
  <c r="J2327" i="25"/>
  <c r="J2328" i="25"/>
  <c r="J2329" i="25"/>
  <c r="J2330" i="25"/>
  <c r="J2331" i="25"/>
  <c r="J2332" i="25"/>
  <c r="J2333" i="25"/>
  <c r="J2334" i="25"/>
  <c r="J2335" i="25"/>
  <c r="J2336" i="25"/>
  <c r="J2337" i="25"/>
  <c r="J2338" i="25"/>
  <c r="J2339" i="25"/>
  <c r="J2340" i="25"/>
  <c r="J2341" i="25"/>
  <c r="J2342" i="25"/>
  <c r="J2343" i="25"/>
  <c r="J2344" i="25"/>
  <c r="J2345" i="25"/>
  <c r="J2346" i="25"/>
  <c r="J2347" i="25"/>
  <c r="J2348" i="25"/>
  <c r="J2349" i="25"/>
  <c r="J2350" i="25"/>
  <c r="J2351" i="25"/>
  <c r="J2352" i="25"/>
  <c r="J2353" i="25"/>
  <c r="J2354" i="25"/>
  <c r="J2355" i="25"/>
  <c r="J2356" i="25"/>
  <c r="J2357" i="25"/>
  <c r="J2358" i="25"/>
  <c r="J2359" i="25"/>
  <c r="J2360" i="25"/>
  <c r="J2361" i="25"/>
  <c r="J2362" i="25"/>
  <c r="J2363" i="25"/>
  <c r="J2364" i="25"/>
  <c r="J2365" i="25"/>
  <c r="J2366" i="25"/>
  <c r="J2367" i="25"/>
  <c r="J2368" i="25"/>
  <c r="J2369" i="25"/>
  <c r="J2370" i="25"/>
  <c r="J2371" i="25"/>
  <c r="J2372" i="25"/>
  <c r="J2373" i="25"/>
  <c r="J2374" i="25"/>
  <c r="J2375" i="25"/>
  <c r="J2376" i="25"/>
  <c r="J2377" i="25"/>
  <c r="J2378" i="25"/>
  <c r="J2379" i="25"/>
  <c r="J2380" i="25"/>
  <c r="J2381" i="25"/>
  <c r="J2382" i="25"/>
  <c r="J2383" i="25"/>
  <c r="J2384" i="25"/>
  <c r="J2385" i="25"/>
  <c r="J2386" i="25"/>
  <c r="J2387" i="25"/>
  <c r="J2388" i="25"/>
  <c r="J2389" i="25"/>
  <c r="J2390" i="25"/>
  <c r="J2391" i="25"/>
  <c r="J2392" i="25"/>
  <c r="J2393" i="25"/>
  <c r="J2394" i="25"/>
  <c r="J2395" i="25"/>
  <c r="J2396" i="25"/>
  <c r="J2397" i="25"/>
  <c r="J2398" i="25"/>
  <c r="J2399" i="25"/>
  <c r="J2400" i="25"/>
  <c r="J2401" i="25"/>
  <c r="J2402" i="25"/>
  <c r="J2403" i="25"/>
  <c r="J2404" i="25"/>
  <c r="J2405" i="25"/>
  <c r="J2406" i="25"/>
  <c r="J2407" i="25"/>
  <c r="J2408" i="25"/>
  <c r="J2409" i="25"/>
  <c r="J2410" i="25"/>
  <c r="J2411" i="25"/>
  <c r="J2412" i="25"/>
  <c r="J2413" i="25"/>
  <c r="J2414" i="25"/>
  <c r="J2415" i="25"/>
  <c r="J2416" i="25"/>
  <c r="J2417" i="25"/>
  <c r="J2418" i="25"/>
  <c r="J2419" i="25"/>
  <c r="J2420" i="25"/>
  <c r="J2421" i="25"/>
  <c r="J2422" i="25"/>
  <c r="J2423" i="25"/>
  <c r="J2424" i="25"/>
  <c r="J2425" i="25"/>
  <c r="J2426" i="25"/>
  <c r="J2427" i="25"/>
  <c r="J2428" i="25"/>
  <c r="J2429" i="25"/>
  <c r="J2430" i="25"/>
  <c r="J2431" i="25"/>
  <c r="J2432" i="25"/>
  <c r="J2433" i="25"/>
  <c r="J2434" i="25"/>
  <c r="J2435" i="25"/>
  <c r="J2436" i="25"/>
  <c r="J2437" i="25"/>
  <c r="J2438" i="25"/>
  <c r="J2439" i="25"/>
  <c r="J2440" i="25"/>
  <c r="J2441" i="25"/>
  <c r="J2442" i="25"/>
  <c r="J2443" i="25"/>
  <c r="J2444" i="25"/>
  <c r="J2445" i="25"/>
  <c r="J2446" i="25"/>
  <c r="J2447" i="25"/>
  <c r="J2448" i="25"/>
  <c r="J2449" i="25"/>
  <c r="J2450" i="25"/>
  <c r="J2451" i="25"/>
  <c r="J2452" i="25"/>
  <c r="J2453" i="25"/>
  <c r="J2454" i="25"/>
  <c r="J2455" i="25"/>
  <c r="J2456" i="25"/>
  <c r="J2457" i="25"/>
  <c r="J2458" i="25"/>
  <c r="J2459" i="25"/>
  <c r="J2460" i="25"/>
  <c r="J2461" i="25"/>
  <c r="J2462" i="25"/>
  <c r="J2463" i="25"/>
  <c r="J2464" i="25"/>
  <c r="J2465" i="25"/>
  <c r="J2466" i="25"/>
  <c r="J2467" i="25"/>
  <c r="J2468" i="25"/>
  <c r="J2469" i="25"/>
  <c r="J2470" i="25"/>
  <c r="J2471" i="25"/>
  <c r="J2472" i="25"/>
  <c r="J2473" i="25"/>
  <c r="J2474" i="25"/>
  <c r="J2475" i="25"/>
  <c r="J2476" i="25"/>
  <c r="J2477" i="25"/>
  <c r="J2478" i="25"/>
  <c r="J2479" i="25"/>
  <c r="J2480" i="25"/>
  <c r="J2481" i="25"/>
  <c r="J2482" i="25"/>
  <c r="J2483" i="25"/>
  <c r="J2484" i="25"/>
  <c r="J2485" i="25"/>
  <c r="J2486" i="25"/>
  <c r="J2487" i="25"/>
  <c r="J2488" i="25"/>
  <c r="J2489" i="25"/>
  <c r="J2490" i="25"/>
  <c r="J2491" i="25"/>
  <c r="J2492" i="25"/>
  <c r="J2493" i="25"/>
  <c r="J2494" i="25"/>
  <c r="J2495" i="25"/>
  <c r="J2496" i="25"/>
  <c r="J2497" i="25"/>
  <c r="J2498" i="25"/>
  <c r="J2499" i="25"/>
  <c r="J2500" i="25"/>
  <c r="J2501" i="25"/>
  <c r="J2502" i="25"/>
  <c r="J2503" i="25"/>
  <c r="J2504" i="25"/>
  <c r="J2505" i="25"/>
  <c r="J2506" i="25"/>
  <c r="J2507" i="25"/>
  <c r="J2508" i="25"/>
  <c r="J2509" i="25"/>
  <c r="J2510" i="25"/>
  <c r="J2511" i="25"/>
  <c r="J2512" i="25"/>
  <c r="J2513" i="25"/>
  <c r="J2514" i="25"/>
  <c r="J2515" i="25"/>
  <c r="J2516" i="25"/>
  <c r="J2517" i="25"/>
  <c r="J2518" i="25"/>
  <c r="J2519" i="25"/>
  <c r="J2520" i="25"/>
  <c r="J2521" i="25"/>
  <c r="J2522" i="25"/>
  <c r="J2523" i="25"/>
  <c r="J2524" i="25"/>
  <c r="J2525" i="25"/>
  <c r="J2526" i="25"/>
  <c r="J2527" i="25"/>
  <c r="J2528" i="25"/>
  <c r="J2529" i="25"/>
  <c r="J2530" i="25"/>
  <c r="J2531" i="25"/>
  <c r="J2532" i="25"/>
  <c r="J2533" i="25"/>
  <c r="J2534" i="25"/>
  <c r="J2535" i="25"/>
  <c r="J2536" i="25"/>
  <c r="J2537" i="25"/>
  <c r="J2538" i="25"/>
  <c r="J2539" i="25"/>
  <c r="J2540" i="25"/>
  <c r="J2541" i="25"/>
  <c r="J2542" i="25"/>
  <c r="J2543" i="25"/>
  <c r="J2544" i="25"/>
  <c r="J2545" i="25"/>
  <c r="J2546" i="25"/>
  <c r="J2547" i="25"/>
  <c r="J2548" i="25"/>
  <c r="J2549" i="25"/>
  <c r="J2550" i="25"/>
  <c r="J2551" i="25"/>
  <c r="J2552" i="25"/>
  <c r="J2553" i="25"/>
  <c r="J2554" i="25"/>
  <c r="J2555" i="25"/>
  <c r="J2556" i="25"/>
  <c r="J2557" i="25"/>
  <c r="J2558" i="25"/>
  <c r="J2559" i="25"/>
  <c r="J2560" i="25"/>
  <c r="J2561" i="25"/>
  <c r="J2562" i="25"/>
  <c r="J2563" i="25"/>
  <c r="J2564" i="25"/>
  <c r="J2565" i="25"/>
  <c r="J2566" i="25"/>
  <c r="J2567" i="25"/>
  <c r="J2568" i="25"/>
  <c r="J2569" i="25"/>
  <c r="J2570" i="25"/>
  <c r="J2571" i="25"/>
  <c r="J2572" i="25"/>
  <c r="J2573" i="25"/>
  <c r="J2574" i="25"/>
  <c r="J2575" i="25"/>
  <c r="J2576" i="25"/>
  <c r="J2577" i="25"/>
  <c r="J2578" i="25"/>
  <c r="J2579" i="25"/>
  <c r="J2580" i="25"/>
  <c r="J2581" i="25"/>
  <c r="J2582" i="25"/>
  <c r="J2583" i="25"/>
  <c r="J2584" i="25"/>
  <c r="J2585" i="25"/>
  <c r="J2586" i="25"/>
  <c r="J2587" i="25"/>
  <c r="J2588" i="25"/>
  <c r="J2589" i="25"/>
  <c r="J2590" i="25"/>
  <c r="J2591" i="25"/>
  <c r="J2592" i="25"/>
  <c r="J2593" i="25"/>
  <c r="J2594" i="25"/>
  <c r="J2595" i="25"/>
  <c r="J2596" i="25"/>
  <c r="J2597" i="25"/>
  <c r="J2598" i="25"/>
  <c r="J2599" i="25"/>
  <c r="J2600" i="25"/>
  <c r="J2601" i="25"/>
  <c r="J2602" i="25"/>
  <c r="J2603" i="25"/>
  <c r="J2604" i="25"/>
  <c r="J2605" i="25"/>
  <c r="J2606" i="25"/>
  <c r="J2607" i="25"/>
  <c r="J2608" i="25"/>
  <c r="J2609" i="25"/>
  <c r="J2610" i="25"/>
  <c r="J2611" i="25"/>
  <c r="J2612" i="25"/>
  <c r="J2613" i="25"/>
  <c r="J2614" i="25"/>
  <c r="J2615" i="25"/>
  <c r="J2616" i="25"/>
  <c r="J2617" i="25"/>
  <c r="J2618" i="25"/>
  <c r="J2619" i="25"/>
  <c r="J2620" i="25"/>
  <c r="J2621" i="25"/>
  <c r="J2622" i="25"/>
  <c r="J2623" i="25"/>
  <c r="J2624" i="25"/>
  <c r="J2625" i="25"/>
  <c r="J2626" i="25"/>
  <c r="J2627" i="25"/>
  <c r="J2628" i="25"/>
  <c r="J2629" i="25"/>
  <c r="J2630" i="25"/>
  <c r="J2631" i="25"/>
  <c r="J2632" i="25"/>
  <c r="J2633" i="25"/>
  <c r="J2634" i="25"/>
  <c r="J2635" i="25"/>
  <c r="J2636" i="25"/>
  <c r="J2637" i="25"/>
  <c r="J2638" i="25"/>
  <c r="J2639" i="25"/>
  <c r="J2640" i="25"/>
  <c r="J2641" i="25"/>
  <c r="J2642" i="25"/>
  <c r="J2643" i="25"/>
  <c r="J2644" i="25"/>
  <c r="J2645" i="25"/>
  <c r="J2646" i="25"/>
  <c r="J2647" i="25"/>
  <c r="J2648" i="25"/>
  <c r="J2649" i="25"/>
  <c r="J2650" i="25"/>
  <c r="J2651" i="25"/>
  <c r="J2652" i="25"/>
  <c r="J2653" i="25"/>
  <c r="J2654" i="25"/>
  <c r="J2655" i="25"/>
  <c r="J2656" i="25"/>
  <c r="J2657" i="25"/>
  <c r="J2658" i="25"/>
  <c r="J2659" i="25"/>
  <c r="J2660" i="25"/>
  <c r="J2661" i="25"/>
  <c r="J2662" i="25"/>
  <c r="J2663" i="25"/>
  <c r="J2664" i="25"/>
  <c r="J2665" i="25"/>
  <c r="J2666" i="25"/>
  <c r="J2667" i="25"/>
  <c r="J2668" i="25"/>
  <c r="J2669" i="25"/>
  <c r="J2670" i="25"/>
  <c r="J2671" i="25"/>
  <c r="J2672" i="25"/>
  <c r="J2673" i="25"/>
  <c r="J2674" i="25"/>
  <c r="J2675" i="25"/>
  <c r="J2676" i="25"/>
  <c r="J2677" i="25"/>
  <c r="J2678" i="25"/>
  <c r="J2679" i="25"/>
  <c r="J2680" i="25"/>
  <c r="J2681" i="25"/>
  <c r="J2682" i="25"/>
  <c r="J2683" i="25"/>
  <c r="J2684" i="25"/>
  <c r="J2685" i="25"/>
  <c r="J2686" i="25"/>
  <c r="J2687" i="25"/>
  <c r="J2688" i="25"/>
  <c r="J2689" i="25"/>
  <c r="J2690" i="25"/>
  <c r="J2691" i="25"/>
  <c r="J2692" i="25"/>
  <c r="J2693" i="25"/>
  <c r="J2694" i="25"/>
  <c r="J2695" i="25"/>
  <c r="J2696" i="25"/>
  <c r="J2697" i="25"/>
  <c r="J2698" i="25"/>
  <c r="J2699" i="25"/>
  <c r="J2700" i="25"/>
  <c r="J2701" i="25"/>
  <c r="J2702" i="25"/>
  <c r="J2703" i="25"/>
  <c r="J2704" i="25"/>
  <c r="J2705" i="25"/>
  <c r="J2706" i="25"/>
  <c r="J2707" i="25"/>
  <c r="J2708" i="25"/>
  <c r="J2709" i="25"/>
  <c r="J2710" i="25"/>
  <c r="J2711" i="25"/>
  <c r="J2712" i="25"/>
  <c r="J2713" i="25"/>
  <c r="J2714" i="25"/>
  <c r="J2715" i="25"/>
  <c r="J2716" i="25"/>
  <c r="J2717" i="25"/>
  <c r="J2718" i="25"/>
  <c r="J2719" i="25"/>
  <c r="J2720" i="25"/>
  <c r="J2721" i="25"/>
  <c r="J2722" i="25"/>
  <c r="J2723" i="25"/>
  <c r="J2724" i="25"/>
  <c r="J2725" i="25"/>
  <c r="J2726" i="25"/>
  <c r="J2727" i="25"/>
  <c r="J2728" i="25"/>
  <c r="J2729" i="25"/>
  <c r="J2730" i="25"/>
  <c r="J2731" i="25"/>
  <c r="J2732" i="25"/>
  <c r="J2733" i="25"/>
  <c r="J2734" i="25"/>
  <c r="J2735" i="25"/>
  <c r="J2736" i="25"/>
  <c r="J2737" i="25"/>
  <c r="J2738" i="25"/>
  <c r="J2739" i="25"/>
  <c r="J2740" i="25"/>
  <c r="J2741" i="25"/>
  <c r="J2742" i="25"/>
  <c r="J2743" i="25"/>
  <c r="J2744" i="25"/>
  <c r="J2745" i="25"/>
  <c r="J2746" i="25"/>
  <c r="J2747" i="25"/>
  <c r="J2748" i="25"/>
  <c r="J2749" i="25"/>
  <c r="J2750" i="25"/>
  <c r="J2751" i="25"/>
  <c r="J2752" i="25"/>
  <c r="J2753" i="25"/>
  <c r="J2754" i="25"/>
  <c r="J2755" i="25"/>
  <c r="J2756" i="25"/>
  <c r="J2757" i="25"/>
  <c r="J2758" i="25"/>
  <c r="J2759" i="25"/>
  <c r="J2760" i="25"/>
  <c r="J2761" i="25"/>
  <c r="J2762" i="25"/>
  <c r="J2763" i="25"/>
  <c r="J2764" i="25"/>
  <c r="J2765" i="25"/>
  <c r="J2766" i="25"/>
  <c r="J2767" i="25"/>
  <c r="J2768" i="25"/>
  <c r="J2769" i="25"/>
  <c r="J2770" i="25"/>
  <c r="J2771" i="25"/>
  <c r="J2772" i="25"/>
  <c r="J2773" i="25"/>
  <c r="J2774" i="25"/>
  <c r="J2775" i="25"/>
  <c r="J2776" i="25"/>
  <c r="J2777" i="25"/>
  <c r="J2778" i="25"/>
  <c r="J2779" i="25"/>
  <c r="J2780" i="25"/>
  <c r="J2781" i="25"/>
  <c r="J2782" i="25"/>
  <c r="J2783" i="25"/>
  <c r="J2784" i="25"/>
  <c r="J2785" i="25"/>
  <c r="J2786" i="25"/>
  <c r="J2787" i="25"/>
  <c r="J2788" i="25"/>
  <c r="J2789" i="25"/>
  <c r="J2790" i="25"/>
  <c r="J2791" i="25"/>
  <c r="J2792" i="25"/>
  <c r="J2793" i="25"/>
  <c r="J2794" i="25"/>
  <c r="J2795" i="25"/>
  <c r="J2796" i="25"/>
  <c r="J2797" i="25"/>
  <c r="J2798" i="25"/>
  <c r="J2799" i="25"/>
  <c r="J2800" i="25"/>
  <c r="J2801" i="25"/>
  <c r="J2802" i="25"/>
  <c r="J2803" i="25"/>
  <c r="J2804" i="25"/>
  <c r="J2805" i="25"/>
  <c r="J2806" i="25"/>
  <c r="J2807" i="25"/>
  <c r="J2808" i="25"/>
  <c r="J2809" i="25"/>
  <c r="J2810" i="25"/>
  <c r="J2811" i="25"/>
  <c r="J2812" i="25"/>
  <c r="J2813" i="25"/>
  <c r="J2814" i="25"/>
  <c r="J2815" i="25"/>
  <c r="J2816" i="25"/>
  <c r="J2817" i="25"/>
  <c r="J2818" i="25"/>
  <c r="J2819" i="25"/>
  <c r="J2820" i="25"/>
  <c r="J2821" i="25"/>
  <c r="J2822" i="25"/>
  <c r="J2823" i="25"/>
  <c r="J2824" i="25"/>
  <c r="J2825" i="25"/>
  <c r="J2826" i="25"/>
  <c r="J2827" i="25"/>
  <c r="J2828" i="25"/>
  <c r="J2829" i="25"/>
  <c r="J2830" i="25"/>
  <c r="J2831" i="25"/>
  <c r="J2832" i="25"/>
  <c r="J2833" i="25"/>
  <c r="J2834" i="25"/>
  <c r="J2835" i="25"/>
  <c r="J2836" i="25"/>
  <c r="J2837" i="25"/>
  <c r="J2838" i="25"/>
  <c r="J2839" i="25"/>
  <c r="J2840" i="25"/>
  <c r="J2841" i="25"/>
  <c r="J2842" i="25"/>
  <c r="J2843" i="25"/>
  <c r="J2844" i="25"/>
  <c r="J2845" i="25"/>
  <c r="J2846" i="25"/>
  <c r="J2847" i="25"/>
  <c r="J2848" i="25"/>
  <c r="J2849" i="25"/>
  <c r="J2850" i="25"/>
  <c r="J2851" i="25"/>
  <c r="J2852" i="25"/>
  <c r="J2853" i="25"/>
  <c r="J2854" i="25"/>
  <c r="J2855" i="25"/>
  <c r="J2856" i="25"/>
  <c r="J2857" i="25"/>
  <c r="J2858" i="25"/>
  <c r="J2859" i="25"/>
  <c r="J2860" i="25"/>
  <c r="J2861" i="25"/>
  <c r="J2862" i="25"/>
  <c r="J2863" i="25"/>
  <c r="J2864" i="25"/>
  <c r="J2865" i="25"/>
  <c r="J2866" i="25"/>
  <c r="J2867" i="25"/>
  <c r="J2868" i="25"/>
  <c r="J2869" i="25"/>
  <c r="J2870" i="25"/>
  <c r="J2871" i="25"/>
  <c r="J2872" i="25"/>
  <c r="J2873" i="25"/>
  <c r="J2874" i="25"/>
  <c r="J2875" i="25"/>
  <c r="J2876" i="25"/>
  <c r="J2877" i="25"/>
  <c r="J2878" i="25"/>
  <c r="J2879" i="25"/>
  <c r="J2880" i="25"/>
  <c r="J2881" i="25"/>
  <c r="J2882" i="25"/>
  <c r="J2883" i="25"/>
  <c r="J2884" i="25"/>
  <c r="J2885" i="25"/>
  <c r="J2886" i="25"/>
  <c r="J2887" i="25"/>
  <c r="J2888" i="25"/>
  <c r="J2889" i="25"/>
  <c r="J2890" i="25"/>
  <c r="J2891" i="25"/>
  <c r="J2892" i="25"/>
  <c r="J2893" i="25"/>
  <c r="J2894" i="25"/>
  <c r="J2895" i="25"/>
  <c r="J2896" i="25"/>
  <c r="J2897" i="25"/>
  <c r="J2898" i="25"/>
  <c r="J2899" i="25"/>
  <c r="J2900" i="25"/>
  <c r="J2901" i="25"/>
  <c r="J2902" i="25"/>
  <c r="J2903" i="25"/>
  <c r="J2904" i="25"/>
  <c r="J2905" i="25"/>
  <c r="J2906" i="25"/>
  <c r="J2907" i="25"/>
  <c r="J2908" i="25"/>
  <c r="J2909" i="25"/>
  <c r="J2910" i="25"/>
  <c r="J2911" i="25"/>
  <c r="J2912" i="25"/>
  <c r="J2913" i="25"/>
  <c r="J2914" i="25"/>
  <c r="J2915" i="25"/>
  <c r="J2916" i="25"/>
  <c r="J2917" i="25"/>
  <c r="J2918" i="25"/>
  <c r="J2919" i="25"/>
  <c r="J2920" i="25"/>
  <c r="J2921" i="25"/>
  <c r="J2922" i="25"/>
  <c r="J2923" i="25"/>
  <c r="J2924" i="25"/>
  <c r="J2925" i="25"/>
  <c r="J2926" i="25"/>
  <c r="J2927" i="25"/>
  <c r="J2928" i="25"/>
  <c r="J2929" i="25"/>
  <c r="J2930" i="25"/>
  <c r="J2931" i="25"/>
  <c r="J2932" i="25"/>
  <c r="J2933" i="25"/>
  <c r="J2934" i="25"/>
  <c r="J2935" i="25"/>
  <c r="J2936" i="25"/>
  <c r="J2937" i="25"/>
  <c r="J2938" i="25"/>
  <c r="J2939" i="25"/>
  <c r="J2940" i="25"/>
  <c r="J2941" i="25"/>
  <c r="J2942" i="25"/>
  <c r="J2943" i="25"/>
  <c r="J2944" i="25"/>
  <c r="J2945" i="25"/>
  <c r="J2946" i="25"/>
  <c r="J2947" i="25"/>
  <c r="J2948" i="25"/>
  <c r="J2949" i="25"/>
  <c r="J2950" i="25"/>
  <c r="J2951" i="25"/>
  <c r="J2952" i="25"/>
  <c r="J2953" i="25"/>
  <c r="J2954" i="25"/>
  <c r="J2955" i="25"/>
  <c r="J2956" i="25"/>
  <c r="J2957" i="25"/>
  <c r="J2958" i="25"/>
  <c r="J2959" i="25"/>
  <c r="J2960" i="25"/>
  <c r="J2961" i="25"/>
  <c r="J2962" i="25"/>
  <c r="J2963" i="25"/>
  <c r="J2964" i="25"/>
  <c r="J2965" i="25"/>
  <c r="J2966" i="25"/>
  <c r="J2967" i="25"/>
  <c r="J2968" i="25"/>
  <c r="J2969" i="25"/>
  <c r="J2970" i="25"/>
  <c r="J2971" i="25"/>
  <c r="J2972" i="25"/>
  <c r="J2973" i="25"/>
  <c r="J2974" i="25"/>
  <c r="J2975" i="25"/>
  <c r="J2976" i="25"/>
  <c r="J2977" i="25"/>
  <c r="J2978" i="25"/>
  <c r="J2979" i="25"/>
  <c r="J2980" i="25"/>
  <c r="J2981" i="25"/>
  <c r="J2982" i="25"/>
  <c r="J2983" i="25"/>
  <c r="J2984" i="25"/>
  <c r="J2985" i="25"/>
  <c r="J2986" i="25"/>
  <c r="J2987" i="25"/>
  <c r="J2988" i="25"/>
  <c r="J2989" i="25"/>
  <c r="J2990" i="25"/>
  <c r="J2991" i="25"/>
  <c r="J2992" i="25"/>
  <c r="J2993" i="25"/>
  <c r="J2994" i="25"/>
  <c r="J2995" i="25"/>
  <c r="J2996" i="25"/>
  <c r="J2997" i="25"/>
  <c r="J2998" i="25"/>
  <c r="J2999" i="25"/>
  <c r="J3000" i="25"/>
  <c r="J3001" i="25"/>
  <c r="J3002" i="25"/>
  <c r="J3003" i="25"/>
  <c r="J3004" i="25"/>
  <c r="J3005" i="25"/>
  <c r="J3006" i="25"/>
  <c r="J3007" i="25"/>
  <c r="J3008" i="25"/>
  <c r="J3009" i="25"/>
  <c r="J3010" i="25"/>
  <c r="J3011" i="25"/>
  <c r="J3012" i="25"/>
  <c r="J3013" i="25"/>
  <c r="J3014" i="25"/>
  <c r="J3015" i="25"/>
  <c r="J3016" i="25"/>
  <c r="J3017" i="25"/>
  <c r="J3018" i="25"/>
  <c r="J3019" i="25"/>
  <c r="J3020" i="25"/>
  <c r="J3021" i="25"/>
  <c r="J3022" i="25"/>
  <c r="J3023" i="25"/>
  <c r="J3024" i="25"/>
  <c r="J3025" i="25"/>
  <c r="J3026" i="25"/>
  <c r="J3027" i="25"/>
  <c r="J3028" i="25"/>
  <c r="J3029" i="25"/>
  <c r="J3030" i="25"/>
  <c r="J3031" i="25"/>
  <c r="J3032" i="25"/>
  <c r="J3033" i="25"/>
  <c r="J3034" i="25"/>
  <c r="J3035" i="25"/>
  <c r="J3036" i="25"/>
  <c r="J3037" i="25"/>
  <c r="J3038" i="25"/>
  <c r="J3039" i="25"/>
  <c r="J3040" i="25"/>
  <c r="J3041" i="25"/>
  <c r="J3042" i="25"/>
  <c r="J3043" i="25"/>
  <c r="J3044" i="25"/>
  <c r="J3045" i="25"/>
  <c r="J3046" i="25"/>
  <c r="J3047" i="25"/>
  <c r="J3048" i="25"/>
  <c r="J3049" i="25"/>
  <c r="J3050" i="25"/>
  <c r="J3051" i="25"/>
  <c r="J3052" i="25"/>
  <c r="J3053" i="25"/>
  <c r="J3054" i="25"/>
  <c r="J3055" i="25"/>
  <c r="J3056" i="25"/>
  <c r="J3057" i="25"/>
  <c r="J3058" i="25"/>
  <c r="J3059" i="25"/>
  <c r="C2" i="41" l="1"/>
  <c r="C2" i="43"/>
  <c r="C2" i="44"/>
  <c r="C2" i="25" l="1"/>
  <c r="E26" i="44" l="1"/>
  <c r="E19" i="44"/>
  <c r="E13" i="44"/>
  <c r="E16" i="43" l="1"/>
  <c r="G16" i="43" s="1"/>
  <c r="N21" i="44" l="1"/>
  <c r="L21" i="44"/>
  <c r="J21" i="44"/>
  <c r="H21" i="44"/>
  <c r="E21" i="44"/>
  <c r="G21" i="44" s="1"/>
  <c r="N15" i="44"/>
  <c r="L15" i="44"/>
  <c r="J15" i="44"/>
  <c r="H15" i="44"/>
  <c r="E15" i="44"/>
  <c r="G15" i="44" s="1"/>
  <c r="N22" i="44"/>
  <c r="O22" i="44" s="1"/>
  <c r="L22" i="44"/>
  <c r="M22" i="44" s="1"/>
  <c r="J22" i="44"/>
  <c r="K22" i="44" s="1"/>
  <c r="H22" i="44"/>
  <c r="I22" i="44" s="1"/>
  <c r="G22" i="44"/>
  <c r="N16" i="44"/>
  <c r="O16" i="44" s="1"/>
  <c r="L16" i="44"/>
  <c r="M16" i="44" s="1"/>
  <c r="J16" i="44"/>
  <c r="K16" i="44" s="1"/>
  <c r="H16" i="44"/>
  <c r="I16" i="44" s="1"/>
  <c r="G16" i="44"/>
  <c r="N10" i="44"/>
  <c r="O10" i="44" s="1"/>
  <c r="L10" i="44"/>
  <c r="M10" i="44" s="1"/>
  <c r="J10" i="44"/>
  <c r="K10" i="44" s="1"/>
  <c r="H10" i="44"/>
  <c r="I10" i="44" s="1"/>
  <c r="G10" i="44"/>
  <c r="N4" i="44"/>
  <c r="O4" i="44" s="1"/>
  <c r="L4" i="44"/>
  <c r="M4" i="44" s="1"/>
  <c r="J4" i="44"/>
  <c r="K4" i="44" s="1"/>
  <c r="H4" i="44"/>
  <c r="I4" i="44" s="1"/>
  <c r="G4" i="44"/>
  <c r="N24" i="44"/>
  <c r="O24" i="44" s="1"/>
  <c r="L24" i="44"/>
  <c r="M24" i="44" s="1"/>
  <c r="J24" i="44"/>
  <c r="K24" i="44" s="1"/>
  <c r="H24" i="44"/>
  <c r="I24" i="44" s="1"/>
  <c r="G24" i="44"/>
  <c r="N18" i="44"/>
  <c r="O18" i="44" s="1"/>
  <c r="L18" i="44"/>
  <c r="M18" i="44" s="1"/>
  <c r="J18" i="44"/>
  <c r="K18" i="44" s="1"/>
  <c r="H18" i="44"/>
  <c r="I18" i="44" s="1"/>
  <c r="E18" i="44"/>
  <c r="G18" i="44" s="1"/>
  <c r="N12" i="44"/>
  <c r="O12" i="44" s="1"/>
  <c r="L12" i="44"/>
  <c r="M12" i="44" s="1"/>
  <c r="J12" i="44"/>
  <c r="K12" i="44" s="1"/>
  <c r="H12" i="44"/>
  <c r="I12" i="44" s="1"/>
  <c r="G12" i="44"/>
  <c r="N6" i="44"/>
  <c r="O6" i="44" s="1"/>
  <c r="L6" i="44"/>
  <c r="M6" i="44" s="1"/>
  <c r="J6" i="44"/>
  <c r="K6" i="44" s="1"/>
  <c r="H6" i="44"/>
  <c r="I6" i="44" s="1"/>
  <c r="G6" i="44"/>
  <c r="N23" i="44"/>
  <c r="L23" i="44"/>
  <c r="J23" i="44"/>
  <c r="H23" i="44"/>
  <c r="E23" i="44"/>
  <c r="G23" i="44" s="1"/>
  <c r="N17" i="44"/>
  <c r="L17" i="44"/>
  <c r="J17" i="44"/>
  <c r="H17" i="44"/>
  <c r="E17" i="44"/>
  <c r="G17" i="44" s="1"/>
  <c r="N11" i="44"/>
  <c r="L11" i="44"/>
  <c r="J11" i="44"/>
  <c r="H11" i="44"/>
  <c r="E11" i="44"/>
  <c r="E5" i="44"/>
  <c r="G5" i="44" s="1"/>
  <c r="H5" i="44"/>
  <c r="J5" i="44"/>
  <c r="L5" i="44"/>
  <c r="N5" i="44"/>
  <c r="N19" i="41"/>
  <c r="O19" i="41" s="1"/>
  <c r="L19" i="41"/>
  <c r="M19" i="41" s="1"/>
  <c r="J19" i="41"/>
  <c r="K19" i="41" s="1"/>
  <c r="H19" i="41"/>
  <c r="I19" i="41" s="1"/>
  <c r="G19" i="41"/>
  <c r="N15" i="41"/>
  <c r="O15" i="41" s="1"/>
  <c r="L15" i="41"/>
  <c r="M15" i="41" s="1"/>
  <c r="J15" i="41"/>
  <c r="K15" i="41" s="1"/>
  <c r="H15" i="41"/>
  <c r="I15" i="41" s="1"/>
  <c r="G15" i="41"/>
  <c r="N11" i="41"/>
  <c r="O11" i="41" s="1"/>
  <c r="L11" i="41"/>
  <c r="M11" i="41" s="1"/>
  <c r="J11" i="41"/>
  <c r="K11" i="41" s="1"/>
  <c r="H11" i="41"/>
  <c r="I11" i="41" s="1"/>
  <c r="G11" i="41"/>
  <c r="N7" i="41"/>
  <c r="O7" i="41" s="1"/>
  <c r="L7" i="41"/>
  <c r="M7" i="41" s="1"/>
  <c r="J7" i="41"/>
  <c r="K7" i="41" s="1"/>
  <c r="H7" i="41"/>
  <c r="I7" i="41" s="1"/>
  <c r="G7" i="41"/>
  <c r="N27" i="44"/>
  <c r="O27" i="44" s="1"/>
  <c r="L27" i="44"/>
  <c r="M27" i="44" s="1"/>
  <c r="J27" i="44"/>
  <c r="K27" i="44" s="1"/>
  <c r="H27" i="44"/>
  <c r="I27" i="44" s="1"/>
  <c r="E27" i="44"/>
  <c r="G27" i="44" s="1"/>
  <c r="N20" i="44"/>
  <c r="O20" i="44" s="1"/>
  <c r="L20" i="44"/>
  <c r="M20" i="44" s="1"/>
  <c r="J20" i="44"/>
  <c r="K20" i="44" s="1"/>
  <c r="H20" i="44"/>
  <c r="I20" i="44" s="1"/>
  <c r="E20" i="44"/>
  <c r="G20" i="44" s="1"/>
  <c r="N14" i="44"/>
  <c r="O14" i="44" s="1"/>
  <c r="L14" i="44"/>
  <c r="M14" i="44" s="1"/>
  <c r="J14" i="44"/>
  <c r="K14" i="44" s="1"/>
  <c r="H14" i="44"/>
  <c r="I14" i="44" s="1"/>
  <c r="E14" i="44"/>
  <c r="G14" i="44" s="1"/>
  <c r="N8" i="44"/>
  <c r="O8" i="44" s="1"/>
  <c r="L8" i="44"/>
  <c r="M8" i="44" s="1"/>
  <c r="J8" i="44"/>
  <c r="K8" i="44" s="1"/>
  <c r="H8" i="44"/>
  <c r="I8" i="44" s="1"/>
  <c r="E8" i="44"/>
  <c r="G8" i="44" s="1"/>
  <c r="N16" i="41"/>
  <c r="O16" i="41" s="1"/>
  <c r="L16" i="41"/>
  <c r="M16" i="41" s="1"/>
  <c r="J16" i="41"/>
  <c r="K16" i="41" s="1"/>
  <c r="H16" i="41"/>
  <c r="I16" i="41" s="1"/>
  <c r="G16" i="41"/>
  <c r="N12" i="41"/>
  <c r="O12" i="41" s="1"/>
  <c r="L12" i="41"/>
  <c r="M12" i="41" s="1"/>
  <c r="J12" i="41"/>
  <c r="K12" i="41" s="1"/>
  <c r="H12" i="41"/>
  <c r="I12" i="41" s="1"/>
  <c r="G12" i="41"/>
  <c r="N8" i="41"/>
  <c r="O8" i="41" s="1"/>
  <c r="L8" i="41"/>
  <c r="M8" i="41" s="1"/>
  <c r="J8" i="41"/>
  <c r="K8" i="41" s="1"/>
  <c r="H8" i="41"/>
  <c r="I8" i="41" s="1"/>
  <c r="G8" i="41"/>
  <c r="N4" i="41"/>
  <c r="O4" i="41" s="1"/>
  <c r="L4" i="41"/>
  <c r="M4" i="41" s="1"/>
  <c r="J4" i="41"/>
  <c r="K4" i="41" s="1"/>
  <c r="H4" i="41"/>
  <c r="I4" i="41" s="1"/>
  <c r="G4" i="41"/>
  <c r="N17" i="41"/>
  <c r="L17" i="41"/>
  <c r="J17" i="41"/>
  <c r="H17" i="41"/>
  <c r="G17" i="41"/>
  <c r="N13" i="41"/>
  <c r="L13" i="41"/>
  <c r="J13" i="41"/>
  <c r="H13" i="41"/>
  <c r="G13" i="41"/>
  <c r="N9" i="41"/>
  <c r="L9" i="41"/>
  <c r="J9" i="41"/>
  <c r="H9" i="41"/>
  <c r="G9" i="41"/>
  <c r="N5" i="41"/>
  <c r="L5" i="41"/>
  <c r="J5" i="41"/>
  <c r="H5" i="41"/>
  <c r="G5" i="41"/>
  <c r="N7" i="44"/>
  <c r="L7" i="44"/>
  <c r="J7" i="44"/>
  <c r="H7" i="44"/>
  <c r="E7" i="44"/>
  <c r="G7" i="44" s="1"/>
  <c r="N9" i="44"/>
  <c r="L9" i="44"/>
  <c r="J9" i="44"/>
  <c r="H9" i="44"/>
  <c r="E9" i="44"/>
  <c r="G9" i="44" s="1"/>
  <c r="K15" i="44" l="1"/>
  <c r="I21" i="44"/>
  <c r="I17" i="41"/>
  <c r="I9" i="44"/>
  <c r="I15" i="44"/>
  <c r="K9" i="44"/>
  <c r="M15" i="44"/>
  <c r="K21" i="44"/>
  <c r="M9" i="44"/>
  <c r="O15" i="44"/>
  <c r="M21" i="44"/>
  <c r="O9" i="44"/>
  <c r="O21" i="44"/>
  <c r="K17" i="41"/>
  <c r="O13" i="41"/>
  <c r="I13" i="41"/>
  <c r="M13" i="41"/>
  <c r="O17" i="41"/>
  <c r="K13" i="41"/>
  <c r="O5" i="41"/>
  <c r="I5" i="41"/>
  <c r="M9" i="41"/>
  <c r="M17" i="41"/>
  <c r="K5" i="41"/>
  <c r="I9" i="41"/>
  <c r="O9" i="41"/>
  <c r="M5" i="41"/>
  <c r="K9" i="41"/>
  <c r="I5" i="44"/>
  <c r="I23" i="44"/>
  <c r="I11" i="44"/>
  <c r="K11" i="44"/>
  <c r="O17" i="44"/>
  <c r="M11" i="44"/>
  <c r="K5" i="44"/>
  <c r="M17" i="44"/>
  <c r="K17" i="44"/>
  <c r="O23" i="44"/>
  <c r="O5" i="44"/>
  <c r="I17" i="44"/>
  <c r="K23" i="44"/>
  <c r="M5" i="44"/>
  <c r="O11" i="44"/>
  <c r="M23" i="44"/>
  <c r="G11" i="44"/>
  <c r="O7" i="44"/>
  <c r="I7" i="44"/>
  <c r="K7" i="44"/>
  <c r="M7" i="44"/>
  <c r="N19" i="43" l="1"/>
  <c r="O19" i="43" s="1"/>
  <c r="L19" i="43"/>
  <c r="M19" i="43" s="1"/>
  <c r="J19" i="43"/>
  <c r="K19" i="43" s="1"/>
  <c r="H19" i="43"/>
  <c r="I19" i="43" s="1"/>
  <c r="G19" i="43"/>
  <c r="N15" i="43"/>
  <c r="O15" i="43" s="1"/>
  <c r="L15" i="43"/>
  <c r="M15" i="43" s="1"/>
  <c r="J15" i="43"/>
  <c r="K15" i="43" s="1"/>
  <c r="H15" i="43"/>
  <c r="I15" i="43" s="1"/>
  <c r="G15" i="43"/>
  <c r="N11" i="43"/>
  <c r="O11" i="43" s="1"/>
  <c r="L11" i="43"/>
  <c r="M11" i="43" s="1"/>
  <c r="J11" i="43"/>
  <c r="K11" i="43" s="1"/>
  <c r="H11" i="43"/>
  <c r="I11" i="43" s="1"/>
  <c r="G11" i="43"/>
  <c r="N18" i="43"/>
  <c r="L18" i="43"/>
  <c r="J18" i="43"/>
  <c r="H18" i="43"/>
  <c r="E18" i="43"/>
  <c r="G18" i="43" s="1"/>
  <c r="N14" i="43"/>
  <c r="L14" i="43"/>
  <c r="J14" i="43"/>
  <c r="H14" i="43"/>
  <c r="E14" i="43"/>
  <c r="G14" i="43" s="1"/>
  <c r="N10" i="43"/>
  <c r="L10" i="43"/>
  <c r="J10" i="43"/>
  <c r="H10" i="43"/>
  <c r="E10" i="43"/>
  <c r="E6" i="43"/>
  <c r="N17" i="43"/>
  <c r="O17" i="43" s="1"/>
  <c r="L17" i="43"/>
  <c r="M17" i="43" s="1"/>
  <c r="J17" i="43"/>
  <c r="K17" i="43" s="1"/>
  <c r="H17" i="43"/>
  <c r="I17" i="43" s="1"/>
  <c r="E17" i="43"/>
  <c r="G17" i="43" s="1"/>
  <c r="N13" i="43"/>
  <c r="O13" i="43" s="1"/>
  <c r="L13" i="43"/>
  <c r="M13" i="43" s="1"/>
  <c r="J13" i="43"/>
  <c r="K13" i="43" s="1"/>
  <c r="H13" i="43"/>
  <c r="I13" i="43" s="1"/>
  <c r="E13" i="43"/>
  <c r="G13" i="43" s="1"/>
  <c r="N9" i="43"/>
  <c r="O9" i="43" s="1"/>
  <c r="L9" i="43"/>
  <c r="M9" i="43" s="1"/>
  <c r="J9" i="43"/>
  <c r="K9" i="43" s="1"/>
  <c r="H9" i="43"/>
  <c r="I9" i="43" s="1"/>
  <c r="E9" i="43"/>
  <c r="G9" i="43" s="1"/>
  <c r="E5" i="43"/>
  <c r="I14" i="43" l="1"/>
  <c r="K10" i="43"/>
  <c r="K18" i="43"/>
  <c r="I10" i="43"/>
  <c r="K14" i="43"/>
  <c r="M10" i="43"/>
  <c r="O10" i="43"/>
  <c r="M14" i="43"/>
  <c r="O18" i="43"/>
  <c r="O14" i="43"/>
  <c r="I18" i="43"/>
  <c r="M18" i="43"/>
  <c r="G10" i="43"/>
  <c r="N12" i="43"/>
  <c r="O12" i="43" s="1"/>
  <c r="L12" i="43"/>
  <c r="M12" i="43" s="1"/>
  <c r="J12" i="43"/>
  <c r="K12" i="43" s="1"/>
  <c r="H12" i="43"/>
  <c r="I12" i="43" s="1"/>
  <c r="E12" i="43"/>
  <c r="G12" i="43" s="1"/>
  <c r="N8" i="43"/>
  <c r="O8" i="43" s="1"/>
  <c r="L8" i="43"/>
  <c r="M8" i="43" s="1"/>
  <c r="J8" i="43"/>
  <c r="K8" i="43" s="1"/>
  <c r="H8" i="43"/>
  <c r="I8" i="43" s="1"/>
  <c r="E8" i="43"/>
  <c r="G8" i="43" s="1"/>
  <c r="N4" i="43"/>
  <c r="O4" i="43" s="1"/>
  <c r="L4" i="43"/>
  <c r="M4" i="43" s="1"/>
  <c r="J4" i="43"/>
  <c r="K4" i="43" s="1"/>
  <c r="H4" i="43"/>
  <c r="I4" i="43" s="1"/>
  <c r="E4" i="43"/>
  <c r="G4" i="43" s="1"/>
  <c r="E18" i="41" l="1"/>
  <c r="G18" i="41" s="1"/>
  <c r="E14" i="41"/>
  <c r="G14" i="41" s="1"/>
  <c r="E10" i="41"/>
  <c r="G10" i="41" s="1"/>
  <c r="E6" i="41"/>
  <c r="G6" i="41" s="1"/>
  <c r="N26" i="44" l="1"/>
  <c r="O26" i="44" s="1"/>
  <c r="L26" i="44"/>
  <c r="M26" i="44" s="1"/>
  <c r="J26" i="44"/>
  <c r="K26" i="44" s="1"/>
  <c r="H26" i="44"/>
  <c r="I26" i="44" s="1"/>
  <c r="G26" i="44"/>
  <c r="N25" i="44"/>
  <c r="O25" i="44" s="1"/>
  <c r="L25" i="44"/>
  <c r="M25" i="44" s="1"/>
  <c r="J25" i="44"/>
  <c r="K25" i="44" s="1"/>
  <c r="H25" i="44"/>
  <c r="I25" i="44" s="1"/>
  <c r="G25" i="44"/>
  <c r="N19" i="44"/>
  <c r="O19" i="44" s="1"/>
  <c r="L19" i="44"/>
  <c r="M19" i="44" s="1"/>
  <c r="J19" i="44"/>
  <c r="K19" i="44" s="1"/>
  <c r="H19" i="44"/>
  <c r="I19" i="44" s="1"/>
  <c r="G19" i="44"/>
  <c r="N13" i="44"/>
  <c r="O13" i="44" s="1"/>
  <c r="L13" i="44"/>
  <c r="M13" i="44" s="1"/>
  <c r="J13" i="44"/>
  <c r="K13" i="44" s="1"/>
  <c r="H13" i="44"/>
  <c r="I13" i="44" s="1"/>
  <c r="G13" i="44"/>
  <c r="N16" i="43"/>
  <c r="O16" i="43" s="1"/>
  <c r="L16" i="43"/>
  <c r="M16" i="43" s="1"/>
  <c r="J16" i="43"/>
  <c r="K16" i="43" s="1"/>
  <c r="H16" i="43"/>
  <c r="I16" i="43" s="1"/>
  <c r="N7" i="43"/>
  <c r="O7" i="43" s="1"/>
  <c r="L7" i="43"/>
  <c r="M7" i="43" s="1"/>
  <c r="J7" i="43"/>
  <c r="K7" i="43" s="1"/>
  <c r="H7" i="43"/>
  <c r="I7" i="43" s="1"/>
  <c r="G7" i="43"/>
  <c r="N6" i="43"/>
  <c r="O6" i="43" s="1"/>
  <c r="L6" i="43"/>
  <c r="M6" i="43" s="1"/>
  <c r="J6" i="43"/>
  <c r="K6" i="43" s="1"/>
  <c r="H6" i="43"/>
  <c r="I6" i="43" s="1"/>
  <c r="G6" i="43"/>
  <c r="N5" i="43"/>
  <c r="O5" i="43" s="1"/>
  <c r="L5" i="43"/>
  <c r="M5" i="43" s="1"/>
  <c r="J5" i="43"/>
  <c r="K5" i="43" s="1"/>
  <c r="H5" i="43"/>
  <c r="I5" i="43" s="1"/>
  <c r="G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42A76FD2-39F9-4CA4-8FE9-3B1F1AFBB257}">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sharedStrings.xml><?xml version="1.0" encoding="utf-8"?>
<sst xmlns="http://schemas.openxmlformats.org/spreadsheetml/2006/main" count="29803" uniqueCount="11570">
  <si>
    <t>Bidder Name:</t>
  </si>
  <si>
    <t>NYS Net Price</t>
  </si>
  <si>
    <t>List Price / MSRP</t>
  </si>
  <si>
    <t>Unit of Measurement</t>
  </si>
  <si>
    <r>
      <t xml:space="preserve">  </t>
    </r>
    <r>
      <rPr>
        <b/>
        <sz val="12"/>
        <rFont val="Times New Roman"/>
        <family val="1"/>
      </rPr>
      <t/>
    </r>
  </si>
  <si>
    <t>Manufacturer/Product Line</t>
  </si>
  <si>
    <t>[Insert Bidder Name]</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</si>
  <si>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</si>
  <si>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</si>
  <si>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</si>
  <si>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</si>
  <si>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</si>
  <si>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</si>
  <si>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</si>
  <si>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</si>
  <si>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</si>
  <si>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</si>
  <si>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</si>
  <si>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</si>
  <si>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</si>
  <si>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</si>
  <si>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</si>
  <si>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</si>
  <si>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</si>
  <si>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</si>
  <si>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</si>
  <si>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</si>
  <si>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</si>
  <si>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</si>
  <si>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</si>
  <si>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</si>
  <si>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</si>
  <si>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</si>
  <si>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</si>
  <si>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</si>
  <si>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</si>
  <si>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Sunday and NYS Holiday Hourly Pay Rate</t>
  </si>
  <si>
    <t>Overtime
Total Hourly Rate</t>
  </si>
  <si>
    <t>Overtime
Hourly Pay Rate</t>
  </si>
  <si>
    <t>Total Hourly Rate</t>
  </si>
  <si>
    <t>Overtime 
Total Hourly Rate</t>
  </si>
  <si>
    <t>Supplemental Benefits</t>
  </si>
  <si>
    <t>Product Line Subcategory Indicator
(If Applicable)</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</si>
  <si>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</si>
  <si>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</si>
  <si>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Region 8 - Broome, Chemung, Chenango, Livingston, Monroe, Ontario, Orleans, Schuyler, Seneca, Steuben, Tioga, Tompkins, Wayne, and Yates Counties</t>
  </si>
  <si>
    <t>Region 7 - Cayuga, Cortland, Herkimer, Jefferson, Lewis, Madison, Oneida, Onondaga, Oswego, and St. Lawrence Counties</t>
  </si>
  <si>
    <t>Region 5 - Albany, Columbia, Greene, Delaware, Fulton, Greene, Montgomery, Rensselaer, Schenectady, and Schoharie Counties</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</si>
  <si>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</si>
  <si>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</si>
  <si>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</si>
  <si>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After Business Hours Total Hourly Rate</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</si>
  <si>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</si>
  <si>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</si>
  <si>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</si>
  <si>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Prevailing Wage Occupation Sub-category</t>
  </si>
  <si>
    <t xml:space="preserve"> </t>
  </si>
  <si>
    <t>Electrician: Electrician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</si>
  <si>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 xml:space="preserve">Electrician/Electrical Installer 
Onsite Region 5
</t>
    </r>
    <r>
      <rPr>
        <u/>
        <sz val="11"/>
        <color theme="1"/>
        <rFont val="Calibri"/>
        <family val="2"/>
        <scheme val="minor"/>
      </rPr>
      <t>Partial Counties</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</si>
  <si>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Electrician/Electrical Installer 
Onsite Region 5
Entire Counties -</t>
    </r>
    <r>
      <rPr>
        <b/>
        <sz val="11"/>
        <color theme="1"/>
        <rFont val="Calibri"/>
        <family val="2"/>
        <scheme val="minor"/>
      </rPr>
      <t xml:space="preserve"> Albany, Columbia, Fulton,  Montgomery, Rensselaer, Schenectady, and Schoharie</t>
    </r>
    <r>
      <rPr>
        <sz val="11"/>
        <color theme="1"/>
        <rFont val="Calibri"/>
        <family val="2"/>
        <scheme val="minor"/>
      </rPr>
      <t xml:space="preserve">
Partial Counties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</si>
  <si>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t xml:space="preserve">Electrician: Electrician- Albany, Columbia, Fulton, Hamilton, Montgomery, Rensselaer, Saratoga, Schenectady, Schoharie, Warren, Washington, Greene: Portion of the County North of a line following the South limits of the City of Catskill in a westerly direction from the Hudson River to State Highway 23A. Then continuing on 23A to the road following the Little West Kill and continuing along this road to Delaware County. Otsego: Only the Towns of Decatur and Worchester </t>
  </si>
  <si>
    <t>Electrician: Electrician Wireman/Technician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</si>
  <si>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</si>
  <si>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r>
      <t xml:space="preserve">Electrical/Electrician Installer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</si>
  <si>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t>Electrician: Electrician - Cortland, Herkimer, Madison, Oneida, Oswego, Cayuga: Townships of Ira, Locke, Sempronius, Sterling, Summerhill and Victory.Chenango: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</si>
  <si>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r>
      <t xml:space="preserve">Fire Alarm System 
Technician Onsite Region 5
</t>
    </r>
    <r>
      <rPr>
        <u/>
        <sz val="11"/>
        <color theme="1"/>
        <rFont val="Calibri"/>
        <family val="2"/>
        <scheme val="minor"/>
      </rPr>
      <t>Partial Counties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</si>
  <si>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 xml:space="preserve">Fire Alarm System 
Technician Onsite Region 5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Albany, Columbia, Fulton, Montgomery, Rensselaer, Schenectady, and Schoharie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</si>
  <si>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r>
      <t xml:space="preserve">Fire Alarm System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</si>
  <si>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Fire Alarm System 
Technician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</si>
  <si>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r>
      <t xml:space="preserve">Nurse Call System
Personal Alarm System
Time Management System
Technician Onsite Region 5
Partial Counties -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</si>
  <si>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 xml:space="preserve">Nurse Call System
Personal Alarm System
Time Management System
Technician Onsite Region 5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Albany, Columbia, Fulton, Montgomery, Rensselaer, Schenectady, and Schoharie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</si>
  <si>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r>
      <t xml:space="preserve">Nurse Call System
Personal Alarm System
Time Management System
Technician Onsite Region 5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That portion of the county south of a line following the south limits of the city of Catskill in a Westerly direction from the Hudson River to Highway 23A along 23A to the road following the Little Westkill and continuing along this road to Delaware County.</t>
    </r>
  </si>
  <si>
    <r>
      <t xml:space="preserve">Nurse Call System
Personal Alarm System
Time Management System
Technician Onsite Region 5
</t>
    </r>
    <r>
      <rPr>
        <u/>
        <sz val="11"/>
        <color theme="1"/>
        <rFont val="Calibri"/>
        <family val="2"/>
        <scheme val="minor"/>
      </rPr>
      <t xml:space="preserve">Partial County </t>
    </r>
    <r>
      <rPr>
        <sz val="11"/>
        <color theme="1"/>
        <rFont val="Calibri"/>
        <family val="2"/>
        <scheme val="minor"/>
      </rPr>
      <t xml:space="preserve">-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</si>
  <si>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r>
      <t xml:space="preserve">Electrician/Electrical Installer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</si>
  <si>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Electrician/Electrical Installer 
Onsite Region 7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Jefferson, Lewis, and St. Lawrence</t>
    </r>
  </si>
  <si>
    <r>
      <t xml:space="preserve">Electrician/Electrical Installer 
Onsite Region 7
</t>
    </r>
    <r>
      <rPr>
        <u/>
        <sz val="11"/>
        <rFont val="Calibri"/>
        <family val="2"/>
        <scheme val="minor"/>
      </rPr>
      <t>Partial County</t>
    </r>
    <r>
      <rPr>
        <sz val="11"/>
        <rFont val="Calibri"/>
        <family val="2"/>
        <scheme val="minor"/>
      </rPr>
      <t xml:space="preserve"> - </t>
    </r>
    <r>
      <rPr>
        <b/>
        <sz val="11"/>
        <rFont val="Calibri"/>
        <family val="2"/>
        <scheme val="minor"/>
      </rPr>
      <t>Cayuga</t>
    </r>
    <r>
      <rPr>
        <sz val="11"/>
        <rFont val="Calibri"/>
        <family val="2"/>
        <scheme val="minor"/>
      </rPr>
      <t xml:space="preserve">:  Only the Township of Genoa. </t>
    </r>
  </si>
  <si>
    <r>
      <t xml:space="preserve">Electrician/Electrical Installer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</si>
  <si>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Electrician/Electrical Installer 
Onsite Region 7
</t>
    </r>
    <r>
      <rPr>
        <u/>
        <sz val="11"/>
        <rFont val="Calibri"/>
        <family val="2"/>
        <scheme val="minor"/>
      </rPr>
      <t>Entire Counties -</t>
    </r>
    <r>
      <rPr>
        <sz val="11"/>
        <rFont val="Calibri"/>
        <family val="2"/>
        <scheme val="minor"/>
      </rPr>
      <t xml:space="preserve"> </t>
    </r>
    <r>
      <rPr>
        <b/>
        <sz val="11"/>
        <rFont val="Calibri"/>
        <family val="2"/>
        <scheme val="minor"/>
      </rPr>
      <t xml:space="preserve">Cortland, Herkimer, Madison, Oneida, Oswego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</si>
  <si>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t>Electrician: Teledata - Clinton, Essex, Franklin, Jefferson, Lewis, St. Lawrence</t>
  </si>
  <si>
    <t xml:space="preserve">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Groton.Wayne: Only the Townships of Huron, Wolcott, Rose and Butler. </t>
  </si>
  <si>
    <t>Electrician: Teledata, Sound Wireman - Yates, Cayuga: All Townships except Genoa, Ira, Sterling, Victory, Locke, Sempronius and Summerhill, Onondaga: Townships of Elbridge and Skaneateles, Ontario: Only the Townships of Canadaigua, Farmington, Geneva, Gorham, Hopewell, Manchester, Phelps and Seneca, Seneca: All townships except Covert and Lodi, Wayne: Only the Townships of Arcadia, Galen, Lyons, Savannah and Village of Newark.</t>
  </si>
  <si>
    <t>Electrician: Electrician - Cayuga: Only the Township of Genoa. Schuyler: Only the Townships of Cayuta, Catharine, and Hector.
Seneca: Only the Townships of Lodi and Covert. Tioga: Only the Townships of Spencer and Candor. Tompkins: Entire county except the Township of Groton.</t>
  </si>
  <si>
    <r>
      <t xml:space="preserve">Fire Alarm System 
Technician Onsite Region 7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Jefferson, Lewis, and St. Lawrence</t>
    </r>
  </si>
  <si>
    <r>
      <t xml:space="preserve">Fire Alarm System 
Technician Onsite Region 7
Onsite Region 7
</t>
    </r>
    <r>
      <rPr>
        <u/>
        <sz val="11"/>
        <rFont val="Calibri"/>
        <family val="2"/>
        <scheme val="minor"/>
      </rPr>
      <t xml:space="preserve">Partial County </t>
    </r>
    <r>
      <rPr>
        <sz val="11"/>
        <rFont val="Calibri"/>
        <family val="2"/>
        <scheme val="minor"/>
      </rPr>
      <t xml:space="preserve">- </t>
    </r>
    <r>
      <rPr>
        <b/>
        <sz val="11"/>
        <rFont val="Calibri"/>
        <family val="2"/>
        <scheme val="minor"/>
      </rPr>
      <t>Cayuga</t>
    </r>
    <r>
      <rPr>
        <sz val="11"/>
        <rFont val="Calibri"/>
        <family val="2"/>
        <scheme val="minor"/>
      </rPr>
      <t xml:space="preserve">:  Only the Township of Genoa. </t>
    </r>
  </si>
  <si>
    <r>
      <t xml:space="preserve">Fire Alarm System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Only the Townships of Elbridge and Skaneateles</t>
    </r>
  </si>
  <si>
    <r>
      <t xml:space="preserve">Nurse Call Systems
Personal Alarm Systems
Time Management Systems
Technician Onsite Region 7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Jefferson, Lewis, and St. Lawrence</t>
    </r>
  </si>
  <si>
    <r>
      <t xml:space="preserve">Nurse Call Systems
Personal Alarm Systems
Time Management Systems
Technician Onsite Region 7
</t>
    </r>
    <r>
      <rPr>
        <u/>
        <sz val="11"/>
        <rFont val="Calibri"/>
        <family val="2"/>
        <scheme val="minor"/>
      </rPr>
      <t>Partial County</t>
    </r>
    <r>
      <rPr>
        <sz val="11"/>
        <rFont val="Calibri"/>
        <family val="2"/>
        <scheme val="minor"/>
      </rPr>
      <t xml:space="preserve"> - </t>
    </r>
    <r>
      <rPr>
        <b/>
        <sz val="11"/>
        <rFont val="Calibri"/>
        <family val="2"/>
        <scheme val="minor"/>
      </rPr>
      <t>Cayuga</t>
    </r>
    <r>
      <rPr>
        <sz val="11"/>
        <rFont val="Calibri"/>
        <family val="2"/>
        <scheme val="minor"/>
      </rPr>
      <t xml:space="preserve">:  Only the Township of Genoa. </t>
    </r>
  </si>
  <si>
    <r>
      <t xml:space="preserve">Nurse Call Systems
Personal Alarm Systems
Time Management Systems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</si>
  <si>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Nurse Call Systems
Personal Alarm Systems
Time Management Systems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Entire County except Townships of Elbridge and Skaneateles.</t>
    </r>
  </si>
  <si>
    <r>
      <t xml:space="preserve">Electrician/Electrical Installer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xml:space="preserve">:  Only the Townships of Huron, Wolcott, Rose and Butler. </t>
    </r>
  </si>
  <si>
    <r>
      <t xml:space="preserve">Electrician/Electrical Installer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xml:space="preserve">:  Entire county except the Township of Groton. </t>
    </r>
  </si>
  <si>
    <r>
      <t xml:space="preserve">Electrician/Electrical Installer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Partial Counties</t>
    </r>
    <r>
      <rPr>
        <b/>
        <sz val="11"/>
        <color theme="1"/>
        <rFont val="Calibri"/>
        <family val="2"/>
        <scheme val="minor"/>
      </rPr>
      <t xml:space="preserve"> - 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</si>
  <si>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t>Electrician: Teledata, Sound Wireman - Livingston, Monroe, Genesee: Only the Townships of Bergen, Bethany, Byron, Leroy, Pavillion, Stafford, and that portion of the Townships of Batavia and Elba
which lie east of a line following the Little Tonawanda Creek, north on the Tonawanda Creek to the City limits of Batavia, northwest and northeast around the City limits, but including the City of Batavia (in effect prior to 02/01/70), to State Highway 98, north on 98 to Orleans County. Ontario: Only the Townships of Bristol, Canadice, Naples, West Bloomfield, Richmond, South Bristol, East Bloomfield and Victor. Orleans: Only the townships of Clarendon, Kendall, and Murray Wayne: Only the Townships of Macedon, Marion, Ontario, Palmyra, Sodus, Walworth, Williamson
Wyoming: Only the Townships of Castile, Covington, Gainesville, Genesee Falls, Middlebury, Perry, Pike and Warsaw.</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</si>
  <si>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</si>
  <si>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r>
      <t xml:space="preserve">Electrician/Electrical Installer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Chemung, Steuben </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xml:space="preserve">:  Only the Townships of  Barton and Nichols. </t>
    </r>
  </si>
  <si>
    <t>Electrician: Audio,Sound,Teledata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</si>
  <si>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r>
      <t xml:space="preserve">Electrician/Electrical Installer 
Onsite Region 8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Broome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</si>
  <si>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Electrician/Electrical Installer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xml:space="preserve">:  Only the Townships of Arcadia, Galen, Lyons, Savannah, and Village of Newark. </t>
    </r>
  </si>
  <si>
    <t>Electrician: Electrician (Base Wage) Audio, Sound, Teledata - Chemung, Steuben, Allegany: Only the townships of Allen, Almond, Alfred, Andover, Birdsall, Burns, Granger, Grove, Hume, Independence, Ward, Wellsville, West Almond, Willing, and that portion of Amity, Angelica, Belfast, Caneadea, and Scio that lie east of the Genesee River. Schuyler: Only the Townships of Dix, Montour, Orange, Reading and Tyrone. Tioga: Only the Townships of Barton and Nichols.</t>
  </si>
  <si>
    <t>Electrician: Electrician (base wage) - Broome, Chenango: Entire County except the Townships of Columbus, New Berlin and Sherburne. Delaware: Only the Townships of Davenport, Delhi, Deposit, Franklin, Hamden, Masonville, Meredith, Sidney, Tompkins and Walton Townships,and that portion of Colchester and Hancock Townships north of the east branch of the Delaware River. Otsego: Only the Townships of Butternuts, Hartwick, Laurens, Maryland, Milford, Morris, Oneonta, Otego, Unadilla and Westford. Tioga: Only the Townships of Berkshire, Newark Valley, Owego, Richford and Tioga.</t>
  </si>
  <si>
    <t>Electrician: Teledata - Cortland, Herkimer, Madison, Oneida, Oswego, Cayuga: Townships of Ira, Locke, Sempronius, Sterling, Summerhill and Victory. Chenango: Only the Townships of Columbus, New Berlin and Sherburne. Onondaga: Entire County except Townships of Elbridge and Skaneateles. Otsego: Only the Townships of Plainfield, Richfield, Springfield, Cherry Valley, Roseboom, Middlefield, Otsego, Exeter, Edmeston, Burlington, Pittsfield and New Lebanon. Tompkins: Only the Township of Groton. Wayne: Only the Townships of Huron, Wolcott, Rose and Butler.</t>
  </si>
  <si>
    <r>
      <t xml:space="preserve">Fire Alarm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Only the Townships of Huron, Wolcott, Rose and Butler</t>
    </r>
  </si>
  <si>
    <r>
      <t xml:space="preserve">Fire Alarm System 
Technician Onsite Region 8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xml:space="preserve">:  Only the Townships of Arcadia, Galen, Lyons, Savannah, and Village of Newark. </t>
    </r>
  </si>
  <si>
    <r>
      <t xml:space="preserve">Fire Alarm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xml:space="preserve">:  Entire county except the Township of Groton. </t>
    </r>
  </si>
  <si>
    <r>
      <t xml:space="preserve">Fire Alarm System 
Technician Onsite Region 8
</t>
    </r>
    <r>
      <rPr>
        <u/>
        <sz val="11"/>
        <color theme="1"/>
        <rFont val="Calibri"/>
        <family val="2"/>
        <scheme val="minor"/>
      </rPr>
      <t xml:space="preserve">Entire Counties </t>
    </r>
    <r>
      <rPr>
        <sz val="11"/>
        <color theme="1"/>
        <rFont val="Calibri"/>
        <family val="2"/>
        <scheme val="minor"/>
      </rPr>
      <t xml:space="preserve">-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</si>
  <si>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r>
      <t xml:space="preserve">Fire Alarm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Broome</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</si>
  <si>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Fire Alarm System 
Technician Onsite Region 8
</t>
    </r>
    <r>
      <rPr>
        <u/>
        <sz val="11"/>
        <color theme="1"/>
        <rFont val="Calibri"/>
        <family val="2"/>
        <scheme val="minor"/>
      </rPr>
      <t>Entire Counties -</t>
    </r>
    <r>
      <rPr>
        <sz val="11"/>
        <color theme="1"/>
        <rFont val="Calibri"/>
        <family val="2"/>
        <scheme val="minor"/>
      </rPr>
      <t xml:space="preserve"> </t>
    </r>
    <r>
      <rPr>
        <b/>
        <sz val="11"/>
        <color theme="1"/>
        <rFont val="Calibri"/>
        <family val="2"/>
        <scheme val="minor"/>
      </rPr>
      <t xml:space="preserve">Chemung, Steuben </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xml:space="preserve">:  Only the Townships of Barton and Nichols. </t>
    </r>
  </si>
  <si>
    <r>
      <t xml:space="preserve">Nurse Call System
Personal Alarm System
Time Management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Only the Townships of Huron, Wolcott, Rose and Butler</t>
    </r>
  </si>
  <si>
    <r>
      <t xml:space="preserve">Nurse Call System
Personal Alarm System
Time Management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Only the Townships of Arcadia, Galen, Lyons, Savannah, and Village of Newark.</t>
    </r>
  </si>
  <si>
    <r>
      <t xml:space="preserve">Nurse Call System
Personal Alarm System
Time Management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Entire county except the Township of Groton</t>
    </r>
  </si>
  <si>
    <r>
      <t xml:space="preserve">Nurse Call System
Personal Alarm System
Time Management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</si>
  <si>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r>
      <t xml:space="preserve">Nurse Call System
Personal Alarm System
Time Management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Broome</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</si>
  <si>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</si>
  <si>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</si>
  <si>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</si>
  <si>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</si>
  <si>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</si>
  <si>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</si>
  <si>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</si>
  <si>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</si>
  <si>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</si>
  <si>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</si>
  <si>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</si>
  <si>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</si>
  <si>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</si>
  <si>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</si>
  <si>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</si>
  <si>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</si>
  <si>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</si>
  <si>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</si>
  <si>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</si>
  <si>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</si>
  <si>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</si>
  <si>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</si>
  <si>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</si>
  <si>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</si>
  <si>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</si>
  <si>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</si>
  <si>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</si>
  <si>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</si>
  <si>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</si>
  <si>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</si>
  <si>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</si>
  <si>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</si>
  <si>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</si>
  <si>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t>Electrician: Electrician - Cayuga: Only the Township of Genoa. Schuyler: Only the Townships of Cayuga, Catharine, and Hector.
Seneca: Only the Townships of Lodi and Covert. Tioga: Only the Townships of Spencer and Candor. Tompkins: Entire county except the Township of Groton.</t>
  </si>
  <si>
    <t>Electrician: Teledata, Sound Wireman - Yates, Cayuga: All Townships except Genoa, Ira, Sterling, Victory, Locke, Sempronius and Summerhill, Onondaga: Townships of Elbridge and Skaneateles, Ontario: Only the Townships of Canandaigua, Farmington, Geneva, Gorham, Hopewell, Manchester, Phelps and Seneca, Seneca: All townships except Covert and Lodi, Wayne: Only the Townships of Arcadia, Galen, Lyons, Savannah and Village of Newark.</t>
  </si>
  <si>
    <t>Electrician: Electrician - Cayuga: Only the Township of Genoa. Schuyler: Only the Townships of Cayuga, Catharine, and Hector. Seneca: Only the Townships of Lodi and Covert. Tioga: Only the Townships of Spencer and Candor. Tompkins: Entire county except the Township of Groton.</t>
  </si>
  <si>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</si>
  <si>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</si>
  <si>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</si>
  <si>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</si>
  <si>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</si>
  <si>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</si>
  <si>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</si>
  <si>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Individual employed by the Contractor or Subcontractor who Starts-Up, Commissions, Programs,  Integrates, and Maintains (both Preventative and Remedial Maintenance) Fire Alarm Systems.
***This Job Title can only be used for Work/Services on Systems which are included on the Contractor's Contract***</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</si>
  <si>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</si>
  <si>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</si>
  <si>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</si>
  <si>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</si>
  <si>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</si>
  <si>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r>
      <t xml:space="preserve">CCTV/Surveillance Cameras System
Physical Access Control Systems 
Alarm and Signal System
Technician Onsite Region 5
</t>
    </r>
    <r>
      <rPr>
        <u/>
        <sz val="11"/>
        <color theme="1"/>
        <rFont val="Calibri"/>
        <family val="2"/>
        <scheme val="minor"/>
      </rPr>
      <t>Partial County</t>
    </r>
    <r>
      <rPr>
        <sz val="11"/>
        <color theme="1"/>
        <rFont val="Calibri"/>
        <family val="2"/>
        <scheme val="minor"/>
      </rPr>
      <t xml:space="preserve"> - </t>
    </r>
    <r>
      <rPr>
        <b/>
        <sz val="11"/>
        <color theme="1"/>
        <rFont val="Calibri"/>
        <family val="2"/>
        <scheme val="minor"/>
      </rPr>
      <t>Otsego</t>
    </r>
    <r>
      <rPr>
        <sz val="11"/>
        <color theme="1"/>
        <rFont val="Calibri"/>
        <family val="2"/>
        <scheme val="minor"/>
      </rPr>
      <t xml:space="preserve">:  Only the Townships of Plainfield, Richfield, Springfield, Cherry Valley, Roseboom, Middlefield, Otsego, Exeter, Edmeston, Burlington, Pittsfield, and New Lebanon.  </t>
    </r>
  </si>
  <si>
    <r>
      <t xml:space="preserve">CCTV/Surveillance Cameras System
Physical Access Control System
Alarm and Signal System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in the Townships of Andes, Harpersfield, Kortwright, Stamford, Bovina, Roxbury, Middletown and those portions of Colchester and Hancock south of the East Branch of the Delaware River.  
</t>
    </r>
    <r>
      <rPr>
        <b/>
        <sz val="11"/>
        <color theme="1"/>
        <rFont val="Calibri"/>
        <family val="2"/>
        <scheme val="minor"/>
      </rPr>
      <t>Greene</t>
    </r>
    <r>
      <rPr>
        <sz val="11"/>
        <color theme="1"/>
        <rFont val="Calibri"/>
        <family val="2"/>
        <scheme val="minor"/>
      </rPr>
      <t xml:space="preserve">:  That portion of the county south of a line following the south limits of the city of Catskill in a Westerly direction from the Hudson River to Highway 23A along 23A to the road following the Little Westkill and continuing along this road to Delaware County. </t>
    </r>
  </si>
  <si>
    <r>
      <t xml:space="preserve">CCTV/Surveillance Cameras System
Physical Access Control System
Alarm and Signal System
Technician Onsite Region 5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Albany, Columbia, Fulton, Montgomery, Rensselaer, Schenectady, and Schoharie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Greene</t>
    </r>
    <r>
      <rPr>
        <sz val="11"/>
        <color theme="1"/>
        <rFont val="Calibri"/>
        <family val="2"/>
        <scheme val="minor"/>
      </rPr>
      <t xml:space="preserve">:  Portion of the County North of a line following the South limits of the  City of Catskill in a westerly direction from the Hudson River to State Highway 23A.  Then continuing on 23A to the road following the Little West Kill and continuing along this road to Delaware County.  
</t>
    </r>
    <r>
      <rPr>
        <b/>
        <sz val="11"/>
        <color theme="1"/>
        <rFont val="Calibri"/>
        <family val="2"/>
        <scheme val="minor"/>
      </rPr>
      <t>Otsego</t>
    </r>
    <r>
      <rPr>
        <sz val="11"/>
        <color theme="1"/>
        <rFont val="Calibri"/>
        <family val="2"/>
        <scheme val="minor"/>
      </rPr>
      <t xml:space="preserve">:  Only the Towns of Decatur and Worchester. </t>
    </r>
  </si>
  <si>
    <r>
      <t xml:space="preserve">CCTV/Surveillance Cameras System
Physical Access Control System
Alarm and Signal System
Technician Onsite Region 5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Delaware</t>
    </r>
    <r>
      <rPr>
        <sz val="11"/>
        <color theme="1"/>
        <rFont val="Calibri"/>
        <family val="2"/>
        <scheme val="minor"/>
      </rPr>
      <t xml:space="preserve">:  Only the Townships of Davenport, Delhi, Deposit, Franklin, Hamden, Masonville, Meredith, Sidney, Tompkins, and Walton Townships, and that portion of Colchester and Hancock Townships north of the east branch of the Delaware River.  
</t>
    </r>
    <r>
      <rPr>
        <b/>
        <sz val="11"/>
        <color theme="1"/>
        <rFont val="Calibri"/>
        <family val="2"/>
        <scheme val="minor"/>
      </rPr>
      <t>Otsego</t>
    </r>
    <r>
      <rPr>
        <sz val="11"/>
        <color theme="1"/>
        <rFont val="Calibri"/>
        <family val="2"/>
        <scheme val="minor"/>
      </rPr>
      <t xml:space="preserve">:  Only the Townships of Butternuts, Hartwick, Laurens, Maryland, Milford, Morris, Oneonta, Otego, Unadilla, and Westford.  </t>
    </r>
  </si>
  <si>
    <r>
      <t xml:space="preserve">CCTV/Surveillance Camera System
Physical Access Control System
Alarm and Signal System
Technician Onsite Region 7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Jefferson, Lewis, and St. Lawrence</t>
    </r>
  </si>
  <si>
    <r>
      <t xml:space="preserve">CCTV/Surveillance Camera System
Physical Access Control System
Alarm and Signal System
Technician Onsite Region 7
</t>
    </r>
    <r>
      <rPr>
        <u/>
        <sz val="11"/>
        <rFont val="Calibri"/>
        <family val="2"/>
        <scheme val="minor"/>
      </rPr>
      <t xml:space="preserve">Partial County </t>
    </r>
    <r>
      <rPr>
        <sz val="11"/>
        <rFont val="Calibri"/>
        <family val="2"/>
        <scheme val="minor"/>
      </rPr>
      <t xml:space="preserve">- </t>
    </r>
    <r>
      <rPr>
        <b/>
        <sz val="11"/>
        <rFont val="Calibri"/>
        <family val="2"/>
        <scheme val="minor"/>
      </rPr>
      <t>Cayuga</t>
    </r>
    <r>
      <rPr>
        <sz val="11"/>
        <rFont val="Calibri"/>
        <family val="2"/>
        <scheme val="minor"/>
      </rPr>
      <t xml:space="preserve">:  Only the Township of Genoa. </t>
    </r>
  </si>
  <si>
    <r>
      <t xml:space="preserve">CCTV/Surveillance Camera System
Physical Access Control System
Alarm and Signal System
Technician Onsite Region 7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All Townships except Genoa, Ira, Sterling, Victory, Locke, Sempronius and Summerhill 
</t>
    </r>
    <r>
      <rPr>
        <b/>
        <sz val="11"/>
        <rFont val="Calibri"/>
        <family val="2"/>
        <scheme val="minor"/>
      </rPr>
      <t>Onondaga</t>
    </r>
    <r>
      <rPr>
        <sz val="11"/>
        <rFont val="Calibri"/>
        <family val="2"/>
        <scheme val="minor"/>
      </rPr>
      <t xml:space="preserve">: Only the Townships of Elbridge and Skaneateles </t>
    </r>
  </si>
  <si>
    <r>
      <t xml:space="preserve">CCTV/Surveillance Camera System
Physical Access Control System
Alarm and Signal System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</si>
  <si>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r>
      <t xml:space="preserve">Fire Alarm System
Technician Onsite Region 7
</t>
    </r>
    <r>
      <rPr>
        <u/>
        <sz val="11"/>
        <rFont val="Calibri"/>
        <family val="2"/>
        <scheme val="minor"/>
      </rPr>
      <t>Entire Counties</t>
    </r>
    <r>
      <rPr>
        <sz val="11"/>
        <rFont val="Calibri"/>
        <family val="2"/>
        <scheme val="minor"/>
      </rPr>
      <t xml:space="preserve"> - </t>
    </r>
    <r>
      <rPr>
        <b/>
        <sz val="11"/>
        <rFont val="Calibri"/>
        <family val="2"/>
        <scheme val="minor"/>
      </rPr>
      <t xml:space="preserve">Cortland, Herkimer, Madison, Oneida, Oswego </t>
    </r>
    <r>
      <rPr>
        <sz val="11"/>
        <rFont val="Calibri"/>
        <family val="2"/>
        <scheme val="minor"/>
      </rPr>
      <t xml:space="preserve">
</t>
    </r>
    <r>
      <rPr>
        <u/>
        <sz val="11"/>
        <rFont val="Calibri"/>
        <family val="2"/>
        <scheme val="minor"/>
      </rPr>
      <t>Partial Counties</t>
    </r>
    <r>
      <rPr>
        <sz val="11"/>
        <rFont val="Calibri"/>
        <family val="2"/>
        <scheme val="minor"/>
      </rPr>
      <t xml:space="preserve"> - </t>
    </r>
    <r>
      <rPr>
        <b/>
        <sz val="11"/>
        <rFont val="Calibri"/>
        <family val="2"/>
        <scheme val="minor"/>
      </rPr>
      <t>Cayuga</t>
    </r>
    <r>
      <rPr>
        <sz val="11"/>
        <rFont val="Calibri"/>
        <family val="2"/>
        <scheme val="minor"/>
      </rPr>
      <t xml:space="preserve">:  Townships of Ira, Locke, Sempronius, Sterling, Summerhill and Victory. 
</t>
    </r>
    <r>
      <rPr>
        <b/>
        <sz val="11"/>
        <rFont val="Calibri"/>
        <family val="2"/>
        <scheme val="minor"/>
      </rPr>
      <t>Onondaga</t>
    </r>
    <r>
      <rPr>
        <sz val="11"/>
        <rFont val="Calibri"/>
        <family val="2"/>
        <scheme val="minor"/>
      </rPr>
      <t xml:space="preserve">: Entire County except Townships of Elbridge and Skaneateles. </t>
    </r>
  </si>
  <si>
    <r>
      <t xml:space="preserve">CCTV/Surveillance Camera System
Physical Access Control System
Alarm and Signal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Chemung, Steuben </t>
    </r>
    <r>
      <rPr>
        <sz val="11"/>
        <color theme="1"/>
        <rFont val="Calibri"/>
        <family val="2"/>
        <scheme val="minor"/>
      </rPr>
      <t xml:space="preserve">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Schuyler</t>
    </r>
    <r>
      <rPr>
        <sz val="11"/>
        <color theme="1"/>
        <rFont val="Calibri"/>
        <family val="2"/>
        <scheme val="minor"/>
      </rPr>
      <t xml:space="preserve">:  Only the Townships of Dix, Montour, Orange, Reading, and Tyrone.  
</t>
    </r>
    <r>
      <rPr>
        <b/>
        <sz val="11"/>
        <color theme="1"/>
        <rFont val="Calibri"/>
        <family val="2"/>
        <scheme val="minor"/>
      </rPr>
      <t>Tioga</t>
    </r>
    <r>
      <rPr>
        <sz val="11"/>
        <color theme="1"/>
        <rFont val="Calibri"/>
        <family val="2"/>
        <scheme val="minor"/>
      </rPr>
      <t xml:space="preserve">:  Only the Townships of Barton and Nichols. </t>
    </r>
  </si>
  <si>
    <r>
      <t xml:space="preserve">CCTV/Surveillance Camera System
Physical Access Control System
Alarm and Signal System
Technician Onsite Region 8
</t>
    </r>
    <r>
      <rPr>
        <u/>
        <sz val="11"/>
        <color theme="1"/>
        <rFont val="Calibri"/>
        <family val="2"/>
        <scheme val="minor"/>
      </rPr>
      <t>Entire County</t>
    </r>
    <r>
      <rPr>
        <sz val="11"/>
        <color theme="1"/>
        <rFont val="Calibri"/>
        <family val="2"/>
        <scheme val="minor"/>
      </rPr>
      <t xml:space="preserve"> - </t>
    </r>
    <r>
      <rPr>
        <b/>
        <sz val="11"/>
        <color theme="1"/>
        <rFont val="Calibri"/>
        <family val="2"/>
        <scheme val="minor"/>
      </rPr>
      <t>Broome</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Entire County except the Townships of Columbus, New Berlin, and Sherburne.  
</t>
    </r>
    <r>
      <rPr>
        <b/>
        <sz val="11"/>
        <color theme="1"/>
        <rFont val="Calibri"/>
        <family val="2"/>
        <scheme val="minor"/>
      </rPr>
      <t>Tioga</t>
    </r>
    <r>
      <rPr>
        <sz val="11"/>
        <color theme="1"/>
        <rFont val="Calibri"/>
        <family val="2"/>
        <scheme val="minor"/>
      </rPr>
      <t xml:space="preserve">:  Only the Townships of Berkshire, Newark Valley, Owego, Richford, and Tioga.  </t>
    </r>
  </si>
  <si>
    <r>
      <t xml:space="preserve">CCTV/Surveillance Camera System
Physical Access Control System
Alarm and Signal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Chenango</t>
    </r>
    <r>
      <rPr>
        <sz val="11"/>
        <color theme="1"/>
        <rFont val="Calibri"/>
        <family val="2"/>
        <scheme val="minor"/>
      </rPr>
      <t xml:space="preserve">:  Only the Townships of Columbus, New Berlin and Sherburne. 
</t>
    </r>
    <r>
      <rPr>
        <b/>
        <sz val="11"/>
        <color theme="1"/>
        <rFont val="Calibri"/>
        <family val="2"/>
        <scheme val="minor"/>
      </rPr>
      <t>Tompkins</t>
    </r>
    <r>
      <rPr>
        <sz val="11"/>
        <color theme="1"/>
        <rFont val="Calibri"/>
        <family val="2"/>
        <scheme val="minor"/>
      </rPr>
      <t xml:space="preserve">:  Only the Township of Groton. 
</t>
    </r>
    <r>
      <rPr>
        <b/>
        <sz val="11"/>
        <color theme="1"/>
        <rFont val="Calibri"/>
        <family val="2"/>
        <scheme val="minor"/>
      </rPr>
      <t>Wayne</t>
    </r>
    <r>
      <rPr>
        <sz val="11"/>
        <color theme="1"/>
        <rFont val="Calibri"/>
        <family val="2"/>
        <scheme val="minor"/>
      </rPr>
      <t>:  Only the Townships of Huron, Wolcott, Rose and Butler</t>
    </r>
  </si>
  <si>
    <r>
      <t xml:space="preserve">CCTV/Surveillance Camera System
Physical Access Control System
Alarm and Signal System
Technician Onsite Region 8
</t>
    </r>
    <r>
      <rPr>
        <u/>
        <sz val="11"/>
        <color theme="1"/>
        <rFont val="Calibri"/>
        <family val="2"/>
        <scheme val="minor"/>
      </rPr>
      <t xml:space="preserve">Entire County </t>
    </r>
    <r>
      <rPr>
        <sz val="11"/>
        <color theme="1"/>
        <rFont val="Calibri"/>
        <family val="2"/>
        <scheme val="minor"/>
      </rPr>
      <t xml:space="preserve">- </t>
    </r>
    <r>
      <rPr>
        <b/>
        <sz val="11"/>
        <color theme="1"/>
        <rFont val="Calibri"/>
        <family val="2"/>
        <scheme val="minor"/>
      </rPr>
      <t>Yates</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Canadaigua, Farmington, Geneva, Gorham, Hopewell, Manchester, Phelps and Seneca 
</t>
    </r>
    <r>
      <rPr>
        <b/>
        <sz val="11"/>
        <color theme="1"/>
        <rFont val="Calibri"/>
        <family val="2"/>
        <scheme val="minor"/>
      </rPr>
      <t>Seneca</t>
    </r>
    <r>
      <rPr>
        <sz val="11"/>
        <color theme="1"/>
        <rFont val="Calibri"/>
        <family val="2"/>
        <scheme val="minor"/>
      </rPr>
      <t xml:space="preserve">: All townships except Covert and Lodi. 
</t>
    </r>
    <r>
      <rPr>
        <b/>
        <sz val="11"/>
        <color theme="1"/>
        <rFont val="Calibri"/>
        <family val="2"/>
        <scheme val="minor"/>
      </rPr>
      <t>Wayne</t>
    </r>
    <r>
      <rPr>
        <sz val="11"/>
        <color theme="1"/>
        <rFont val="Calibri"/>
        <family val="2"/>
        <scheme val="minor"/>
      </rPr>
      <t xml:space="preserve">:  Only the Townships of Arcadia, Galen, Lyons, Savannah, and Village of Newark. </t>
    </r>
  </si>
  <si>
    <r>
      <t xml:space="preserve">CCTV/Surveillance Camera System
Physical Access Control System
Alarm and Signal System
Technician Onsite Region 8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Schuyler</t>
    </r>
    <r>
      <rPr>
        <sz val="11"/>
        <color theme="1"/>
        <rFont val="Calibri"/>
        <family val="2"/>
        <scheme val="minor"/>
      </rPr>
      <t xml:space="preserve">:  Only the Townships of Cayuta, Catharine, and Hector.                            
</t>
    </r>
    <r>
      <rPr>
        <b/>
        <sz val="11"/>
        <color theme="1"/>
        <rFont val="Calibri"/>
        <family val="2"/>
        <scheme val="minor"/>
      </rPr>
      <t>Seneca</t>
    </r>
    <r>
      <rPr>
        <sz val="11"/>
        <color theme="1"/>
        <rFont val="Calibri"/>
        <family val="2"/>
        <scheme val="minor"/>
      </rPr>
      <t xml:space="preserve">:  Only the Townships of Lodi and Covert. 
</t>
    </r>
    <r>
      <rPr>
        <b/>
        <sz val="11"/>
        <color theme="1"/>
        <rFont val="Calibri"/>
        <family val="2"/>
        <scheme val="minor"/>
      </rPr>
      <t>Tioga</t>
    </r>
    <r>
      <rPr>
        <sz val="11"/>
        <color theme="1"/>
        <rFont val="Calibri"/>
        <family val="2"/>
        <scheme val="minor"/>
      </rPr>
      <t xml:space="preserve">:  Only the Townships of Spencer and Candor.
</t>
    </r>
    <r>
      <rPr>
        <b/>
        <sz val="11"/>
        <color theme="1"/>
        <rFont val="Calibri"/>
        <family val="2"/>
        <scheme val="minor"/>
      </rPr>
      <t>Tompkins</t>
    </r>
    <r>
      <rPr>
        <sz val="11"/>
        <color theme="1"/>
        <rFont val="Calibri"/>
        <family val="2"/>
        <scheme val="minor"/>
      </rPr>
      <t xml:space="preserve">:  Entire county except the Township of Groton.  </t>
    </r>
  </si>
  <si>
    <r>
      <t xml:space="preserve">CCTV/Surveillance Camera System
Physical Access Control System
Alarm and Signal System
Technician Onsite Region 8
</t>
    </r>
    <r>
      <rPr>
        <u/>
        <sz val="11"/>
        <color theme="1"/>
        <rFont val="Calibri"/>
        <family val="2"/>
        <scheme val="minor"/>
      </rPr>
      <t>Entire Counties</t>
    </r>
    <r>
      <rPr>
        <sz val="11"/>
        <color theme="1"/>
        <rFont val="Calibri"/>
        <family val="2"/>
        <scheme val="minor"/>
      </rPr>
      <t xml:space="preserve"> - </t>
    </r>
    <r>
      <rPr>
        <b/>
        <sz val="11"/>
        <color theme="1"/>
        <rFont val="Calibri"/>
        <family val="2"/>
        <scheme val="minor"/>
      </rPr>
      <t xml:space="preserve">Livingston and Monroe   </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Ontario</t>
    </r>
    <r>
      <rPr>
        <sz val="11"/>
        <color theme="1"/>
        <rFont val="Calibri"/>
        <family val="2"/>
        <scheme val="minor"/>
      </rPr>
      <t xml:space="preserve">:  Only the Townships of Bristol, Canadice, Naples, West Bloomfield, Richmond, South Bristol, East Bloomfield and Victor. 
</t>
    </r>
    <r>
      <rPr>
        <b/>
        <sz val="11"/>
        <color theme="1"/>
        <rFont val="Calibri"/>
        <family val="2"/>
        <scheme val="minor"/>
      </rPr>
      <t>Orleans</t>
    </r>
    <r>
      <rPr>
        <sz val="11"/>
        <color theme="1"/>
        <rFont val="Calibri"/>
        <family val="2"/>
        <scheme val="minor"/>
      </rPr>
      <t xml:space="preserve">:  Only the townships of Clarendon, Kendall, and Murray 
</t>
    </r>
    <r>
      <rPr>
        <b/>
        <sz val="11"/>
        <color theme="1"/>
        <rFont val="Calibri"/>
        <family val="2"/>
        <scheme val="minor"/>
      </rPr>
      <t>Wayne</t>
    </r>
    <r>
      <rPr>
        <sz val="11"/>
        <color theme="1"/>
        <rFont val="Calibri"/>
        <family val="2"/>
        <scheme val="minor"/>
      </rPr>
      <t xml:space="preserve">:  Only the Townships of Macedon, Marion,  Ontario, Palmyra, Sodus, Walworth, Williamson </t>
    </r>
  </si>
  <si>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</si>
  <si>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Nurse Call Systems, Personal Alarm Systems, and Time Management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</si>
  <si>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</si>
  <si>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</si>
  <si>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Facility Affixed CCTV/Surveillance Cameras, Facility Affixed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</si>
  <si>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</si>
  <si>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</si>
  <si>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Alarm Systems.
***This Job Title can only be used for Work/Services on Systems which are included on the Contractor's Contract***.</t>
  </si>
  <si>
    <t>Individual employed by the Contractor who Starts-Up, Commissions, Programs,  Integrates, and Maintains (both Preventative and Remedial Maintenance) Nurse Call Systems, Personal Alarm Systems, and Time Management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</si>
  <si>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CCTV/Surveillance Camera Systems, Physical Access Control Systems, and Alarm and Signal Systems.
***This Job Title can only be used for work/Services on Systems/Product Lines/Equipment which are included on the Contractor's Contract***.</t>
  </si>
  <si>
    <t>GAMEWELL-FIRE CONTROL INSTR</t>
  </si>
  <si>
    <t>PELCO</t>
  </si>
  <si>
    <t>Syracuse Time &amp; Alarm Co., Inc.</t>
  </si>
  <si>
    <t>1</t>
  </si>
  <si>
    <t>$295.00</t>
  </si>
  <si>
    <t>$148.00</t>
  </si>
  <si>
    <t>$108.00</t>
  </si>
  <si>
    <t>$196.00</t>
  </si>
  <si>
    <t>$656.00</t>
  </si>
  <si>
    <t>$122.00</t>
  </si>
  <si>
    <t>$135.00</t>
  </si>
  <si>
    <t>$461.00</t>
  </si>
  <si>
    <t>$123.00</t>
  </si>
  <si>
    <t>$95.00</t>
  </si>
  <si>
    <t>$584.00</t>
  </si>
  <si>
    <t>$154.00</t>
  </si>
  <si>
    <t>$215.00</t>
  </si>
  <si>
    <t>$21.00</t>
  </si>
  <si>
    <t>$209.00</t>
  </si>
  <si>
    <t>$306.00</t>
  </si>
  <si>
    <t>$139.00</t>
  </si>
  <si>
    <t>$11.00</t>
  </si>
  <si>
    <t>$79.00</t>
  </si>
  <si>
    <t>$129.00</t>
  </si>
  <si>
    <t>$336.00</t>
  </si>
  <si>
    <t>$244.00</t>
  </si>
  <si>
    <t>$164.00</t>
  </si>
  <si>
    <t>$175.00</t>
  </si>
  <si>
    <t>$130.00</t>
  </si>
  <si>
    <t>$132.00</t>
  </si>
  <si>
    <t>$121.00</t>
  </si>
  <si>
    <t>$230.00</t>
  </si>
  <si>
    <t>$141.00</t>
  </si>
  <si>
    <t>$172.00</t>
  </si>
  <si>
    <t>$142.00</t>
  </si>
  <si>
    <t>$111.00</t>
  </si>
  <si>
    <t>$261.00</t>
  </si>
  <si>
    <t>$213.00</t>
  </si>
  <si>
    <t>$300.00</t>
  </si>
  <si>
    <t>$99.00</t>
  </si>
  <si>
    <t>$243.00</t>
  </si>
  <si>
    <t>$114.00</t>
  </si>
  <si>
    <t>$131.00</t>
  </si>
  <si>
    <t>E50-24MCW-FW</t>
  </si>
  <si>
    <t>SPEAKER STROBE  24 VOLT  SELECTABLE CANDELA 15/30/75/110  SQUARE  WALL  WHITE</t>
  </si>
  <si>
    <t>$820.00</t>
  </si>
  <si>
    <t>$100.00</t>
  </si>
  <si>
    <t>$105.00</t>
  </si>
  <si>
    <t>$120.00</t>
  </si>
  <si>
    <t>$126.00</t>
  </si>
  <si>
    <t>$138.00</t>
  </si>
  <si>
    <t>$234.00</t>
  </si>
  <si>
    <t>$246.00</t>
  </si>
  <si>
    <t>$703.00</t>
  </si>
  <si>
    <t>ET-1010-W</t>
  </si>
  <si>
    <t>SPEAKER  VANDAL-RESISTANT  8 WATTS  WALL OR CEILING SURFACE MOUNT  WHITE</t>
  </si>
  <si>
    <t>$157.00</t>
  </si>
  <si>
    <t>ET90-24MCC-FR</t>
  </si>
  <si>
    <t>SPEAKER STROBE  24 VOLT  8 WATT MULTI-CANDELA 15/30/75/95  CEILING  RED</t>
  </si>
  <si>
    <t>$3,715.00</t>
  </si>
  <si>
    <t>$303.00</t>
  </si>
  <si>
    <t>$408.00</t>
  </si>
  <si>
    <t>$146.00</t>
  </si>
  <si>
    <t>$197.00</t>
  </si>
  <si>
    <t>$207.00</t>
  </si>
  <si>
    <t>$124.00</t>
  </si>
  <si>
    <t>$253.00</t>
  </si>
  <si>
    <t>$199.00</t>
  </si>
  <si>
    <t>$381.00</t>
  </si>
  <si>
    <t>$270.00</t>
  </si>
  <si>
    <t>$151.00</t>
  </si>
  <si>
    <t>$169.00</t>
  </si>
  <si>
    <t>$168.00</t>
  </si>
  <si>
    <t>$644.00</t>
  </si>
  <si>
    <t>MB-G6-12-R</t>
  </si>
  <si>
    <t>MOTOR BELL  12 VOLT  6    INDOOR/OUTDOOR  RED</t>
  </si>
  <si>
    <t>MT-121575W-FR</t>
  </si>
  <si>
    <t>8 MULTITONE STROBE  12 VOLT  15/75 CANDELA  WALL  RED</t>
  </si>
  <si>
    <t>$109.00</t>
  </si>
  <si>
    <t>MT-121575W-NW</t>
  </si>
  <si>
    <t>8 MULTITONE STROBE  12 VOLT  15/75 CANDELA  WALL  NO LETTERING  WHITE</t>
  </si>
  <si>
    <t>MT-24MCW-FW</t>
  </si>
  <si>
    <t>HORN STROBE  24 VOLT  15 30 75 110  SELECTABLE CANDELA  FLUSH  SYNC/NON-SYNC  WHITE</t>
  </si>
  <si>
    <t>$165.00</t>
  </si>
  <si>
    <t>RSS-24MCWH-FW</t>
  </si>
  <si>
    <t>STROBE  24 VOLT  HIGH INTENSITY 135/185 CANDELA  WALL  WHITE</t>
  </si>
  <si>
    <t>$82.00</t>
  </si>
  <si>
    <t>$84.00</t>
  </si>
  <si>
    <t>$133.00</t>
  </si>
  <si>
    <t>$224.00</t>
  </si>
  <si>
    <t>$1,300.00</t>
  </si>
  <si>
    <t>$2.00</t>
  </si>
  <si>
    <t>$194.00</t>
  </si>
  <si>
    <t>$251.00</t>
  </si>
  <si>
    <t>$780.00</t>
  </si>
  <si>
    <t>$700.00</t>
  </si>
  <si>
    <t>$600.00</t>
  </si>
  <si>
    <t>$490.00</t>
  </si>
  <si>
    <t>$1,800.00</t>
  </si>
  <si>
    <t>$611.00</t>
  </si>
  <si>
    <t>$632.00</t>
  </si>
  <si>
    <t>$1,702.00</t>
  </si>
  <si>
    <t>$472.00</t>
  </si>
  <si>
    <t>$589.00</t>
  </si>
  <si>
    <t>$43.00</t>
  </si>
  <si>
    <t>$38.00</t>
  </si>
  <si>
    <t>$2,500.00</t>
  </si>
  <si>
    <t>$3,000.00</t>
  </si>
  <si>
    <t>$14.00</t>
  </si>
  <si>
    <t>$70.00</t>
  </si>
  <si>
    <t>$350.00</t>
  </si>
  <si>
    <t>$541.00</t>
  </si>
  <si>
    <t>$30.00</t>
  </si>
  <si>
    <t>$40.00</t>
  </si>
  <si>
    <t>$7.00</t>
  </si>
  <si>
    <t>$9.00</t>
  </si>
  <si>
    <t>$220.00</t>
  </si>
  <si>
    <t>$78.00</t>
  </si>
  <si>
    <t>$320.00</t>
  </si>
  <si>
    <t>$216.00</t>
  </si>
  <si>
    <t>$450.00</t>
  </si>
  <si>
    <t>$580.00</t>
  </si>
  <si>
    <t>$71.00</t>
  </si>
  <si>
    <t>$36.00</t>
  </si>
  <si>
    <t>$150.00</t>
  </si>
  <si>
    <t>$180.00</t>
  </si>
  <si>
    <t>$200.00</t>
  </si>
  <si>
    <t>$94.00</t>
  </si>
  <si>
    <t>$860.00</t>
  </si>
  <si>
    <t>$294.00</t>
  </si>
  <si>
    <t>$50.00</t>
  </si>
  <si>
    <t>$2,350.00</t>
  </si>
  <si>
    <t>$77.00</t>
  </si>
  <si>
    <t>$98.00</t>
  </si>
  <si>
    <t>$254.00</t>
  </si>
  <si>
    <t>$260.00</t>
  </si>
  <si>
    <t>$91.00</t>
  </si>
  <si>
    <t>$116.00</t>
  </si>
  <si>
    <t>$250.00</t>
  </si>
  <si>
    <t>$55.00</t>
  </si>
  <si>
    <t>$1,250.00</t>
  </si>
  <si>
    <t>$3.00</t>
  </si>
  <si>
    <t>$1.00</t>
  </si>
  <si>
    <t>$44.00</t>
  </si>
  <si>
    <t>$364.00</t>
  </si>
  <si>
    <t>$5.00</t>
  </si>
  <si>
    <t>$240.00</t>
  </si>
  <si>
    <t>$9,900.00</t>
  </si>
  <si>
    <t>$31.00</t>
  </si>
  <si>
    <t>$52.00</t>
  </si>
  <si>
    <t>$12,900.00</t>
  </si>
  <si>
    <t>$1,640.00</t>
  </si>
  <si>
    <t>$650.00</t>
  </si>
  <si>
    <t>$32.00</t>
  </si>
  <si>
    <t>$284.00</t>
  </si>
  <si>
    <t>$789.00</t>
  </si>
  <si>
    <t>$97.00</t>
  </si>
  <si>
    <t>$208.00</t>
  </si>
  <si>
    <t>$330.00</t>
  </si>
  <si>
    <t>$680.00</t>
  </si>
  <si>
    <t>$1,080.00</t>
  </si>
  <si>
    <t>$198.00</t>
  </si>
  <si>
    <t>$204.00</t>
  </si>
  <si>
    <t>$310.00</t>
  </si>
  <si>
    <t>$870.00</t>
  </si>
  <si>
    <t>$92.00</t>
  </si>
  <si>
    <t>$214.00</t>
  </si>
  <si>
    <t>$68.00</t>
  </si>
  <si>
    <t>$140.00</t>
  </si>
  <si>
    <t>$790.00</t>
  </si>
  <si>
    <t>$810.00</t>
  </si>
  <si>
    <t>$117.00</t>
  </si>
  <si>
    <t>$1,500.00</t>
  </si>
  <si>
    <t>$286.00</t>
  </si>
  <si>
    <t>$442.00</t>
  </si>
  <si>
    <t>$186.00</t>
  </si>
  <si>
    <t>$1,340.00</t>
  </si>
  <si>
    <t>005220</t>
  </si>
  <si>
    <t>CITY BOX DIRECT CONNECT MODULE FOR GWF-7075</t>
  </si>
  <si>
    <t>005824</t>
  </si>
  <si>
    <t>SERIEL/PARALLEL INTERFACE FOR GWF-7075</t>
  </si>
  <si>
    <t>$383.00</t>
  </si>
  <si>
    <t>005860TG</t>
  </si>
  <si>
    <t>005860TR</t>
  </si>
  <si>
    <t>005880</t>
  </si>
  <si>
    <t>LED DRIVER MODULE W/ 8 INPUTS FOR GWF-7075</t>
  </si>
  <si>
    <t>00RA-1000</t>
  </si>
  <si>
    <t>LCD REMOTE ANNUNCIATOR FOR GWF-7075 - GRAY BEZEL</t>
  </si>
  <si>
    <t>00RA-1000R</t>
  </si>
  <si>
    <t>LCD REMOTE ANNUNCIATOR FOR GWF-7075 - RED BEZEL</t>
  </si>
  <si>
    <t>1100-0194B</t>
  </si>
  <si>
    <t>ARB  AUXILIARY RELAY BOARD</t>
  </si>
  <si>
    <t>1100-0196</t>
  </si>
  <si>
    <t>ARB-C  AUXILIARY RELAY BOARD ON 4 INCH SQUARE COVER</t>
  </si>
  <si>
    <t>1100-0399</t>
  </si>
  <si>
    <t>LCD-7100 REMOTE SERIAL ANNUNCIATOR  LCD DISPLAY</t>
  </si>
  <si>
    <t>1100-0450</t>
  </si>
  <si>
    <t>COMMAND CENTER  BLANK PLATE  SINGLE SIZE (PACK OF 3 PLATES)</t>
  </si>
  <si>
    <t>1100-0451</t>
  </si>
  <si>
    <t>INCC-TEL FIREFIGHTER TELEPHONE MODULE</t>
  </si>
  <si>
    <t>1100-0452</t>
  </si>
  <si>
    <t>INCC-MIC PAGING MICROPHONE MODULE</t>
  </si>
  <si>
    <t>1100-0453</t>
  </si>
  <si>
    <t>B SIZE INCC INNER DOOR W/ INCC-TEL SLOT  4 SLOTS (ASM-16  INCC-MIC  NGA)</t>
  </si>
  <si>
    <t>1100-0454</t>
  </si>
  <si>
    <t>B SIZE INCC INNER DOOR W/ 6 SLOTS (ASM-16  INCC-MIC  NGA)</t>
  </si>
  <si>
    <t>1100-0455</t>
  </si>
  <si>
    <t>ASM-16 PROGRAMMABLE SWITCH MODULE</t>
  </si>
  <si>
    <t>1100-0456</t>
  </si>
  <si>
    <t>AM-50 TRANSPONDER 50 WATT  25 VRMS AUDIO AMPLIFIER</t>
  </si>
  <si>
    <t>1100-0458</t>
  </si>
  <si>
    <t>B SIZE INCC COMMAND CENTER ENCLOSURE  BLACK</t>
  </si>
  <si>
    <t>1100-0459</t>
  </si>
  <si>
    <t>B SIZE INCC COMMAND CENTER ENCLOSURE  RED DOOR</t>
  </si>
  <si>
    <t>1100-0460</t>
  </si>
  <si>
    <t>B SIZE  19 INCH INX BACK BOX WITH DOOR  BLACK</t>
  </si>
  <si>
    <t>1100-0461</t>
  </si>
  <si>
    <t>B SIZE  19 INCH INX BACK BOX WITH DOOR   RED DOOR</t>
  </si>
  <si>
    <t>1100-0503</t>
  </si>
  <si>
    <t>ANU-48 LED DRIVER MODULE</t>
  </si>
  <si>
    <t>1100-0505</t>
  </si>
  <si>
    <t xml:space="preserve">NGA NETWORK GRAPHIC ANNUCIATOR - LIMITED AVAILABILITY </t>
  </si>
  <si>
    <t>$1,810.00</t>
  </si>
  <si>
    <t>1100-0654</t>
  </si>
  <si>
    <t>BC-1R  BATTERY CABINET - RED  SURFACE</t>
  </si>
  <si>
    <t>1100-1233</t>
  </si>
  <si>
    <t>CAOM CLASS A OPTION COMBINATION MODULE FOR BOTH SLCS</t>
  </si>
  <si>
    <t>1100-1234</t>
  </si>
  <si>
    <t>MCOM MUNICIPAL CONNECTION OPTION MODULE FOR LOCAL ENERGY CITY BOX</t>
  </si>
  <si>
    <t>1100-1325</t>
  </si>
  <si>
    <t>INI-VGE-FO CLASSIC ENABLED VOICE GATEWAY - LIMITED AVAILABILITY</t>
  </si>
  <si>
    <t>1100-1326</t>
  </si>
  <si>
    <t>INI-VGE-UTP CLASSIC ENABLED VOICE GATEWAY  UNSHIELDED TWISTED PAIR -  LIMITED AVAILABILITY</t>
  </si>
  <si>
    <t>1120-0873</t>
  </si>
  <si>
    <t>MICROPHONE CABLE ASSEMBLY</t>
  </si>
  <si>
    <t>$27.00</t>
  </si>
  <si>
    <t>112-90032</t>
  </si>
  <si>
    <t>FIRERAY 50R REFLECTIVE PROJECTED TEAM TYPE SMOKE DETECTOR 24 VOLT 160FT (72223-160)</t>
  </si>
  <si>
    <t>112-90033</t>
  </si>
  <si>
    <t>FIRERAY 100R REFLECTIVE PROJECTED BEAM TYPE SMOKE DETECTOR 24 VOLT 330FT (72223-330)</t>
  </si>
  <si>
    <t>$279.00</t>
  </si>
  <si>
    <t>140-90002</t>
  </si>
  <si>
    <t>FM-990  LOW PROFILE MOUNT DOOR HOLDER 12VDC/24VDC/24VAC/120VAC</t>
  </si>
  <si>
    <t>140-90003</t>
  </si>
  <si>
    <t>FM-997  RECESSED MOUNT DOOR HOLDER 12VDC/24VDC/24VAC/120VAC</t>
  </si>
  <si>
    <t>150-00026</t>
  </si>
  <si>
    <t>FIREVAC® IV VOICE EVACUATION SYSTEM  50 WATT  STAND ALONE</t>
  </si>
  <si>
    <t>150-00027</t>
  </si>
  <si>
    <t>FIREVAC® IV VOICE EVACUATION SYSTEM  4-CHANNEL  50 WATT</t>
  </si>
  <si>
    <t>151-00023</t>
  </si>
  <si>
    <t>ZONE SPLITTER  FIREVAC® IV (FOR EXPANSION OR REPLACEMENT)</t>
  </si>
  <si>
    <t>151-00027</t>
  </si>
  <si>
    <t>REMOTE MICROPHONE STATION</t>
  </si>
  <si>
    <t>151-00028</t>
  </si>
  <si>
    <t>LINE TRANSFORMER (CONVERTS 25 VRMS TO 70 VRMS)</t>
  </si>
  <si>
    <t>2151</t>
  </si>
  <si>
    <t>SMOKE DETECTOR  PHOTOELECTRIC  100 SERIES  LOW PROFILE</t>
  </si>
  <si>
    <t>$51.00</t>
  </si>
  <si>
    <t>2W-B</t>
  </si>
  <si>
    <t>I3 SMOKE DETECTOR  2-WIRE PHOTOELECTRIC WITH BASE</t>
  </si>
  <si>
    <t xml:space="preserve">2WT-B </t>
  </si>
  <si>
    <t>I3 SMOKE DETECTOR  2-WIRE PHOTOELECTRIC  135° FIXED THERMAL WITH BASE</t>
  </si>
  <si>
    <t>$42.00</t>
  </si>
  <si>
    <t>411</t>
  </si>
  <si>
    <t>ASSEMBLY  FINAL 411</t>
  </si>
  <si>
    <t>411RK</t>
  </si>
  <si>
    <t>RELAY KIT  TWO PROGRAMMABLE RELAYS  FORM C  411UDAC ONLY</t>
  </si>
  <si>
    <t>411UD</t>
  </si>
  <si>
    <t>FOUR CHANNEL DUAL SLAVE PROGRAMMER DACT  REQUIRES PRO-411  FLEX 404 ONLY</t>
  </si>
  <si>
    <t>411UDAC</t>
  </si>
  <si>
    <t xml:space="preserve">4-CHANNEL  DUAL LINE  STAND-ALONE FIRE ALARM COMMUNICATOR   1 AMP OF NAC POWER  INTEGRAL BATTERY CHARGER  UPLOAD/DOWNLOAD CAPABILITY  PROGRAMMABLE USING PRO-411 OR PK-CD </t>
  </si>
  <si>
    <t>43T-G10-115-R</t>
  </si>
  <si>
    <t>BELL  VIBE  115 VAC  10”  RED</t>
  </si>
  <si>
    <t>43T-G6-24-R</t>
  </si>
  <si>
    <t>BELL  VIBE  24 VAC  6”  RED</t>
  </si>
  <si>
    <t>4W-B</t>
  </si>
  <si>
    <t>I3 SMOKE DETECTOR  4-WIRE PHOTOELECTRIC WITH BASE</t>
  </si>
  <si>
    <t>4WT-B</t>
  </si>
  <si>
    <t>I3 SMOKE DETECTOR  4-WIRE PHOTOELECTRIC  135° FIXED THERMAL WITH BASE</t>
  </si>
  <si>
    <t>4WTR-B</t>
  </si>
  <si>
    <t>I3 SMOKE DETECTOR  4-WIRE  135° FIXED THERMAL AND FORM C RELAY</t>
  </si>
  <si>
    <t>4XLMF</t>
  </si>
  <si>
    <t>REMOTE ANNUNCIATOR DRIVER  24 VOLT  SUPPORTS GWSAN-404  FLEX 404 ONLY</t>
  </si>
  <si>
    <t>4XTMF</t>
  </si>
  <si>
    <t>TRANSMITTER MODULE FOR REMOTE STATION OUTPUT OR MUNICIPAL BOX CONNECTION</t>
  </si>
  <si>
    <t>4XZMF</t>
  </si>
  <si>
    <t>RELAY MODULE  FOUR RELAYS-BY-ZONE  ALARM AND TROUBLE CONTACTS  24 VOLT  FLEX 404 ONLY</t>
  </si>
  <si>
    <t>5150-0002</t>
  </si>
  <si>
    <t>7100 KEYPAD MEMBRANE</t>
  </si>
  <si>
    <t>5150-0003</t>
  </si>
  <si>
    <t>LCD-7100 KEYPAD MEMBRANE</t>
  </si>
  <si>
    <t>5151</t>
  </si>
  <si>
    <t>135°F FIXED TEMP  AND RATE OF RISE</t>
  </si>
  <si>
    <t>5601P</t>
  </si>
  <si>
    <t>135° F FIXED TEMP  AND RATE OF RISE N O   5600 SERIES  PLAIN</t>
  </si>
  <si>
    <t>5621</t>
  </si>
  <si>
    <t>135° F FIXED TEMP  AND RATE OF RISE  DUAL CIRCUIT N O   5600 SERIES</t>
  </si>
  <si>
    <t>5622</t>
  </si>
  <si>
    <t>194° F FIXED TEMP  AND RATE OF RISE  DUAL CIRCUIT N O   5600 SERIES</t>
  </si>
  <si>
    <t>5623</t>
  </si>
  <si>
    <t>135°F FIXED TEMP   DUAL CIRCUIT N O   5600 SERIES</t>
  </si>
  <si>
    <t>5624</t>
  </si>
  <si>
    <t>194 ° F FIXED TEMP   DUAL CIRCUIT N O   5600 SERIES</t>
  </si>
  <si>
    <t>600XL-RETROFIT</t>
  </si>
  <si>
    <t>GAMEWELL IF602XL  IF610XL  IF632 (30 X22 ) RETROFIT KIT FOR E3 SERIES UPGRADE- INCLUDES INNER DOORS  CABINET MOUNTING PLATE FOR E3 C-SIZE PLATE  LCD-E3 DISPLAY PLATE  REQUIRES E3 C-SIZE MOUNTING PLATE (E3-INCC-PLATE OR E3-ILI-PLATE)</t>
  </si>
  <si>
    <t>6100-0076</t>
  </si>
  <si>
    <t>20-FOOT STANDARD RJ11 CABLE (6-PIN MODULAR) DOWNLOAD CABLE</t>
  </si>
  <si>
    <t>6100-0077</t>
  </si>
  <si>
    <t>RJ11 (6-PIN) TO DB9 (9-PIN FEMALE) (PANEL TO COMPUTER)</t>
  </si>
  <si>
    <t>6500-MMK</t>
  </si>
  <si>
    <t>HEAVY DUTY MULTI-MOUNT KIT (FOR INSTALLATIONS PRONE TO VIBRATION OR WHERE THERE IS DIFFICULTY IN MAINTAINING THE SET ANGLE  WHEN INSTALLED WITH THE TRANSMITTER/RECEIVER UNIT  6500-SMK MUST BE USED AS WELL)</t>
  </si>
  <si>
    <t>7200-B-RETROFIT</t>
  </si>
  <si>
    <t>FCI 7200 B SIZE CABINET RETROFIT KIT FOR E3 SERIES UPGRADE- INCLUDES OUTER DOOR  INNER DOOR FOR LCD-E3   ASM-16  CABINET MOUNTING PLATE FOR E3 C-SIZE PLATE  REQUIRES E3 C-SIZE MOUNTING PLATE (E3-INCC-CPLATE OR E3-ILI-CPLATE)</t>
  </si>
  <si>
    <t>7200-C-RETROFIT</t>
  </si>
  <si>
    <t>FCI 7200 C SIZE CABINET RETROFIT KIT FOR E3 SERIES UPGRADE- INCLUDES OUTER DOOR  INNER DOOR FOR LCD-E3   ASM-16  CABINET MOUNTING PLATE FOR E3 D-SIZE PLATE  REQUIRES E3 D-SIZE MOUNTING PLATE (E3-INCC-DPLATE)</t>
  </si>
  <si>
    <t>$58.00</t>
  </si>
  <si>
    <t>75602</t>
  </si>
  <si>
    <t>INI-VGC TO ASM-16 CABLE</t>
  </si>
  <si>
    <t>75687</t>
  </si>
  <si>
    <t>20  RPT-E3 EXTENDED CABLE</t>
  </si>
  <si>
    <t>7626-25HC</t>
  </si>
  <si>
    <t>IPGSM 25FT ANTENNA CABLE  LOW LOST</t>
  </si>
  <si>
    <t>7626-50HC</t>
  </si>
  <si>
    <t>IPGSM 50FT ANTENNA CABLE  LOW LOST</t>
  </si>
  <si>
    <t>7720P</t>
  </si>
  <si>
    <t>IPGSM HANDHELD PROGRAMMER</t>
  </si>
  <si>
    <t>90375</t>
  </si>
  <si>
    <t>PM-9 ADAPTOR PLATE  FOR E3-INX CABINETS</t>
  </si>
  <si>
    <t>90480</t>
  </si>
  <si>
    <t>7100 INSTALLATION KIT  B-SLIM CABINETS</t>
  </si>
  <si>
    <t>90492</t>
  </si>
  <si>
    <t>QUARTER TURN THUMB LATCH FOR CABINETS NOT NEEDING KEY LOCKS</t>
  </si>
  <si>
    <t>90510</t>
  </si>
  <si>
    <t>AOM-TEL MOUNTING PLATE FOR LOC-TEL</t>
  </si>
  <si>
    <t>90516</t>
  </si>
  <si>
    <t>SEISMIC KIT FOR 7 AH BATTERIES  E3 S3 7100 B-SLIM SIZE CABINET</t>
  </si>
  <si>
    <t>90518</t>
  </si>
  <si>
    <t>SEISMIC KIT FOR 7 AH BATTERIES  E3  B    C    D  NETSOLO INX AND NETSOLO 7100 SIZE CABINETS</t>
  </si>
  <si>
    <t>90519</t>
  </si>
  <si>
    <t>SEISMIC KIT FOR 12 AH BATTERIES  E3  C  INX   D  INX AND NETSOLO INX SIZE CABINETS</t>
  </si>
  <si>
    <t>90520</t>
  </si>
  <si>
    <t>SEISMIC KIT FOR 18 AH BATTERIES  E3  B    C  AND  D  SIZE CABINETS</t>
  </si>
  <si>
    <t>90521</t>
  </si>
  <si>
    <t>A2143-20</t>
  </si>
  <si>
    <t>100UF NONPOLARIZED BYPASS CAPACITOR - FOR AOM-2SF AUDIO AMPLIFER INSTALL</t>
  </si>
  <si>
    <t>AA-100</t>
  </si>
  <si>
    <t>100 WATT AUDIO AMPLIFIER @70 7 VRMS  120 VAC</t>
  </si>
  <si>
    <t>AA-100E</t>
  </si>
  <si>
    <t>100 WATT AUDIO AMPLIFIER @70 7 VRMS  220 VAC (NON UL)</t>
  </si>
  <si>
    <t>AA-120</t>
  </si>
  <si>
    <t>120 WATT AUDIO AMPLIFIER @25 VRMS  120 VAC</t>
  </si>
  <si>
    <t>AA-120E</t>
  </si>
  <si>
    <t>120 WATT AUDIO AMPLIFIER @25 VRMS  220 VAC (NON UL)</t>
  </si>
  <si>
    <t>$85.00</t>
  </si>
  <si>
    <t>$970.00</t>
  </si>
  <si>
    <t>$185.00</t>
  </si>
  <si>
    <t>ACT-1</t>
  </si>
  <si>
    <t>AUDIO COUPLING TRANSFORMER - REQUIRED FOR VGE AUDIO</t>
  </si>
  <si>
    <t>AM-50-70</t>
  </si>
  <si>
    <t>AM-50 TRANSPONDER 50 WATT  70 VRMS AUDIO AMPLIFIER</t>
  </si>
  <si>
    <t>AM-50-PLATE</t>
  </si>
  <si>
    <t>AM-50 AMPLIFIER EXTENDER PLATE FOR  C  AND  D  ENCLOSURES</t>
  </si>
  <si>
    <t>$49.00</t>
  </si>
  <si>
    <t>AMM-2IF</t>
  </si>
  <si>
    <t>ADDRESSABLE DUAL MONITOR MODULE  2 CIRCUIT</t>
  </si>
  <si>
    <t>AMM-4F</t>
  </si>
  <si>
    <t>ADDRESSABLE MONITOR MODULE  CLASS “A”</t>
  </si>
  <si>
    <t>AMM-4SF</t>
  </si>
  <si>
    <t>ADDRESSABLE SUB-LOOP MODULE  CLASS “A”</t>
  </si>
  <si>
    <t>AMT-12/24-R</t>
  </si>
  <si>
    <t>AMT MULTITONE  3 INPUT  12/24 VOLT  WALL  RED</t>
  </si>
  <si>
    <t>AMT-24MCW-FR</t>
  </si>
  <si>
    <t>AMT STROBE  MULTI-CANDELA  24 VOLT  WALL  RED</t>
  </si>
  <si>
    <t>ANN-SB80KIT-R</t>
  </si>
  <si>
    <t>BACKBOX KIT  SURFACE MOUNT USED WITH ANN-80  RED</t>
  </si>
  <si>
    <t>ANN-SB80KIT-W</t>
  </si>
  <si>
    <t>BACKBOX KIT  ANGLED FOR BETTER VIEWING  SURFACE MOUNT USED WITH ANN-80-W  WHITE</t>
  </si>
  <si>
    <t>ANX-DWLR</t>
  </si>
  <si>
    <t xml:space="preserve">ADDRESSABLE NODE EXPANDER DOWNLOADER TOOL - FOR ESD INSTALLER USE ONLY </t>
  </si>
  <si>
    <t>ANX-MR-UTP</t>
  </si>
  <si>
    <t>ADDRESSABLE NODE EXPANDER  MULTI-RING  TWISTED PAIR</t>
  </si>
  <si>
    <t>ANX-SR</t>
  </si>
  <si>
    <t>ADDRESSABLE NODE EXPANDER  SINGLE RING  TWISTED PAIR</t>
  </si>
  <si>
    <t>ANX-WEBPORTAL-KIT</t>
  </si>
  <si>
    <t xml:space="preserve">ANX-SR AND EVANCE WEB PORTAL GATEWAY WITH BLACK CABINET </t>
  </si>
  <si>
    <t>AOM-2RF</t>
  </si>
  <si>
    <t>ADDRESSABLE OUTPUT RELAY CONTROL MODULE</t>
  </si>
  <si>
    <t>AOM-2SF</t>
  </si>
  <si>
    <t>ADDRESSABLE OUTPUT SIGNAL MODULE</t>
  </si>
  <si>
    <t>APA151</t>
  </si>
  <si>
    <t>ANNUNCIATOR WITH PIEZO  ALARM AND POWER LEDS</t>
  </si>
  <si>
    <t>ASD-PL3R</t>
  </si>
  <si>
    <t>ANALOG PHOTOELECTRONIC SENSOR  REMOTE TEST CAPABLE  VELOCITI ONLY  BRIGHT WHITE COLOR</t>
  </si>
  <si>
    <t>$67.00</t>
  </si>
  <si>
    <t>B200S-IV</t>
  </si>
  <si>
    <t>INTELLIGENT ADDRESSABLE SOUNDER BASE - FOR VELOCITI SENSORS ONLY  IVORY</t>
  </si>
  <si>
    <t>B200S-LF-WH</t>
  </si>
  <si>
    <t>INTELLIGENT ADDRESSABLE LOW FREQUENCY 520 HZ SOUNDER BASE - FOR VELOCITI SENSORS ONLY  BRIGHT WHITE</t>
  </si>
  <si>
    <t>B200SR-IV</t>
  </si>
  <si>
    <t>INTELLIGENT PLUG-IN SOUNDER BASE WITH ANSI TEMPORAL 3 OR CONTINUOUS TONE  IVORY</t>
  </si>
  <si>
    <t>$83.00</t>
  </si>
  <si>
    <t>B200SR-LF-WH</t>
  </si>
  <si>
    <t>INTELLIGENT PLUG-IN LOW FREQUENCY 520 HZ SOUNDER BASE WITH ANSI TEMPORAL 3 OR CONTINUOUS TONE  BRIGHT WHITE</t>
  </si>
  <si>
    <t>B200SR-WH</t>
  </si>
  <si>
    <t>INTELLIGENT PLUG-IN SOUNDER BASE WITH ANSI TEMPORAL 3 OR CONTINUOUS TONE  BRIGHT WHITE</t>
  </si>
  <si>
    <t>B200S-WH</t>
  </si>
  <si>
    <t>INTELLIGENT ADDRESSABLE SOUNDER BASE - FOR VELOCITI SENSORS ONLY  BRIGHT WHITE</t>
  </si>
  <si>
    <t>B224BI-IV</t>
  </si>
  <si>
    <t>ISOLATOR BASE ASSEMBLY  VELOCITI PROTOCOL  IVORY</t>
  </si>
  <si>
    <t>B224BI-WH</t>
  </si>
  <si>
    <t>ISOLATOR BASE ASSEMBLY  VELOCITI PROTOCOL  BRIGHT WHITE</t>
  </si>
  <si>
    <t>B224RB-IV</t>
  </si>
  <si>
    <t>RELAY BASE  VELOCITI PROTOCOL  IVORY</t>
  </si>
  <si>
    <t>B224RB-WH</t>
  </si>
  <si>
    <t>RELAY BASE  VELOCITI PROTOCOL  BRIGHT WHITE COLOR</t>
  </si>
  <si>
    <t>B300-6-BP</t>
  </si>
  <si>
    <t>BULK PACK OF B300-6  BRIGHT WHITE COLOR  QUANTITY 10</t>
  </si>
  <si>
    <t>BAT-121000</t>
  </si>
  <si>
    <t>BATTERY  12 VOLT  100 AH</t>
  </si>
  <si>
    <t>BAT-12180-BP</t>
  </si>
  <si>
    <t>TWO (2) BAT-12180 (12V  18AH) SHIPPED IN EACH BULK PACK</t>
  </si>
  <si>
    <t>BAT-12260-BP</t>
  </si>
  <si>
    <t>TWO (2) BAT-12660 (12V  26AH) SHIPPED IN EACH BULK PACK</t>
  </si>
  <si>
    <t>BAT-12330</t>
  </si>
  <si>
    <t>BATTERY  12VDC  33 AH  NUT   BOLT</t>
  </si>
  <si>
    <t>BAT-1250-BP</t>
  </si>
  <si>
    <t>TEN (10) BAT-1250 (12V  5AH) SHIPPED IN EACH BULK PACK</t>
  </si>
  <si>
    <t>BAT-12550</t>
  </si>
  <si>
    <t>BATTERY  12VDC  55 AH</t>
  </si>
  <si>
    <t>BAT-1270-BP</t>
  </si>
  <si>
    <t>FIVE (5) BAT-1270 (12V  7AH) SHIPPED IN EACH BULK PACK</t>
  </si>
  <si>
    <t>BB-17F</t>
  </si>
  <si>
    <t>BATTERY BACKBOX  HOLDS UP TO TWO 12 V  18 AH BATTERIES  RED</t>
  </si>
  <si>
    <t>BB-26</t>
  </si>
  <si>
    <t>BATTERY BOX  HOLDS UP TO TWO BAT-12260 (26 AH) INCLUDES CABLES</t>
  </si>
  <si>
    <t>BB-55F</t>
  </si>
  <si>
    <t>BATTERY BOX  HOLDS UP TO TWO BAT-12260 (26 AH) OR BAT-12550 (55 AH) INCLUDES CABLES  RED  FIRELITE KEY</t>
  </si>
  <si>
    <t>BCK-200B</t>
  </si>
  <si>
    <t>$39.00</t>
  </si>
  <si>
    <t>$23.00</t>
  </si>
  <si>
    <t>$145.00</t>
  </si>
  <si>
    <t>$158.00</t>
  </si>
  <si>
    <t>BEAM1224</t>
  </si>
  <si>
    <t>BEAMMMK</t>
  </si>
  <si>
    <t>PROVIDES CEILING OR WALL MOUNT CAPABILITY WITH INCREASED ANGULAR ADJUSTMENT FOR TRANSCEIVER OR REFLECTOR</t>
  </si>
  <si>
    <t>BEAMSMK</t>
  </si>
  <si>
    <t>SURFACE MOUNT KIT  CONDUIT USE</t>
  </si>
  <si>
    <t>BZGR-AG</t>
  </si>
  <si>
    <t>COMPACT WALL RED BEZEL KIT AGENT</t>
  </si>
  <si>
    <t>BZGR-AL</t>
  </si>
  <si>
    <t>COMPACT WALL RED BEZEL KIT ALERT</t>
  </si>
  <si>
    <t>BZGR-EV</t>
  </si>
  <si>
    <t>COMPACT WALL RED BEZEL KIT EVAC</t>
  </si>
  <si>
    <t>BZGR-F</t>
  </si>
  <si>
    <t>COMPACT WALL RED BEZEL KIT FIRE</t>
  </si>
  <si>
    <t>BZGR-P</t>
  </si>
  <si>
    <t>COMPACT WALL RED BEZEL KIT PLAIN</t>
  </si>
  <si>
    <t>BZGR-PG</t>
  </si>
  <si>
    <t>COMPACT WALL RED BEZEL KIT FOGO</t>
  </si>
  <si>
    <t>BZGR-SP</t>
  </si>
  <si>
    <t>COMPACT WALL RED BEZEL KIT FUEGO</t>
  </si>
  <si>
    <t>BZGW-AG</t>
  </si>
  <si>
    <t>COMPACT WALL WHITE BEZEL KIT AGENT</t>
  </si>
  <si>
    <t>BZGW-AL</t>
  </si>
  <si>
    <t>COMPACT WALL WHITE BEZEL KIT ALERT</t>
  </si>
  <si>
    <t>BZGW-EV</t>
  </si>
  <si>
    <t>COMPACT WALL WHITE BEZEL KIT EVAC</t>
  </si>
  <si>
    <t>BZGW-F</t>
  </si>
  <si>
    <t>COMPACT WALL WHITE BEZEL KIT FIRE</t>
  </si>
  <si>
    <t>BZGW-P</t>
  </si>
  <si>
    <t>COMPACT WALL WHITE BEZEL KIT PLAIN</t>
  </si>
  <si>
    <t>BZGW-PG</t>
  </si>
  <si>
    <t>COMPACT WALL WHITE BEZEL KIT FOGO</t>
  </si>
  <si>
    <t>BZGW-SP</t>
  </si>
  <si>
    <t>COMPACT WALL WHITE BEZEL KIT FUEGO</t>
  </si>
  <si>
    <t>BZR-AG</t>
  </si>
  <si>
    <t>WALL RED BEZEL KIT AGENT</t>
  </si>
  <si>
    <t>BZR-AL</t>
  </si>
  <si>
    <t>WALL RED BEZEL KIT ALERT</t>
  </si>
  <si>
    <t>BZRC-AG</t>
  </si>
  <si>
    <t>HORN STROBE CEILING RED BEZEL KIT AGENT</t>
  </si>
  <si>
    <t>BZRC-AL</t>
  </si>
  <si>
    <t>HORN STROBE CEILING RED BEZEL KIT ALERT</t>
  </si>
  <si>
    <t>BZRC-EV</t>
  </si>
  <si>
    <t>HORN STROBE CEILING RED BEZEL KIT EVAC</t>
  </si>
  <si>
    <t>BZRC-F</t>
  </si>
  <si>
    <t>HORN STROBE CEILING RED BEZEL KIT FIRE</t>
  </si>
  <si>
    <t>BZRC-P</t>
  </si>
  <si>
    <t>HORN STROBE CEILING RED BEZEL KIT PLAIN</t>
  </si>
  <si>
    <t>BZRC-PG</t>
  </si>
  <si>
    <t>HORN STROBE CEILING RED BEZEL KIT FOGO</t>
  </si>
  <si>
    <t>BZRC-SP</t>
  </si>
  <si>
    <t>HORN STROBE CEILING RED BEZEL KIT FUEGO</t>
  </si>
  <si>
    <t>BZR-EV</t>
  </si>
  <si>
    <t>WALL RED BEZEL KIT EVAC</t>
  </si>
  <si>
    <t>BZR-F</t>
  </si>
  <si>
    <t>WALL RED BEZEL KIT FIRE</t>
  </si>
  <si>
    <t>BZR-P</t>
  </si>
  <si>
    <t>WALL RED BEZEL KIT PLAIN</t>
  </si>
  <si>
    <t>BZR-PG</t>
  </si>
  <si>
    <t>WALL RED BEZEL KIT FOGO</t>
  </si>
  <si>
    <t>BZR-SP</t>
  </si>
  <si>
    <t>WALL RED BEZEL KIT FUEGO</t>
  </si>
  <si>
    <t>BZSPR-AG</t>
  </si>
  <si>
    <t>SPEAKER WALL RED BEZEL KIT AGENT</t>
  </si>
  <si>
    <t>BZSPR-AL</t>
  </si>
  <si>
    <t>SPEAKER WALL RED BEZEL KIT ALERT</t>
  </si>
  <si>
    <t>BZSPRC-AG</t>
  </si>
  <si>
    <t>SPEAKER CEILING RED BEZEL KIT AGENT</t>
  </si>
  <si>
    <t>BZSPRC-AL</t>
  </si>
  <si>
    <t>SPEAKER CEILING RED BEZEL KIT ALERT</t>
  </si>
  <si>
    <t>BZSPRC-EV</t>
  </si>
  <si>
    <t>SPEAKER CEILING RED BEZEL KIT EVAC</t>
  </si>
  <si>
    <t>BZSPRC-F</t>
  </si>
  <si>
    <t>SPEAKER CEILING RED BEZEL KIT FIRE</t>
  </si>
  <si>
    <t>BZSPRC-P</t>
  </si>
  <si>
    <t>SPEAKER CEILING RED BEZEL KIT PLAIN</t>
  </si>
  <si>
    <t>BZSPRC-PG</t>
  </si>
  <si>
    <t>SPEAKER CEILING RED BEZEL KIT FOGO</t>
  </si>
  <si>
    <t>BZSPRC-SP</t>
  </si>
  <si>
    <t>SPEAKER CEILING RED BEZEL KIT FUEGO</t>
  </si>
  <si>
    <t>BZSPR-EV</t>
  </si>
  <si>
    <t>SPEAKER WALL RED BEZEL KIT EVAC</t>
  </si>
  <si>
    <t>BZSPR-F</t>
  </si>
  <si>
    <t>SPEAKER WALL RED BEZEL KIT FIRE</t>
  </si>
  <si>
    <t>BZSPR-P</t>
  </si>
  <si>
    <t>SPEAKER WALL RED BEZEL KIT PLAIN</t>
  </si>
  <si>
    <t>BZSPR-PG</t>
  </si>
  <si>
    <t>SPEAKER WALL RED BEZEL KIT FOGO</t>
  </si>
  <si>
    <t>BZSPR-SP</t>
  </si>
  <si>
    <t>SPEAKER WALL RED BEZEL KIT FUEGO</t>
  </si>
  <si>
    <t>BZSPW-AG</t>
  </si>
  <si>
    <t>SPEAKER WALL WHITE BEZEL KIT AGENT</t>
  </si>
  <si>
    <t>BZSPW-AL</t>
  </si>
  <si>
    <t>SPEAKER WALL WHITE BEZEL KIT ALERT</t>
  </si>
  <si>
    <t>BZSPWC-AG</t>
  </si>
  <si>
    <t>SPEAKER CEILING WHITE BEZEL KIT AGENT</t>
  </si>
  <si>
    <t>BZSPWC-AL</t>
  </si>
  <si>
    <t>SPEAKER CEILING WHITE BEZEL KIT ALERT</t>
  </si>
  <si>
    <t>BZSPWC-EV</t>
  </si>
  <si>
    <t>SPEAKER CEILING WHITE BEZEL KIT EVAC</t>
  </si>
  <si>
    <t>BZSPWC-F</t>
  </si>
  <si>
    <t>SPEAKER CEILING WHITE BEZEL KIT FIRE</t>
  </si>
  <si>
    <t>BZSPWC-P</t>
  </si>
  <si>
    <t>SPEAKER CEILING WHITE BEZEL KIT PLAIN</t>
  </si>
  <si>
    <t>BZSPWC-PG</t>
  </si>
  <si>
    <t>SPEAKER CEILING WHITE BEZEL KIT FOGO</t>
  </si>
  <si>
    <t>BZSPWC-SP</t>
  </si>
  <si>
    <t>SPEAKER CEILING WHITE BEZEL KIT FUEGO</t>
  </si>
  <si>
    <t>BZSPW-EV</t>
  </si>
  <si>
    <t>SPEAKER WALL WHITE BEZEL KIT EVAC</t>
  </si>
  <si>
    <t>BZSPW-F</t>
  </si>
  <si>
    <t>SPEAKER WALL WHITE BEZEL KIT FIRE</t>
  </si>
  <si>
    <t>BZSPW-P</t>
  </si>
  <si>
    <t>SPEAKER WALL WHITE BEZEL KIT PLAIN</t>
  </si>
  <si>
    <t>BZSPW-PG</t>
  </si>
  <si>
    <t>SPEAKER WALL WHITE BEZEL KIT FOGO</t>
  </si>
  <si>
    <t>BZSPW-SP</t>
  </si>
  <si>
    <t>SPEAKER WALL WHITE BEZEL KIT FUEGO</t>
  </si>
  <si>
    <t>BZW-AG</t>
  </si>
  <si>
    <t>WALL WHITE BEZEL KIT AGENT</t>
  </si>
  <si>
    <t>BZW-AL</t>
  </si>
  <si>
    <t>WALL WHITE BEZEL KIT ALERT</t>
  </si>
  <si>
    <t>BZWC-AG</t>
  </si>
  <si>
    <t>HORN STROBE CEILING WHITE BEZEL KIT AGENT</t>
  </si>
  <si>
    <t>BZWC-AL</t>
  </si>
  <si>
    <t>HORN STROBE CEILING WHITE BEZEL KIT ALERT</t>
  </si>
  <si>
    <t>BZWC-EV</t>
  </si>
  <si>
    <t>HORN STROBE CEILING WHITE BEZEL KIT EVAC</t>
  </si>
  <si>
    <t>BZWC-F</t>
  </si>
  <si>
    <t>HORN STROBE CEILING WHITE BEZEL KIT FIRE</t>
  </si>
  <si>
    <t>BZWC-P</t>
  </si>
  <si>
    <t>HORN STROBE CEILING WHITE BEZEL KIT PLAIN</t>
  </si>
  <si>
    <t>BZWC-PG</t>
  </si>
  <si>
    <t>HORN STROBE CEILING WHITE BEZEL KIT FOGO</t>
  </si>
  <si>
    <t>BZWC-SP</t>
  </si>
  <si>
    <t>HORN STROBE CEILING WHITE BEZEL KIT FUEGO</t>
  </si>
  <si>
    <t>BZW-EV</t>
  </si>
  <si>
    <t>WALL WHITE BEZEL KIT EVAC</t>
  </si>
  <si>
    <t>BZW-F</t>
  </si>
  <si>
    <t>WALL WHITE BEZEL KIT FIRE</t>
  </si>
  <si>
    <t>BZW-P</t>
  </si>
  <si>
    <t>WALL WHITE BEZEL KIT PLAIN</t>
  </si>
  <si>
    <t>BZW-PG</t>
  </si>
  <si>
    <t>WALL WHITE BEZEL KIT FOGO</t>
  </si>
  <si>
    <t>BZW-SP</t>
  </si>
  <si>
    <t>WALL WHITE BEZEL KIT FUEGO</t>
  </si>
  <si>
    <t>CAC-4</t>
  </si>
  <si>
    <t>CLASS A CONVERTER FOR INITIATING DEVICE CIRCUITS AND NOTIFICATION APPLIANCE CIRCUITS  FLEX 404 ONLY</t>
  </si>
  <si>
    <t>CAC-5X</t>
  </si>
  <si>
    <t>CLASS A CONVERTER OF IDCS AND NACS (TWO NEEDED ON FLEX 510)</t>
  </si>
  <si>
    <t>CELL-MOD</t>
  </si>
  <si>
    <t>CELLULAR COMMUNICATOR MODULE  PLASTIC ENCLOSURE (HSPA ) FOR GWF-7075 (OPTIONAL 50  ANTENNA AVAILABLE GSM-ANT3DB AND 7626-50HC SOLD SEPERATELY)</t>
  </si>
  <si>
    <t>CHG-75</t>
  </si>
  <si>
    <t>BATTERY CHARGER  FOR 25-75 AH BATTERIES  MOUNTS IN BB-26 OR BB-55F</t>
  </si>
  <si>
    <t>CHS-6</t>
  </si>
  <si>
    <t>CHASSIS MOUNT FOR 6 MULTI-MODULES FOR SBB CABINETS</t>
  </si>
  <si>
    <t>CHSCRL</t>
  </si>
  <si>
    <t xml:space="preserve">CHIME/STROBE  12/24 VOLT  MULTI-CANDELA 15  30  75  95  115  150  177 CD  RED </t>
  </si>
  <si>
    <t>CHSCWL</t>
  </si>
  <si>
    <t>CHIME/STROBE  12/24 VOLT  MULTI-CANDELA 15  30  75  95  115  150  177 CD  WHITE</t>
  </si>
  <si>
    <t>CHSRL</t>
  </si>
  <si>
    <t>CHIME/STROBE  12/24 VOLT  MULTI-CANDELA  15  30  75  95  110  135  185 CD  RED</t>
  </si>
  <si>
    <t>CHSWL</t>
  </si>
  <si>
    <t>CHIME/STROBE  12/24 VOLT  MULTI-CANDELA  15  30  75  95  110  135  185 CD  WHITE</t>
  </si>
  <si>
    <t>CK300-IR</t>
  </si>
  <si>
    <t>FIRE/CO  PTIR COLOR KIT - PACK OF 10 (INCLUDES COVER AND TRIM RING)  WHITE</t>
  </si>
  <si>
    <t>CK300-IR-BK</t>
  </si>
  <si>
    <t>CK300-IR-IV</t>
  </si>
  <si>
    <t>FIRE/CO  PTIR COLOR KIT - PACK OF 10 (INCLUDES COVER AND TRIM RING)  IVORY</t>
  </si>
  <si>
    <t>CO1224TR</t>
  </si>
  <si>
    <t>CONVENTIONAL CARBON MONOXIDE DETECTOR  12/24 VDC  WITH SOUNDER AND TROUBLE RELAY WITH TEST FUNCTION  UL2075 LISTED  ROUND</t>
  </si>
  <si>
    <t>CSX10-24-R</t>
  </si>
  <si>
    <t>10” EXPLOSION PROOF BELL  SINGLE STROKE  24 VOLT  RED</t>
  </si>
  <si>
    <t>CVXG10-115-R</t>
  </si>
  <si>
    <t>D2</t>
  </si>
  <si>
    <t>D4120</t>
  </si>
  <si>
    <t>INNOVAIRFLEX 4-WIRE CONVENTIONAL PHOTOELECTRIC DUCT DETECTOR  INCLUDES 2D51 DETECTOR</t>
  </si>
  <si>
    <t>D4120W</t>
  </si>
  <si>
    <t>INNOVAIRFLEX 4-WIRE CONVENTIONAL PHOTOELECTRIC DUCT DETECTOR  INCLUDES 2D51 DETECTOR  WATERTIGHT</t>
  </si>
  <si>
    <t>D4P120</t>
  </si>
  <si>
    <t>INNOVAIRFLEX 4-WIRE CONVENTIONAL POWER BOARD ONLY COMPONENT</t>
  </si>
  <si>
    <t>D4S</t>
  </si>
  <si>
    <t>INNOVAIRFLEX 4-WIRE CONVENTIONAL SENSOR ONLY COMPONENT</t>
  </si>
  <si>
    <t>DACT-E3</t>
  </si>
  <si>
    <t>DIGITAL ALARM COMMUNICATION TRANSMITTER</t>
  </si>
  <si>
    <t>DH400OE-1</t>
  </si>
  <si>
    <t>WEATHERPROOF HOUSING FOR THE DH400ACDCIHT CONVENTIONAL HIGH TEMPERATURE DUCT DETECTOR</t>
  </si>
  <si>
    <t>DNR</t>
  </si>
  <si>
    <t>INNOVAIRFLEX INTELLIGENT DUCT DETECTOR  NON-RELAY  DOES NOT INCLUDE HEAD</t>
  </si>
  <si>
    <t>DNRW</t>
  </si>
  <si>
    <t>INNOVAIRFLEX DUCT DETECTOR  NON-RELAY  DOES NOT INCLUDE HEAD  WATERTIGHT</t>
  </si>
  <si>
    <t>DP-51050</t>
  </si>
  <si>
    <t>DRESS PANEL FOR FLEX SERIES GF505  GF506D  GF506R AND GF510</t>
  </si>
  <si>
    <t>DP-MS2/4</t>
  </si>
  <si>
    <t>DRESS PANEL FOR FLEX 402 AND FLEX 404</t>
  </si>
  <si>
    <t>DST1</t>
  </si>
  <si>
    <t>INNOVAIRFLEX SAMPLING TUBE  STEEL  1’ WITH HOLES</t>
  </si>
  <si>
    <t>DST10</t>
  </si>
  <si>
    <t>INNOVAIRFLEX SAMPLING TUBE  STEEL  10’ WITH HOLES</t>
  </si>
  <si>
    <t>E3BB-BA2</t>
  </si>
  <si>
    <t>A2 SIZE  REMOTE ENCLOSURE  BLACK  W/INNER DOOR  LCD SLOT (LCD-E3  LCD-SLP)</t>
  </si>
  <si>
    <t>E3BB-BAA</t>
  </si>
  <si>
    <t>AA SIZE  ENCLOSURE  BLACK</t>
  </si>
  <si>
    <t>E3BB-BAA1</t>
  </si>
  <si>
    <t>AA1 SIZE  REMOTE ENCLOSURE  BLACK  W/INNER DOOR  1 SLOT (ASM-16  NGA)</t>
  </si>
  <si>
    <t>E3BB-BB</t>
  </si>
  <si>
    <t>B SIZE ENCLOSURE  BLACK  W/ILI MOUNTING PLATE</t>
  </si>
  <si>
    <t>E3BB-BC/INCC</t>
  </si>
  <si>
    <t>C SIZE ENCLOSURE  COMMAND CENTER  BLACK  REQUIRES E3ID-C INNER DOOR AND E3-CPLATE</t>
  </si>
  <si>
    <t>E3BB-BC/INX</t>
  </si>
  <si>
    <t>C SIZE ENCLOSURE  AUDIO TRANSPONDER  BLACK  REQUIRES E3-INX-CPLATE</t>
  </si>
  <si>
    <t>E3BB-BD/INX</t>
  </si>
  <si>
    <t>D SIZE ENCLOSURE  AUDIO TRANSPONDER  BLACK  REQUIRES E3-INX-DPLATE</t>
  </si>
  <si>
    <t>E3BB-FLUSH-LCD</t>
  </si>
  <si>
    <t>A SIZE  FLUSH REMOTE LCD ENCLOSURE  BLACK  INCL KEYLOCK  LCD SLOT (LCD-E3  LCD-SLP)</t>
  </si>
  <si>
    <t>E3BB-NGA-FLUSH</t>
  </si>
  <si>
    <t>A SIZE  FLUSH REMOTE NGA ENCLOSURE  BLACK</t>
  </si>
  <si>
    <t>E3BB-RA2</t>
  </si>
  <si>
    <t>A2 SIZE  REMOTE ENCLOSURE  RED DOOR  W/INNER DOOR  LCD SLOT (LCD-E3  LCD-SLP)</t>
  </si>
  <si>
    <t>$354.00</t>
  </si>
  <si>
    <t>E3BB-RAA</t>
  </si>
  <si>
    <t>AA SIZE  ENCLOSURE  RED DOOR</t>
  </si>
  <si>
    <t>E3BB-RAA1</t>
  </si>
  <si>
    <t>AA1 SIZE  REMOTE ENCLOSURE  RED DOOR  W/INNER DOOR  1 SLOT (ASM-16  NGA)</t>
  </si>
  <si>
    <t>E3BB-RB</t>
  </si>
  <si>
    <t>B SIZE ENCLOSURE  RED DOOR  W/ILI MOUNTING PLATE</t>
  </si>
  <si>
    <t>E3BB-RBSLIM</t>
  </si>
  <si>
    <t>B SLIM SIZE ENCLOSURE  W/ILI BACKPLATE AND LCD-E3 KEYSWITCH PLATE  RED</t>
  </si>
  <si>
    <t>E3BB-RC/INCC</t>
  </si>
  <si>
    <t>C SIZE ENCLOSURE  COMMAND CENTER  RED DOOR  REQUIRES E3ID-C INNER DOOR AND E3-CPLATE</t>
  </si>
  <si>
    <t>E3BB-RC/INX</t>
  </si>
  <si>
    <t>C SIZE ENCLOSURE  AUDIO TRANSPONDER  RED DOOR  REQUIRES E3-INX-CPLATE</t>
  </si>
  <si>
    <t>E3BB-RD/INX</t>
  </si>
  <si>
    <t>D SIZE ENCLOSURE  AUDIO TRANSPONDER  RED  REQUIRES E3-INX-DPLATE</t>
  </si>
  <si>
    <t>E3-BP</t>
  </si>
  <si>
    <t>COMMAND CENTER INCC-TEL SLOT  BLANK  DOUBLE SIZE</t>
  </si>
  <si>
    <t>E3ID2-A</t>
  </si>
  <si>
    <t>AA SIZE INNER DOOR   LCD SLOT (LCD-E3  LCD-SLP) AND 1 SLOT (ASM-16  NGA)</t>
  </si>
  <si>
    <t>E3ID2-B</t>
  </si>
  <si>
    <t>B SIZE INNER DOOR  LCD SLOT (LCD-E3  LCD-SLP) AND 1 SLOT (ASM-16)</t>
  </si>
  <si>
    <t>E3ID2-C</t>
  </si>
  <si>
    <t>C SIZE INNER DOOR  COMMAND CENTER  LCD SLOT (LCD-E3)  INCC-TEL SLOT  5 SLOTS (ASM-16  INCC-MIC)</t>
  </si>
  <si>
    <t>E3ID2-D</t>
  </si>
  <si>
    <t>D SIZE INNER DOOR  COMMAND CENTER   LCD SLOT (LCD-E3)  INCC-TEL SLOT  11 SLOTS (ASM-16  INCC-MIC)</t>
  </si>
  <si>
    <t>E3ID2-TA</t>
  </si>
  <si>
    <t>AA SIZE  INNER DOOR   INCC-TEL SLOT AND 1 SLOT (INCC-MIC  ASM-16  NGA)</t>
  </si>
  <si>
    <t>E3ID3-A</t>
  </si>
  <si>
    <t>AA SIZE INNER DOOR  3 SLOT (INCC-MIC  ASM-16  NGA)</t>
  </si>
  <si>
    <t>E3ID3-C</t>
  </si>
  <si>
    <t>C SIZE INNER DOOR  COMMAND CENTER  7 SLOTS (NGA  ASM-16  INCC-MIC)  INCC-TEL SLOT</t>
  </si>
  <si>
    <t>E3ID3-D</t>
  </si>
  <si>
    <t>D SIZE INNER DOOR  COMMAND CENTER   13 SLOTS (NGA  ASM-16  INCC-MIC)  INCC-TEL SLOT</t>
  </si>
  <si>
    <t>E3-ILI-BPLATE</t>
  </si>
  <si>
    <t>B SIZE ILI MOUNTING PLATE (FOR REPLACEMENT)</t>
  </si>
  <si>
    <t>E3-ILI-CPLATE</t>
  </si>
  <si>
    <t>C SIZE  INTELLIGENT LOOP MODULE MOUNTING PLATE (UP TO 3 ILI  1 PM-9)</t>
  </si>
  <si>
    <t>E3-INCC-CPLATE</t>
  </si>
  <si>
    <t>C SIZE COMMAND CENTER MODULE MOUNTING PLATE (1 INI-VG  1 ILI  1 PM-9)</t>
  </si>
  <si>
    <t>E3-INCC-DPLATE</t>
  </si>
  <si>
    <t>D SIZE COMMAND CENTER / INTELLIGENT LOOP MODULE MOUNTING PLATE (UP TO 5 ILI  1 INI-VG  1 PM-9)</t>
  </si>
  <si>
    <t>E3-INX-CPLATE</t>
  </si>
  <si>
    <t>C SIZE TRANSPONDER MODULE MOUNTING PLATE (UP TO 1 INI-VG  90375  1 ILI  1 PM-9  4 AM-50)</t>
  </si>
  <si>
    <t>E3-INX-DPLATE</t>
  </si>
  <si>
    <t>D SIZE TRANSPONDER MODULE MOUNTING PLATE (UP TO 1 INI-VG  1 ILI  1 PM-9  4 AM-50)</t>
  </si>
  <si>
    <t>E3-TRIMKIT-A</t>
  </si>
  <si>
    <t>TRIM KIT FOR A OR AA SIZE ENCLOSURES</t>
  </si>
  <si>
    <t>E3-TRIMKIT-A1</t>
  </si>
  <si>
    <t>TRIM KIT FOR AA1 SIZE ENCLOSURES</t>
  </si>
  <si>
    <t>E3-TRIMKIT-A2</t>
  </si>
  <si>
    <t>TRIM KIT FOR A2 SIZE ENCLOSURE</t>
  </si>
  <si>
    <t>E3-TRIMKIT-C</t>
  </si>
  <si>
    <t>TRIM KIT FOR C SIZE ENCLOSURES</t>
  </si>
  <si>
    <t>E3-TRIMKIT-D</t>
  </si>
  <si>
    <t>TRIM KIT FOR D SIZE ENCLOSURES</t>
  </si>
  <si>
    <t>E70-24MCW-FW</t>
  </si>
  <si>
    <t>ECHG70-R</t>
  </si>
  <si>
    <t>GRILL PLATE FOR CH70  E70  ET70  SQUARE  RED</t>
  </si>
  <si>
    <t>ECHSG70W-FR</t>
  </si>
  <si>
    <t>GRILL PLATE FOR SPEAKER STROBE CH70 E70 ET70 SQ FIRE LTR RD</t>
  </si>
  <si>
    <t>ECHSG70W-FW</t>
  </si>
  <si>
    <t>GRILL PLATE FOR SPEAKER STROBE CH70 E70 ET70 SQ FIRE LTR WHT</t>
  </si>
  <si>
    <t>EOLR-1</t>
  </si>
  <si>
    <t>12 OR 24 VOLT EOL RELAY MODULE</t>
  </si>
  <si>
    <t>$81.00</t>
  </si>
  <si>
    <t xml:space="preserve">EPS10-1 </t>
  </si>
  <si>
    <t>ALARM WATERFLOW PRESSURE SWITCH  SPDT  4 - 20 POWER SUPPLY</t>
  </si>
  <si>
    <t>EPS10-2</t>
  </si>
  <si>
    <t>ALARM WATERFLOW PRESSURE SWITCH  2 SPDT  4 - 20 POWER SUPPLY</t>
  </si>
  <si>
    <t xml:space="preserve">EPS40-1 </t>
  </si>
  <si>
    <t xml:space="preserve">LOW PRESSURE SUPERVISORY SWITCH  SPDT  10 - 100 POWER SUPPLY </t>
  </si>
  <si>
    <t xml:space="preserve">EPS40-2 </t>
  </si>
  <si>
    <t>HIGH/LOW PRESSURE SUPERVISORY SWITCH  2 SPDT  10 - 100 POWER SUPPLY</t>
  </si>
  <si>
    <t>EQBB-B4</t>
  </si>
  <si>
    <t>HPFF8CM POWER SUPPLY ENCLOSURE  2 TIERS  BLACK</t>
  </si>
  <si>
    <t>EQDR-B4</t>
  </si>
  <si>
    <t>EQBB-B4 DOOR  INCLUDES NOT KEYSET (PURCHASE 17070 FOR PK625 KEYSET)  BLACK</t>
  </si>
  <si>
    <t>ET-1010-R</t>
  </si>
  <si>
    <t>SPEAKER   VANDAL RESISTANT  1/8 - 8 WATTS  SQUARE  RED</t>
  </si>
  <si>
    <t>ET-1080-R</t>
  </si>
  <si>
    <t>SPEAKER  VANDAL RESISTANT  1/8 - 8 WATTS  SQUARE  RED</t>
  </si>
  <si>
    <t>ET70-24MCW-FR</t>
  </si>
  <si>
    <t>SPEAKER STROBE  24 VOLT  SELECTABLE CANDELA 15/30/75/110  WALL  RED</t>
  </si>
  <si>
    <t>ET70-24MCW-FW</t>
  </si>
  <si>
    <t>SPEAKER STROBE  24 VOLT  SELECTABLE CANDELA 15/30/75/110  WALL  WHITE</t>
  </si>
  <si>
    <t>ET70-24MCWH-FR</t>
  </si>
  <si>
    <t>8W SPKR STR WALL H INT 24VDC 135/185CD RD</t>
  </si>
  <si>
    <t>ET70-R</t>
  </si>
  <si>
    <t>SPEAKER  VANDAL RESISTANT  1/8 - 8 WATTS  FLUSH OR SURFACE  RED</t>
  </si>
  <si>
    <t>ET70-W</t>
  </si>
  <si>
    <t>SPEAKER  1/8 - 8 WATTS  FLUSH OR SURFACE  RED</t>
  </si>
  <si>
    <t>ET90-24MCC-FW</t>
  </si>
  <si>
    <t>SPEAKER STROBE  24 VOLT  8 WATT  MULTI-CANDELA 15/30/75/95  CEILING  WHITE</t>
  </si>
  <si>
    <t>FC00530</t>
  </si>
  <si>
    <t>ETC BACK BOX (SURFACE / FLUSH) RED</t>
  </si>
  <si>
    <t>FC00531</t>
  </si>
  <si>
    <t>ETC 1” EXTENSION FLANGE RED</t>
  </si>
  <si>
    <t>FC00533</t>
  </si>
  <si>
    <t>ETC REPLACEMENT BREAK GLASS ASSEMBLY</t>
  </si>
  <si>
    <t>FC00535AX</t>
  </si>
  <si>
    <t>ARMORED CORD / STANDARD HANDSET RED</t>
  </si>
  <si>
    <t>FC00535B</t>
  </si>
  <si>
    <t>KEY LOCK FOR FIREFIGHTER S PHONE CABINET</t>
  </si>
  <si>
    <t>FC00535CX</t>
  </si>
  <si>
    <t>COIL CORD / STANDARD HANDSET RED</t>
  </si>
  <si>
    <t>FC00535MD</t>
  </si>
  <si>
    <t>SOLID DOOR WITH MAGNET LATCH HANDLE</t>
  </si>
  <si>
    <t>FC00535SL</t>
  </si>
  <si>
    <t>SOLID DOOR WITH KEY LOCK</t>
  </si>
  <si>
    <t>FC00542</t>
  </si>
  <si>
    <t>BREAK GLASS DOOR WITH KEY LOCK ACCESS   STANDARD BREAK GLASS INSTRUCTIONS (INCLUDES GLASS)</t>
  </si>
  <si>
    <t>FC00566</t>
  </si>
  <si>
    <t>FIREFIGHTER PHONE CABINET  HOLDS 5</t>
  </si>
  <si>
    <t>FC00567</t>
  </si>
  <si>
    <t>FIREFIGHTER PHONE CABINET  HOLDS 10</t>
  </si>
  <si>
    <t>FCI-CHG-120</t>
  </si>
  <si>
    <t>BATTERY CHARGER  25 - 120 AH GEL CELL</t>
  </si>
  <si>
    <t>FCI-DR-C4B</t>
  </si>
  <si>
    <t>BLANK DOOR  PK-625 LOCKSET  FOR 3 CHASSIS BACK BOX  BLACK</t>
  </si>
  <si>
    <t>FCI-DR-C4BR</t>
  </si>
  <si>
    <t>BLANK DOOR  PK-625 LOCKSET  FOR 3 CHASSIS BACK BOX  RED</t>
  </si>
  <si>
    <t>FCI-DR-D4B</t>
  </si>
  <si>
    <t>BLANK DOOR  PK-625 LOCKSET  FOR 4 CHASSIS BACK BOX  BLACK</t>
  </si>
  <si>
    <t>FCI-DR-D4BR</t>
  </si>
  <si>
    <t>BLANK DOOR  PK-625 LOCKSET  FOR 4 CHASSIS BACK BOX  RED</t>
  </si>
  <si>
    <t>FCI-LBB</t>
  </si>
  <si>
    <t>LARGE BATTERY BACK BOX - HOLDS UP TO TWO 55 AH OR ONE 100 AH</t>
  </si>
  <si>
    <t>FCI-VDR-D4B</t>
  </si>
  <si>
    <t>VENTED DOOR  PK-625 LOCKSET  FOR 4 CHASSIS BACK BOX  BLACK</t>
  </si>
  <si>
    <t>FCPS-24S6RB</t>
  </si>
  <si>
    <t>FC POWER SUPPLY-24S6 REPLACEMENT PCB ONLY</t>
  </si>
  <si>
    <t>FCPS-24S8RB</t>
  </si>
  <si>
    <t>FC POWER SUPPLY-24S8 REPLACEMENT PCB ONLY</t>
  </si>
  <si>
    <t>FLPS-7-RB</t>
  </si>
  <si>
    <t>SMART LOOP PANEL POWER SUPPLY  REPLACEMENT BOARD  USE FOR REPLACEMENT OR RETROFITS</t>
  </si>
  <si>
    <t>FM996-L8</t>
  </si>
  <si>
    <t>FM-996  SURFACE WALL MOUNT  12VDC/24VDC/24VAC/120VAC</t>
  </si>
  <si>
    <t>FML-E3</t>
  </si>
  <si>
    <t>FP-IVORY-BP</t>
  </si>
  <si>
    <t>FPT-GATE-3-EXT</t>
  </si>
  <si>
    <t>FOCALPOINT GATEWAY EXTENDER PLATE FOR  C  AND  D  ENCLOSURES</t>
  </si>
  <si>
    <t>FPT-GATE-3-R</t>
  </si>
  <si>
    <t>FOCALPOINT GATEWAY-3 WITH ENCLOSURE  RED DOOR</t>
  </si>
  <si>
    <t>FPT-GATE-3-RB</t>
  </si>
  <si>
    <t>FOCALPOINT GATEWAY-3 REPLACEMENT BOARD</t>
  </si>
  <si>
    <t>FP-WHITE-2-BP</t>
  </si>
  <si>
    <t>FP-WHITE-BP</t>
  </si>
  <si>
    <t>FP-WHITE-SWIFT-BP</t>
  </si>
  <si>
    <t>FSL-E3</t>
  </si>
  <si>
    <t>GF505</t>
  </si>
  <si>
    <t>FLEX 505 CONVENTIONAL FACP  5 ZONES  120 VAC  W/FLPS-7 POWER SUPPLY  RED</t>
  </si>
  <si>
    <t>GF506D</t>
  </si>
  <si>
    <t>FLEX 506D CONVENTIONAL PRE-ACTION/DELUGE CONTROL PANEL  120 VAC  RED</t>
  </si>
  <si>
    <t>GF506R</t>
  </si>
  <si>
    <t>FLEX 506R CONVENTIONAL AGENT RELEASING CONTROL PANEL  120 VAC  RED</t>
  </si>
  <si>
    <t>GF510</t>
  </si>
  <si>
    <t>FLEX 510 CONVENTIONAL FACP  10 ZONES  120 VAC  W/FLPS-7 POWER SUPPLY  RED</t>
  </si>
  <si>
    <t>GFANN-80</t>
  </si>
  <si>
    <t>REMOTE ANNUNCIATOR  LCD  WITH HOUSING  RED</t>
  </si>
  <si>
    <t>$407.00</t>
  </si>
  <si>
    <t>GFANN-80-W</t>
  </si>
  <si>
    <t>REMOTE ANNUNCIATOR  LCD  WITH HOUSING  WHITE</t>
  </si>
  <si>
    <t>GFANN-LED</t>
  </si>
  <si>
    <t>LED ANNUNCIATOR MODULE  YELLOW AND RED LEDS</t>
  </si>
  <si>
    <t>GFANN-RLY</t>
  </si>
  <si>
    <t>RELAY MODULE  FORM C</t>
  </si>
  <si>
    <t>GFPS-6S</t>
  </si>
  <si>
    <t>INTELLIGENT REMOTE GFPS 6 AMP POWER SUPPLY  RED- FOR GWF-7075</t>
  </si>
  <si>
    <t>GSM-ANT3DB</t>
  </si>
  <si>
    <t>GW12793-4</t>
  </si>
  <si>
    <t>CONVERSION KIT  L-E MASTERBOX</t>
  </si>
  <si>
    <t>GW15203G</t>
  </si>
  <si>
    <t>KEY WINDING RED MAIN SPRING</t>
  </si>
  <si>
    <t>GW20947-7</t>
  </si>
  <si>
    <t xml:space="preserve">UNIVERSAL LOCK TO REPLACE STANDARD LOCK - MUST SPECIFY CITY </t>
  </si>
  <si>
    <t>GW21003-12</t>
  </si>
  <si>
    <t>DOOR W/ PULL GUARD  LEVER  HINGES</t>
  </si>
  <si>
    <t>GW21757-10</t>
  </si>
  <si>
    <t>LOCAL ENERGY TYPE TRIP</t>
  </si>
  <si>
    <t>GW21757-11</t>
  </si>
  <si>
    <t>TRIP LE 43  CHICAGO</t>
  </si>
  <si>
    <t>GW21757-5</t>
  </si>
  <si>
    <t>SHUNT TYPE TRIP</t>
  </si>
  <si>
    <t>GW23116-16</t>
  </si>
  <si>
    <t>WEATHERPROOF FLUSH HOUSING</t>
  </si>
  <si>
    <t>GW23116-17</t>
  </si>
  <si>
    <t>BOX S-A FLUSH 3F EXT CHICAGO</t>
  </si>
  <si>
    <t>GW23427</t>
  </si>
  <si>
    <t>TEST PLUG</t>
  </si>
  <si>
    <t>GW23429</t>
  </si>
  <si>
    <t>HANDLE  STREET BOX</t>
  </si>
  <si>
    <t>GW23529-13</t>
  </si>
  <si>
    <t xml:space="preserve">THREE FOLD MOVEMENT ONLY  INCLUDES CUT CODE WHEEL  DOES NOT INCLUDE BACKBOARD </t>
  </si>
  <si>
    <t>GW25325</t>
  </si>
  <si>
    <t>LOCK WARD STANDARD FIRE ALARM</t>
  </si>
  <si>
    <t>GW25355</t>
  </si>
  <si>
    <t>FIRE SIGN</t>
  </si>
  <si>
    <t>GW25672</t>
  </si>
  <si>
    <t>CODE WHEEL - MUST SPECIFY CODE #</t>
  </si>
  <si>
    <t>GW25673</t>
  </si>
  <si>
    <t>NUMBER PLATE KIT  FIRE ALARM BOX</t>
  </si>
  <si>
    <t>GW25777-1</t>
  </si>
  <si>
    <t>COTTAGE SHELL AND PLAIN DOOR (NO PULL GUARD) MINUS LOCK AND KEY  RED</t>
  </si>
  <si>
    <t>GW25777-2</t>
  </si>
  <si>
    <t>COTTAGE SHELL AND PLAIN DOOR MINUS LOCK AND KEY  BLUE</t>
  </si>
  <si>
    <t>GW25777-4</t>
  </si>
  <si>
    <t>COTTAGE SHELL AND DOOR MINUS LOCK AND KEY  RED</t>
  </si>
  <si>
    <t>GW25785</t>
  </si>
  <si>
    <t>SHAFT PULL COVER</t>
  </si>
  <si>
    <t>GW26156</t>
  </si>
  <si>
    <t>COVER  PULL W/ WINDOW   SHAFT</t>
  </si>
  <si>
    <t>GW26308</t>
  </si>
  <si>
    <t>PEDESTAL PC TYPE</t>
  </si>
  <si>
    <t>GW26948</t>
  </si>
  <si>
    <t>BACKBOX ASSEMBLY 3-FOLD FLUSH TYPE</t>
  </si>
  <si>
    <t>GW27687</t>
  </si>
  <si>
    <t>KIT  SWITCH INNER DOOR SB</t>
  </si>
  <si>
    <t>GW27853</t>
  </si>
  <si>
    <t>KIT  HARDWARE</t>
  </si>
  <si>
    <t>GW28048</t>
  </si>
  <si>
    <t>BACKBOARD WIRED (M34-52   56)</t>
  </si>
  <si>
    <t>GW28295</t>
  </si>
  <si>
    <t>BRACKET BOX EZYMOUNT CROSS POINT</t>
  </si>
  <si>
    <t>GW28297</t>
  </si>
  <si>
    <t>BRACKET  HORIZONTAL</t>
  </si>
  <si>
    <t>GW28298</t>
  </si>
  <si>
    <t>BRACKET  VERTICAL</t>
  </si>
  <si>
    <t>GW28688</t>
  </si>
  <si>
    <t>BASE  BACKBOARD  WHITE</t>
  </si>
  <si>
    <t>$312.00</t>
  </si>
  <si>
    <t>GW28689</t>
  </si>
  <si>
    <t>BASE PEDESTAL  RED</t>
  </si>
  <si>
    <t>GW28690</t>
  </si>
  <si>
    <t>PEDESTAL COLUMN ASSEMBLY</t>
  </si>
  <si>
    <t>GW28691</t>
  </si>
  <si>
    <t>SUPPORT BOX  RED</t>
  </si>
  <si>
    <t>GW30118</t>
  </si>
  <si>
    <t>GROUND ROD ASSEMBLY</t>
  </si>
  <si>
    <t>GW30119</t>
  </si>
  <si>
    <t>UPPER GROUND ROD ASSEMBLY</t>
  </si>
  <si>
    <t>GW30653-02</t>
  </si>
  <si>
    <t>KEY LOCK RESET KIT WITH DOUBLE ACTION LEVER</t>
  </si>
  <si>
    <t>GW31021RB</t>
  </si>
  <si>
    <t>1 LOOP ANALOG MODULE PC BOARD  XP95 PROTOCOL  LIMITED AVAILABILITY</t>
  </si>
  <si>
    <t>GW31022RB</t>
  </si>
  <si>
    <t>2 LOOP ANALOG MODULE PC BOARD   XP95 PROTOCOL  LIMITED AVAILABILITY</t>
  </si>
  <si>
    <t>GW31031RB</t>
  </si>
  <si>
    <t>4 LOOP ANALOG MODULE PC BOARD  XP95 PROTOCOL  LIMITED AVAILABILITY</t>
  </si>
  <si>
    <t>GW31079</t>
  </si>
  <si>
    <t>CLASS A ADAPTER MODULE FOR THE 602 PANELS</t>
  </si>
  <si>
    <t>GW40067</t>
  </si>
  <si>
    <t>IRON NIPPLE  50  P X 3 50LG</t>
  </si>
  <si>
    <t>GW42192</t>
  </si>
  <si>
    <t>BASE TEMPLATE</t>
  </si>
  <si>
    <t>GW44551-01</t>
  </si>
  <si>
    <t>SINGLE CCT ARRESTER WITH ALUMINUM HOUSING  THREE ELECTRODE GAS TUBE ARRESTER 200 - 400 VOLT</t>
  </si>
  <si>
    <t>GW44630</t>
  </si>
  <si>
    <t xml:space="preserve">ROD  GROUND  COPPER 1/2  X 8  </t>
  </si>
  <si>
    <t>GW46509</t>
  </si>
  <si>
    <t>COVER MOVEMENT</t>
  </si>
  <si>
    <t>GW50397G</t>
  </si>
  <si>
    <t>WEATHERPROOF GASKET</t>
  </si>
  <si>
    <t>GW69081</t>
  </si>
  <si>
    <t>LOCK REPLACEMENT FOR IF610  IF632   CAT-60</t>
  </si>
  <si>
    <t>GW70703</t>
  </si>
  <si>
    <t>PROGRAMMING CABLE (COILED)</t>
  </si>
  <si>
    <t>$166.00</t>
  </si>
  <si>
    <t>GW70718</t>
  </si>
  <si>
    <t>TA5A FIVE ALARM ZONES AND SYSTEM TROUBLE  AUDIBLE WITH SILENCE SWITCH</t>
  </si>
  <si>
    <t>GW70729</t>
  </si>
  <si>
    <t>TA20 TWENTY ALARM ZONES</t>
  </si>
  <si>
    <t>GW71112</t>
  </si>
  <si>
    <t>ADDITIONAL BLANK X-PERT PROGRAMMING CARDS</t>
  </si>
  <si>
    <t>GW71332</t>
  </si>
  <si>
    <t>INTERFACE CABLE PROVIDES COMMUNICATIONS LINK BETWEEN A PC AND ANY 600 SERIES PANEL  REQUIRED TO PROGRAM ANY 600 SERIES PANEL FROM PC  (RIBBON CABLE)</t>
  </si>
  <si>
    <t>GW71961</t>
  </si>
  <si>
    <t>BACKBOX FOR SURFACE MOUNTING MANUAL STATION W/KEY RESET OPTION</t>
  </si>
  <si>
    <t>GW72198</t>
  </si>
  <si>
    <t>NYC  MANUAL STATION WHITE STRIPE PLATE</t>
  </si>
  <si>
    <t>GW72224</t>
  </si>
  <si>
    <t>PRISM FOR REFLECTIVE BEAM TYPE SMOKE DETECTOR</t>
  </si>
  <si>
    <t>GW72247</t>
  </si>
  <si>
    <t>OUTDOOR DUCT DETECTOR ENCLOSURE (WP-1)</t>
  </si>
  <si>
    <t>GWCZI-95</t>
  </si>
  <si>
    <t>CONVENTIONAL ZONE INTERFACE FOR MONITORING UP TO 25 CONVENTIONAL SMOKE DETECTORS  SURFACE OR FLUSH MOUNTING</t>
  </si>
  <si>
    <t>GWCZM-400</t>
  </si>
  <si>
    <t>ZONE EXPANDER MODULE  ADDS 10 CLASS B OR 5 CLASS A CIRCUITS</t>
  </si>
  <si>
    <t>GWF-7075</t>
  </si>
  <si>
    <t>150 POINT ADDRESSABLE FIRE ALARM CONTROL PANEL W/ BUILT-IN DACT AND IP COMMUNICATOR  AND SWIFT WIRELESS - RED ENCLOSURE</t>
  </si>
  <si>
    <t>GWF-7075B</t>
  </si>
  <si>
    <t>150 POINT ADDRESSABLE FIRE ALARM CONTROL PANEL W/ BUILT-IN DACT AND IP COMMUNICATOR  AND SWIFT WIRELESS - BLACK ENCLOSURE</t>
  </si>
  <si>
    <t>GWM34-103</t>
  </si>
  <si>
    <t>SAME AS M34-53 WITH PLAIN DOOR PAINTED BLUE</t>
  </si>
  <si>
    <t>GWM34-107</t>
  </si>
  <si>
    <t>BOX  FIRE ALARM</t>
  </si>
  <si>
    <t>GWM34-110</t>
  </si>
  <si>
    <t>SAME AS M34-56 WITH PLAIN DOOR PAINTED BLUE</t>
  </si>
  <si>
    <t>GWM34-111</t>
  </si>
  <si>
    <t>SAME AS M34-56 WITH PLAIN DOOR PAINTED RED</t>
  </si>
  <si>
    <t>GWM34-113</t>
  </si>
  <si>
    <t>SAME AS M34-92 WITH PLAIN DOOR PAINTED BLUE</t>
  </si>
  <si>
    <t>GWM34-114</t>
  </si>
  <si>
    <t>SAME AS M34-92 WITH PLAIN DOOR PAINTED RED</t>
  </si>
  <si>
    <t>GWM34-52</t>
  </si>
  <si>
    <t>SURFACE MOUNTING  COTTAGE SHELL</t>
  </si>
  <si>
    <t>GWM34-52CB</t>
  </si>
  <si>
    <t>SURFACE MOUNTING  COTTAGE SHELL FOR CITY OF BOSTON</t>
  </si>
  <si>
    <t>GWM34-53</t>
  </si>
  <si>
    <t>SHUNT TRIP  SURFACE MOUNTING  COTTAGE SHELL</t>
  </si>
  <si>
    <t>GWM34-56</t>
  </si>
  <si>
    <t>LOCAL ENERGY TRIP  SURFACE MOUNTING  COTTAGE SHELL</t>
  </si>
  <si>
    <t>GWM34-56C</t>
  </si>
  <si>
    <t>LOCAL ENERGY TRIP  SURFACE MOUNTING  COTTAGE SHELL FOR CITY OF CHICAGO</t>
  </si>
  <si>
    <t>GWM34-56CB</t>
  </si>
  <si>
    <t>LOCAL ENERGY TRIP  SURFACE MOUNTING  COTTAGE SHELL FOR CITY OF BOSTON</t>
  </si>
  <si>
    <t>GWM34-71</t>
  </si>
  <si>
    <t>SHUNT TRIP  SHEET METAL HOUSING  PLAIN DOOR (LESS TEST BLOCK  TAP KEY AND NOTIFICATION APPLIANCE)</t>
  </si>
  <si>
    <t>GWM34-72</t>
  </si>
  <si>
    <t>LOCAL ENERGY TRIP  SHEET METAL HOUSING (LESS TEST BLOCK  TAP KEY AND NOTIFICATION APPLIANCE)   PLAIN DOOR</t>
  </si>
  <si>
    <t>GWM34-73</t>
  </si>
  <si>
    <t>SURFACE MOUNTING  COTTAGE SHELL (LESS INSIDE CASE  TEST BLOCK  TAP KEY AND NOTIFICATION APPLIANCE)</t>
  </si>
  <si>
    <t>GWM34-75</t>
  </si>
  <si>
    <t>LOCAL ENERGY TRIP  SURFACE MOUNTING  COTTAGE SHELL (LESS INNER CASE  TEST BLOCK  TAP KEY AND NOTIFICATION APPLIANCE)</t>
  </si>
  <si>
    <t>GWM34-90</t>
  </si>
  <si>
    <t>FLUSH MOUNTING  GASKETED CAST FRAME (LESS INSIDE CASE  TEST BLOCK  TAP KEY AND NOTIFICATION APPLIANCE)</t>
  </si>
  <si>
    <t>GWM34-91</t>
  </si>
  <si>
    <t>SHUNT TRIP  FLUSH MOUNTING  GASKETED CAST FRAME FOR INTERIOR OR EXTERIOR USE</t>
  </si>
  <si>
    <t>GWM34-92</t>
  </si>
  <si>
    <t>LOCAL ENERGY TRIP  FLUSH MOUNTING  GASKETED CAST FRAME FOR INTERIOR OR EXTERIOR USE</t>
  </si>
  <si>
    <t>GWM34-92CB</t>
  </si>
  <si>
    <t>LOCAL ENERGY TRIP  FLUSH MOUNTING  GASKETED CAST FRAME FOR INTERIOR OR EXTERIOR USE FOR CITY OF BOSTON</t>
  </si>
  <si>
    <t>GWMD99-2</t>
  </si>
  <si>
    <t>MICROSWITCH KIT FOR BOTH MANUAL BOXES AND MASTER BOXES</t>
  </si>
  <si>
    <t>GWMPS-1T</t>
  </si>
  <si>
    <t>SINGLE ACTION METAL PULL STATION  TERMINALS</t>
  </si>
  <si>
    <t>GWMPS-2</t>
  </si>
  <si>
    <t>DOUBLE ACTION METAL PULL STATION  TERMINALS</t>
  </si>
  <si>
    <t>GWMS-95</t>
  </si>
  <si>
    <t>ADDRESSABLE MANUAL STATION  FOR USE WITH IDENTIFLEX 610  632 AND 650 SYSTEMS</t>
  </si>
  <si>
    <t>GWMS95-DL</t>
  </si>
  <si>
    <t>DUAL ACTION PULL STATION  XP95 (APOLLO) PROTOCOL</t>
  </si>
  <si>
    <t>GWMS95-SL</t>
  </si>
  <si>
    <t>SINGLE ACTION PULL STATION  XP95 (APOLLO) PROTOCOL</t>
  </si>
  <si>
    <t>GWMS-95T</t>
  </si>
  <si>
    <t>ADDRESSABLE MANUAL STATION W/TERMINALS  FOR USE WITH IDENTIFLEX 610  632 AND 650 SYSTEMS</t>
  </si>
  <si>
    <t>GWPID-95</t>
  </si>
  <si>
    <t xml:space="preserve">POINT IDENTIFICATION DEVICE FOR MONITORING CONTACT DEVICE(S)  DESIGNED FOR CONCEALED MOUNTING WITHIN AN ELECTRICAL BACKBOX </t>
  </si>
  <si>
    <t>GWPID-95P</t>
  </si>
  <si>
    <t>PID-95 MOUNTED ON A 4 11/16” PLASTIC PLATE</t>
  </si>
  <si>
    <t>GWRAN2-BB</t>
  </si>
  <si>
    <t>SURFACE OR FLUSH BACKBOX FOR RAN2  RAN2-RC  RAN-7100 MEASURES 5 25”H X 10 10”W X 2 44”D</t>
  </si>
  <si>
    <t>GWRAN2-F</t>
  </si>
  <si>
    <t>FLUSH MOUNT REMOTE ALPHANUMERIC DISPLAY  PROVIDES DUAL SERIAL COMMUNICATIONS PORTS  4 X 40 ALPHANUMERIC DISPLAY  CPU AND MEMORY FOR CUSTOM PROGRAMMING AND COMMS     RAN2-BB BACKBOX IS NOT INCLUDED  LIMITED AVAILABILITY</t>
  </si>
  <si>
    <t>GWRCE-95</t>
  </si>
  <si>
    <t>CONTROL DEVICE FOR REMOTE RELAY CONTROL  SURFACE OR FLUSH MOUNTING</t>
  </si>
  <si>
    <t>GWRSI-95</t>
  </si>
  <si>
    <t>XP-95 RELEASING SOLENOID INTERFACE DEVICE FOR USE WITH DELUGE OR PRE-ACTION SYSTEMS</t>
  </si>
  <si>
    <t>GWSCE-95</t>
  </si>
  <si>
    <t>CONTROL DEVICE FOR REMOTE SIGNALING FUNCTIONS  SURFACE OR FLUSH MOUNTING</t>
  </si>
  <si>
    <t>GW-WEBPORTAL</t>
  </si>
  <si>
    <t>EVANCE WEB PORTAL GATEWAY WITH BLACK CABINET  REQUIRE ANX FOR E3 INSTALLATIONS</t>
  </si>
  <si>
    <t>GWXP95-T</t>
  </si>
  <si>
    <t>XP95 THERMAL SENSOR (BASE IS NOT INCLUDED)</t>
  </si>
  <si>
    <t>HGRL</t>
  </si>
  <si>
    <t>COMPACT HORN  12/24 VOLT  WALL MOUNT  RED</t>
  </si>
  <si>
    <t>HGWL</t>
  </si>
  <si>
    <t>COMPACT HORN  12/24 VOLT  WALL MOUNT  WHITE</t>
  </si>
  <si>
    <t>$753.00</t>
  </si>
  <si>
    <t>HPFF8CME</t>
  </si>
  <si>
    <t>8 AMP 24 VOLT F/A POWER SUPPLY  CHASSIS MOUNT  220/240 VAC  INCLUDES MOUNTING HARDWARE FOR INSTALLATION IN THE SBB-D4 OR EQBB-B4 ENCLOSURE</t>
  </si>
  <si>
    <t>HPTCOVER</t>
  </si>
  <si>
    <t>IPGSM COMMUNICATOR PLUG-IN TRANSFORMER BOX</t>
  </si>
  <si>
    <t>HRL</t>
  </si>
  <si>
    <t>HORN  12/24 VOLT  WALL MOUNT  WHITE</t>
  </si>
  <si>
    <t>HR-LF</t>
  </si>
  <si>
    <t>520HZ LOW FREQUENCY SOUNDER  12/24 VOLT  RED</t>
  </si>
  <si>
    <t>HR-LF-BP10</t>
  </si>
  <si>
    <t>520HZ LOW FREQUENCY SOUNDER  12/24 VOLT  RED - BULK PACK OF 10 UNITS</t>
  </si>
  <si>
    <t>HSR</t>
  </si>
  <si>
    <t>HORN STROBE  WALL  2 WIRE  12/24 VOLT  MULTI-CANDELA  RED</t>
  </si>
  <si>
    <t>HSRC</t>
  </si>
  <si>
    <t>HORN STROBE  CEILING  2 WIRE  12/24 VOLT  MULTI-CANDELA  RED</t>
  </si>
  <si>
    <t>HSW</t>
  </si>
  <si>
    <t>HORN STROBE  WALL  2 WIRE  12/24 VOLT  MULTI-CANDELA  WHITE</t>
  </si>
  <si>
    <t>HSWC</t>
  </si>
  <si>
    <t>HORN STROBE  CEILING  2 WIRE  12/24 VOLT  MULTI-CANDELA  WHITE</t>
  </si>
  <si>
    <t>HWL</t>
  </si>
  <si>
    <t>HORN  12/24 VOLT  WALL MOUNT  RED</t>
  </si>
  <si>
    <t>HW-LF</t>
  </si>
  <si>
    <t>520HZ LOW FREQUENCY SOUNDER  12/24 VOLT  WHITE</t>
  </si>
  <si>
    <t>HW-LF-BP10</t>
  </si>
  <si>
    <t>520HZ LOW FREQUENCY SOUNDER  12/24 VOLT  WHITE- BULK PACK OF 10 UNITS</t>
  </si>
  <si>
    <t>IF600-RETROFIT</t>
  </si>
  <si>
    <t>B-SLIM DOOR AND CABINET MOUNTING PLATES  DISABLE KEY SWITCH AND DOOR LOCK (PK-625) FOR E3 SERIES UPGRADE</t>
  </si>
  <si>
    <t>$298.00</t>
  </si>
  <si>
    <t>ILI95-MB-E3</t>
  </si>
  <si>
    <t>INTELLIGENT LOOP INTERFACE  MOTHERBOARD  XP95 PROTOCOL</t>
  </si>
  <si>
    <t>ILI95-S-E3</t>
  </si>
  <si>
    <t>INTELLIGENT LOOP INTERFACE  SUPPLEMENTAL  XP95 PROTOCOL</t>
  </si>
  <si>
    <t>$895.00</t>
  </si>
  <si>
    <t>ILI-MB-E3</t>
  </si>
  <si>
    <t>INTELLIGENT LOOP INTERFACE  MOTHER BOARD</t>
  </si>
  <si>
    <t>ILI-S-E3</t>
  </si>
  <si>
    <t>INTELLIGENT LOOP INTERFACE  SUPPLEMENTAL</t>
  </si>
  <si>
    <t xml:space="preserve">INI-VGC </t>
  </si>
  <si>
    <t>INI-VGE</t>
  </si>
  <si>
    <t>INI-VGE-UTP CLASSIC ENABLED VOICE GATEWAY  UNSHIELDED TWISTED PAIR  PURCHASE FIBER MODULES SEPARATE (FML-E3 AND/OR FSL-E3)</t>
  </si>
  <si>
    <t xml:space="preserve">INI-VGX </t>
  </si>
  <si>
    <t>INI-VGX-UTP TRANSPONDER VOICE GATEWAY  UNSHIELDED TWISTED PAIR  PURCHASE FIBER MODULES SEPARATE (FML-E3 AND/OR FSL-E3)</t>
  </si>
  <si>
    <t>INSPECT1</t>
  </si>
  <si>
    <t>INDIVIDUAL LICENSE</t>
  </si>
  <si>
    <t>IPBRKT</t>
  </si>
  <si>
    <t>USED FOR MOUNTING IP COMMUNICATORS IN COMMON ENCLOSURE FOR GF505  GF510</t>
  </si>
  <si>
    <t>IPDACT-2</t>
  </si>
  <si>
    <t>IPDACT COMMUNICATOR FOR E3 SERIES AND S3 SERIES (REQUIRES DACT)</t>
  </si>
  <si>
    <t>IPENC</t>
  </si>
  <si>
    <t>IP COMMUNICATOR EXTERNAL MOUNTING ENCLOSURE  INCLUDES IPBRKT  RED</t>
  </si>
  <si>
    <t>IPGSM-4G</t>
  </si>
  <si>
    <t>IPSPLT</t>
  </si>
  <si>
    <t>SPLITTER  DUAL 8TPC TO SINGLE 8TPC “Y” SPLITTER WITH 2 EA  9” CABLES FOR COMBINING PANEL PHONE JACKS TO ONE IPDACT INPUT</t>
  </si>
  <si>
    <t>ISP2-R</t>
  </si>
  <si>
    <t>EXTENDER SUFACE INDOOR RD</t>
  </si>
  <si>
    <t>KDU-RETROFIT</t>
  </si>
  <si>
    <t xml:space="preserve">FCI KDU REMOTE RETROFIT KIT FOR E3 SERIES UPGRADE- INCLUDING MOUNTING PLATE FOR EXISTING REMOTE KDU BACKBOX  REQUIRES RAN-7100 FOR DISPLAY </t>
  </si>
  <si>
    <t>LCD-E3</t>
  </si>
  <si>
    <t>LCD KEYPAD DISPLAY</t>
  </si>
  <si>
    <t>LCD-SLP</t>
  </si>
  <si>
    <t>LCD TOUCH SCREEN DISPLAY UNIT</t>
  </si>
  <si>
    <t>$8.00</t>
  </si>
  <si>
    <t>$1,162.00</t>
  </si>
  <si>
    <t>MB-G10-12-R</t>
  </si>
  <si>
    <t>MOTOR BELL  12 VOLT  10    INDOOR/OUTDOOR  RED</t>
  </si>
  <si>
    <t>MB-G10-24-R</t>
  </si>
  <si>
    <t>MOTOR BELL  24 VOLT  10    ADA  USE W/ WBB-R FOR OUTDOOR  RED</t>
  </si>
  <si>
    <t>M-BOXBANK</t>
  </si>
  <si>
    <t>1852 COMMEMORATIVE GAMEWELL MASTERBOX BANK</t>
  </si>
  <si>
    <t>MB-RLYT-AA</t>
  </si>
  <si>
    <t>6  XP95/DISCOVERY RELAY BASE</t>
  </si>
  <si>
    <t>$69.00</t>
  </si>
  <si>
    <t>MB-SDRT-AA</t>
  </si>
  <si>
    <t>6  XP95/DISCOVERY TEMPORAL SOUNDER BASE</t>
  </si>
  <si>
    <t>MCBL-7</t>
  </si>
  <si>
    <t>DACT PHONE CORDS - 7 FEET</t>
  </si>
  <si>
    <t>MCS-4-WARN</t>
  </si>
  <si>
    <t>MCS-COF3</t>
  </si>
  <si>
    <t>ADVANCED MULTI-CRITERIA FIRE/CARBON MONOXIDE DETECTOR  VELOCITI ONLY  BRIGHT WHITE COLOR</t>
  </si>
  <si>
    <t>MCS-COF3-IV</t>
  </si>
  <si>
    <t>ADVANCED MULTI-CRITERIA FIRE/CARBON MONOXIDE DETECTOR  VELOCITI ONLY  CLASSIC IVORY COLOR</t>
  </si>
  <si>
    <t>MCS-PTIR</t>
  </si>
  <si>
    <t>MULTI-CRITERIA DETECTOR WITH THREE SENSING ELEMENTS (PHOTO  THERMAL  IR) - VELOCITI ONLY  BRIGHT WHITE COLOR</t>
  </si>
  <si>
    <t>MCS-PTIR-IV</t>
  </si>
  <si>
    <t>MULTI-CRITERIA DETECTOR WITH THREE SENSING ELEMENTS (PHOTO  THERMAL  IR) - VELOCITI/CLIP  IVORY COLOR</t>
  </si>
  <si>
    <t>MIZ-24S-R</t>
  </si>
  <si>
    <t>MINI-HORN  24 VOLT  SYNC  RED</t>
  </si>
  <si>
    <t>MIZ-24S-W</t>
  </si>
  <si>
    <t>MINI-HORN  24 VOLT  SYNC  WHITE</t>
  </si>
  <si>
    <t>MMI-10F</t>
  </si>
  <si>
    <t>MULTI-MODULE INPUT  10 MONITOR INPUT MODULE</t>
  </si>
  <si>
    <t>MMI-6SF</t>
  </si>
  <si>
    <t>MULTI-MODULE INPUT  6 ZONE SUB-LOOP MODULE</t>
  </si>
  <si>
    <t>MMO-6RF</t>
  </si>
  <si>
    <t>MULTI-MODULE OUTPUT  6 RELAY OUTPUT MODULE</t>
  </si>
  <si>
    <t>MMO-6SF</t>
  </si>
  <si>
    <t>MULTI-MODULE OUTPUT  6 SIGNAL OUTPUT MODULE</t>
  </si>
  <si>
    <t>MNS-CABLE</t>
  </si>
  <si>
    <t>1  RS-485 CONNECTOR CABLE FOR MNS-CONTROL</t>
  </si>
  <si>
    <t>$576.00</t>
  </si>
  <si>
    <t>MP120KL</t>
  </si>
  <si>
    <t>120 VAC ADAPTER MOUNTING PLATE</t>
  </si>
  <si>
    <t>MR-104/CR</t>
  </si>
  <si>
    <t>RELAY  4 SPDT  IN A RED METAL ENCLOSURE</t>
  </si>
  <si>
    <t>MR-201/CR</t>
  </si>
  <si>
    <t>RELAY  DPDT  IN A RED METAL ENCLOSURE</t>
  </si>
  <si>
    <t>MR-204/CR</t>
  </si>
  <si>
    <t>RELAY  4 DPDT  IN A RED METAL ENCLOSURE</t>
  </si>
  <si>
    <t>MR-204/T</t>
  </si>
  <si>
    <t>RELAY  4 DPDT  TRACK MOUNT</t>
  </si>
  <si>
    <t>MS-7</t>
  </si>
  <si>
    <t>DOUBLE ACTION PULL STATION</t>
  </si>
  <si>
    <t>$45.00</t>
  </si>
  <si>
    <t>MS-7AF</t>
  </si>
  <si>
    <t>ADDRESSABLE DOUBLE ACTION STATION</t>
  </si>
  <si>
    <t>$35.00</t>
  </si>
  <si>
    <t>MT-24MCW-FR</t>
  </si>
  <si>
    <t>HORN STROBE  24 VOLT  15 30 75 110  SELECTABLE CANDELA  FLUSH  SYNC/NON-SYNC  RED</t>
  </si>
  <si>
    <t>MT4-115-WH-VFR</t>
  </si>
  <si>
    <t>HORN STROBE  120 VAC  15 CANDELA  RED</t>
  </si>
  <si>
    <t>MWBBCW</t>
  </si>
  <si>
    <t>CEILING  METAL WEATHERPROOF BACK BOX  WHITE</t>
  </si>
  <si>
    <t>$57.00</t>
  </si>
  <si>
    <t>MWBBW</t>
  </si>
  <si>
    <t>WALL  METAL WEATHERPROOF BACK BOX  WHITE</t>
  </si>
  <si>
    <t>NCM-1</t>
  </si>
  <si>
    <t>NOISE CONTROL MODULE</t>
  </si>
  <si>
    <t>NSS-2440E</t>
  </si>
  <si>
    <t>EMERGENCY BLUE  KEY RESET SWITCH WITH COVER  STI</t>
  </si>
  <si>
    <t>OSI-RI-GW</t>
  </si>
  <si>
    <t>OSI-R-SS</t>
  </si>
  <si>
    <t>CONVENTIONAL 4-WIRE SMOKE IMAGING BEAM DETECTOR W/ REFLECTOR</t>
  </si>
  <si>
    <t>OSY2</t>
  </si>
  <si>
    <t xml:space="preserve">OUTSIDE SCREW   YOKE SUPERVISORY SWITCH W/2 SPDT </t>
  </si>
  <si>
    <t>P2GRL</t>
  </si>
  <si>
    <t>COMPACT HORN/STROBE  12/24 VOLT  MULTI-CANDELA 15  30  75  95  110  135  185  RED</t>
  </si>
  <si>
    <t>P2GWL</t>
  </si>
  <si>
    <t>COMPACT HORN/STROBE  12/24 VOLT  MULTI-CANDELA 15  30  75  95  110  135  185  WHITE</t>
  </si>
  <si>
    <t>HORN/STROBE  12/24 VOLT  HIGH-CANDELA 135  150  177  185  RED OUTDOOR  INCLUDES BACKBOX</t>
  </si>
  <si>
    <t>P2RHK-120</t>
  </si>
  <si>
    <t>HORN/STROBE  120 VOLT  HIGH-CANDELA 135  150  177  185  RED OUTDOOR  INCLUDES BACKBOX</t>
  </si>
  <si>
    <t>P2RHK-P</t>
  </si>
  <si>
    <t xml:space="preserve">HORN/STROBE  12/24 VOLT  HIGH-CANDELA 135  150  177  185  RED  OUTDOOR  INCLUDES BACKBOX  PLAIN (NO LETTERING) </t>
  </si>
  <si>
    <t>P2RH-LF</t>
  </si>
  <si>
    <t>520 HZ LOW FREQUENCY SOUNDER/STROBE  12/24 VOLT  HIGH CANDELLA 135 150  177  185CD  RED</t>
  </si>
  <si>
    <t>P2RH-LF-BP10</t>
  </si>
  <si>
    <t>520 HZ LOW FREQUENCY SOUNDER/STROBE  12/24 VOLT  HIGH CANDELLA 135 150  177  185CD  RED - BULK PACK OF 10 UNITS</t>
  </si>
  <si>
    <t>HORN/STROBE  12/24 VOLT  MULTI-CANDELA 15  15/75  30  75  110  115  RED  OUTDOOR  INCLUDES BACKBOX</t>
  </si>
  <si>
    <t>P2RL</t>
  </si>
  <si>
    <t>HORN/STROBE  12/24 VOLT  MULTI-CANDELA 15  30  75  95  110  135  185  RED</t>
  </si>
  <si>
    <t>P2RL-BP10</t>
  </si>
  <si>
    <t>HORN/STROBE  12/24 VOLT  MULTI-CANDELA 15  30  75  95  110  135  185  RED - BULK PACK OF 10 UNITS</t>
  </si>
  <si>
    <t>P2RL-P</t>
  </si>
  <si>
    <t>HORN/STROBE  12/24 VOLT  MULTI-CANDELA 15  30  75  95  110  135  185  RED  PLAIN (NO LETTERING)</t>
  </si>
  <si>
    <t>P2RL-SP</t>
  </si>
  <si>
    <t>HORN/STROBE  12/24 VOLT  MULTI-CANDELA 15  30  75  95  110  135  185  RED  FUEGO (SPANISH)</t>
  </si>
  <si>
    <t>P2WHK</t>
  </si>
  <si>
    <t>HORN/STROBE  12/24 VOLT  HIGH-CANDELA 135  150  177  185  WHITE  OUTDOOR  INCLUDES BACKBOX</t>
  </si>
  <si>
    <t>P2WHK-P</t>
  </si>
  <si>
    <t xml:space="preserve">HORN/STROBE  12/24 VOLT  HIGH-CANDELA 135  150  177  185  WHITE  OUTDOOR  INCLUDES BACKBOX  PLAIN (NO LETTERING) </t>
  </si>
  <si>
    <t>P2WH-LF</t>
  </si>
  <si>
    <t>520 HZ LOW FREQUENCY SOUNDER/STROBE  12/24 VOLT  HIGH CANDELLA 135 150  177  185CD  WHITE</t>
  </si>
  <si>
    <t>P2WH-LF-BP10</t>
  </si>
  <si>
    <t>520 HZ LOW FREQUENCY SOUNDER/STROBE  12/24 VOLT  HIGH CANDELLA 135 150  177  185CD  WHITE - BULK PACK OF 10 UNITS</t>
  </si>
  <si>
    <t>P2WL</t>
  </si>
  <si>
    <t>HORN/STROBE  12/24 VOLT  MULTI-CANDELA 15  30  75  95  110  135  185  WHITE</t>
  </si>
  <si>
    <t>P2WL-BP10</t>
  </si>
  <si>
    <t>HORN/STROBE  12/24 VOLT  MULTI-CANDELA 15  30  75  95  110  135  185  WHITE - BULK PACK OF 10 UNITS</t>
  </si>
  <si>
    <t>P2WL-P</t>
  </si>
  <si>
    <t>HORN/STROBE  12/24 VOLT  MULTI-CANDELA 15  30  75  95  110  135  185  WHITE  PLAIN (NO LETTERING)</t>
  </si>
  <si>
    <t>P2WL-SP</t>
  </si>
  <si>
    <t>HORN/STROBE  12/24 VOLT  MULTI-CANDELA 15  30  75  95  110  135  185  WHITE  FUEGO (SPANISH)</t>
  </si>
  <si>
    <t>P4RK</t>
  </si>
  <si>
    <t>P4RL</t>
  </si>
  <si>
    <t>HORN/STROBE  4WIRE WALL  12/24 VOLT  MULTI-CANDELA 15  30  75  95  115  150  177  RED</t>
  </si>
  <si>
    <t>P4WL</t>
  </si>
  <si>
    <t>HORN/STROBE  4WIRE WALL  12/24 VOLT  MULTI-CANDELA 15  30  75  95  115  150  177 WHITE</t>
  </si>
  <si>
    <t>PC2RHK</t>
  </si>
  <si>
    <t>PC2RL</t>
  </si>
  <si>
    <t xml:space="preserve">HORN/STROBE  12/24 VOLT  MULTI-CANDELA 15  30  75  95  115  150  177  RED </t>
  </si>
  <si>
    <t>PC2RL-BP10</t>
  </si>
  <si>
    <t>HORN/STROBE  12/24 VOLT  MULTI-CANDELA 15  30  75  95  115  150  177  RED - BULK PACK OF 10 UNITS</t>
  </si>
  <si>
    <t>PC2WHK</t>
  </si>
  <si>
    <t>PC2WL</t>
  </si>
  <si>
    <t>HORN/STROBE  12/24 VOLT  MULTI-CANDELA 15  30  75  95  115  150  177  WHITE</t>
  </si>
  <si>
    <t>PC2WL-BP10</t>
  </si>
  <si>
    <t>HORN/STROBE  12/24 VOLT  MULTI-CANDELA 15  30  75  95  115  150  177  WHITE - BULK PACK OF 10 UNITS</t>
  </si>
  <si>
    <t>PC4RH</t>
  </si>
  <si>
    <t>HORN/STROBE  12/24 VOLT  HIGH-CANDELA 135  150  177  185  RED</t>
  </si>
  <si>
    <t>PC4RL</t>
  </si>
  <si>
    <t>HORN/STROBE  4WIRE CEILING  12/24 VOLT  MULTI-CANDELA 15  30  75  95  110  135  185  RED</t>
  </si>
  <si>
    <t>PC4WL</t>
  </si>
  <si>
    <t>HORN/STROBE  4WIRE CEILING  12/24 VOLT  MULTI-CANDELA 15  30  75  95  110  135  185  WHITE</t>
  </si>
  <si>
    <t>PF24V</t>
  </si>
  <si>
    <t xml:space="preserve">PIBV2 </t>
  </si>
  <si>
    <t xml:space="preserve">POST INDICATOR BUTTERFLY VALVE SUPERVISORY SWITCH W/2 SPDT </t>
  </si>
  <si>
    <t xml:space="preserve">PM-9 </t>
  </si>
  <si>
    <t>E3 SERIES 9 AMPERE POWER SUPPLY</t>
  </si>
  <si>
    <t>PM-9G</t>
  </si>
  <si>
    <t>E3 SERIES 9 AMPERE POWER SUPPLY  240 VAC</t>
  </si>
  <si>
    <t>PRN-7</t>
  </si>
  <si>
    <t>UL LISTED SERIAL PRINTER</t>
  </si>
  <si>
    <t>PRN9200-CABLE</t>
  </si>
  <si>
    <t>PRINTER CABLE KIT ADAPTER</t>
  </si>
  <si>
    <t>PRO-411</t>
  </si>
  <si>
    <t>PROGRAMMER  USE WITH 411UD  411UDAC</t>
  </si>
  <si>
    <t>PS-GR12</t>
  </si>
  <si>
    <t>GWMPS ACRYLIC BREAK-RODS (BOX OF 12)</t>
  </si>
  <si>
    <t>R-10T</t>
  </si>
  <si>
    <t>RELAY  SPDT  MULTIVOLT  TRACK MOUNT</t>
  </si>
  <si>
    <t>R-14E</t>
  </si>
  <si>
    <t>SAME AS R-14T WITH METAL ENCLOSURE</t>
  </si>
  <si>
    <t>R-14T</t>
  </si>
  <si>
    <t>4-GANG RELAY  SPDT  MULTIVOLT  TRACK MOUNT</t>
  </si>
  <si>
    <t>R-24E</t>
  </si>
  <si>
    <t>SAME AS R-24T WITH METAL ENCLOSURE</t>
  </si>
  <si>
    <t>R-24T</t>
  </si>
  <si>
    <t>4-GANG RELAY  DPDT  MULTIVOLT  TRACK MOUNT</t>
  </si>
  <si>
    <t>RAN-7100</t>
  </si>
  <si>
    <t>REMOTE SERIAL ANNUNCIATOR  LCD DISPLAY - FOR GAMEWELL RAN  FCI KDU RETROFITS OR NEW INSTALL USING GWRAN2-BB BACKBOX</t>
  </si>
  <si>
    <t>RBB</t>
  </si>
  <si>
    <t>REMOTE BATTERY BOX FOR LARGER BATTERIES  UP TO 35AH</t>
  </si>
  <si>
    <t>REL-47K-BP</t>
  </si>
  <si>
    <t>END OF LINE RESISTOR  47K WITH LEADS  QTY  10</t>
  </si>
  <si>
    <t>RPT-E3-UTP</t>
  </si>
  <si>
    <t>NETWORK REPEATER  UNSHIELDED TWISTED PAIR</t>
  </si>
  <si>
    <t>RSS-24MCC-FR</t>
  </si>
  <si>
    <t>STROBE  24 VOLT  MULTI-CANDELA  CEILING  RED</t>
  </si>
  <si>
    <t>RSS-24MCC-FW</t>
  </si>
  <si>
    <t>STROBE  24 VOLT  MULTI-CANDELA  CEILING  WHITE</t>
  </si>
  <si>
    <t>RSS-24MCCH-FW</t>
  </si>
  <si>
    <t>STROBE  24 VOLT  HIGH INTENSITY 155/177 CANDELA  CEILING  WHITE</t>
  </si>
  <si>
    <t>RSS-24MCWH-NW</t>
  </si>
  <si>
    <t>STROBE  24 VOLT  HIGH INTENSITY 135/185 CANDELA  WALL  NO LETTERING  WHITE</t>
  </si>
  <si>
    <t>RSSPA-24MCC-ALW</t>
  </si>
  <si>
    <t>STR PLT AMBER CEIL  24VDC 15/30/75/110CD AMBER WHT</t>
  </si>
  <si>
    <t>RSSPA-24MCW-ALW</t>
  </si>
  <si>
    <t>STR PLT AMBER WALL  24VDC 15/30/75/110CD ALERT WHT</t>
  </si>
  <si>
    <t>RTS151</t>
  </si>
  <si>
    <t xml:space="preserve">REMOTE TEST STATION  WITH SWITCH  ALARM AND POWER LED </t>
  </si>
  <si>
    <t>RTS151KEY</t>
  </si>
  <si>
    <t>REMOTE TEST STATION  WITH SWITCH  ALARM AND POWER LEDS  KEY RESET</t>
  </si>
  <si>
    <t>RTS2</t>
  </si>
  <si>
    <t>MULTI-SIGNALING ACCESSORY  FOR USE WITH INNOVAIRFLEX 4-WIRE CONVENTIONAL DUCT SMOKE DETECTORS</t>
  </si>
  <si>
    <t>RTS2-AOS</t>
  </si>
  <si>
    <t>MULTI-SIGNALING ACCESSORY  FOR USE WITH INNOVAIRFLEX 4-WIRE CONVENTIONAL DUCT SMOKE DETECTORS  INCLUDES AOS ADD-ON STROBE</t>
  </si>
  <si>
    <t>S3BB-RB</t>
  </si>
  <si>
    <t>SLP B-SIZE ENCLOSURE  RED  INCLUDES NEW MOUNTING PLATE  INNER AND RED OUTER DOOR   REQUIRES PURCHASING  SLP-RB  FLPS-7-RB  LCD-SLP  SLC-PM/SLC95-PM FOR BASIC S3 SYSTEM</t>
  </si>
  <si>
    <t>S3-B-PLATE</t>
  </si>
  <si>
    <t>SA-WBBC</t>
  </si>
  <si>
    <t>BACKBOX  WEATHERPROOF - CEILING MOUNT  RED</t>
  </si>
  <si>
    <t>SBB-C4</t>
  </si>
  <si>
    <t>BACK BOX  ACCEPTS AA AMPLIFIER 3 CHASSIS  BLACK</t>
  </si>
  <si>
    <t>SBB-C4R</t>
  </si>
  <si>
    <t>BACK BOX  ACCEPTS AA AMPLIFIER 3 CHASSIS  RED</t>
  </si>
  <si>
    <t>SBBCRL</t>
  </si>
  <si>
    <t>CEILING SURFACE MOUNT BACK BOX  RED</t>
  </si>
  <si>
    <t>SBBCWL</t>
  </si>
  <si>
    <t>CEILING SURFACE MOUNT BACK BOX  WHITE</t>
  </si>
  <si>
    <t>SBB-D4</t>
  </si>
  <si>
    <t>BACK BOX  ACCEPTS AA AMPLIFIER 4 CHASSIS  BLACK</t>
  </si>
  <si>
    <t>SBB-D4R</t>
  </si>
  <si>
    <t>BACK BOX  ACCEPTS AA AMPLIFIER 4 CHASSIS RED</t>
  </si>
  <si>
    <t>SBBGRL</t>
  </si>
  <si>
    <t>COMPACT WALL SURFACE MOUNT BACK BOX  RED</t>
  </si>
  <si>
    <t>SBBGWL</t>
  </si>
  <si>
    <t>COMPACT WALL SURFACE MOUNT BACK BOX  WHITE</t>
  </si>
  <si>
    <t>SBBRL</t>
  </si>
  <si>
    <t>WALL SURFACE MOUNT BACK BOX  RED</t>
  </si>
  <si>
    <t>SBBSPRL</t>
  </si>
  <si>
    <t>WALL SPEAKER SURFACE MOUNT BACK BOX  RED</t>
  </si>
  <si>
    <t>SBBSPWL</t>
  </si>
  <si>
    <t>WALL SPEAKER SURFACE MOUNT BACK BOX  WHITE</t>
  </si>
  <si>
    <t>SBBWL</t>
  </si>
  <si>
    <t>WALL SURFACE MOUNT BACK BOX  WHITE</t>
  </si>
  <si>
    <t>SB-SPC8</t>
  </si>
  <si>
    <t>8 INCH SPEAKER  TILE BRIDGE SUPPORT BRACKET  4 PER</t>
  </si>
  <si>
    <t>SCRHK</t>
  </si>
  <si>
    <t>STROBE  12/24 VOLT  HIGH-CANDELA 135  150  177  185  RED  OUTDOOR  INCLUDES BACKBOX</t>
  </si>
  <si>
    <t>SCRL</t>
  </si>
  <si>
    <t xml:space="preserve">STROBE  12/24 VOLT  MULTI-CANDELA 15  30  75  95  115  150  177  RED </t>
  </si>
  <si>
    <t>SCRL-BP10</t>
  </si>
  <si>
    <t>STROBE  12/24 VOLT  MULTI-CANDELA 15  30  75  95  115  150  177  RED - BULK PACK OF 10 UNITS</t>
  </si>
  <si>
    <t>SCWHK</t>
  </si>
  <si>
    <t>STROBE  12/24 VOLT  HIGH-CANDELA 135  150  177  185  WHITE  OUTDOOR  INCLUDES BACKBOX</t>
  </si>
  <si>
    <t>SCWL</t>
  </si>
  <si>
    <t xml:space="preserve">STROBE  12/24 VOLT  MULTI-CANDELA 15  30  75  95  115  150  177  WHITE </t>
  </si>
  <si>
    <t>SCWL-BP10</t>
  </si>
  <si>
    <t>STROBE  12/24 VOLT  MULTI-CANDELA 15  30  75  95  115  150  177  WHITE - BULK PACK OF 10 UNITS</t>
  </si>
  <si>
    <t>SCWL-CLR-ALERT</t>
  </si>
  <si>
    <t>STROBE  12/24 VOLT  MULTI-CANDELA 15  30  75  95  115  150  177  WHITE  ALERT   CLEAR LENS</t>
  </si>
  <si>
    <t>SEISKIT-320/B26</t>
  </si>
  <si>
    <t>SEISMIC KIT FOR THE BB-26  INCLUDES BATTERY BRACKET FOR TWO 26 AH BATTERIES</t>
  </si>
  <si>
    <t>SEISKIT-BB17</t>
  </si>
  <si>
    <t>SEISMIC KIT FOR THE BB-17  INCLUDES BATTERY BRACKET FOR TWO 18 AH BATTERIES</t>
  </si>
  <si>
    <t>SEISKIT-COMMENC</t>
  </si>
  <si>
    <t>SEISMIC KIT FOR GF505  GF510  GF506R  GF506D  INCLUDES BATTERY BRACKET FOR TWO 7 AH  12 AH OR 18 AH BATTERIES</t>
  </si>
  <si>
    <t>$178.00</t>
  </si>
  <si>
    <t>SEISKIT-LBB</t>
  </si>
  <si>
    <t>SEISMIC KIT FOR THE FCI-LBB  INCLUDES BATTERY BRACKET FOR TWO 55 AH BATTERIES</t>
  </si>
  <si>
    <t>SENS-RDR</t>
  </si>
  <si>
    <t>I3 SENSITIVITY READER</t>
  </si>
  <si>
    <t>$102.00</t>
  </si>
  <si>
    <t>SGRL</t>
  </si>
  <si>
    <t>COMPACT STROBE  12/24 VOLT  MULTI-CANDELA 15  30  75  95  110  135  185  RED</t>
  </si>
  <si>
    <t>SGWL</t>
  </si>
  <si>
    <t>COMPACT STROBE  12/24 VOLT  MULTI-CANDELA 15  30  75  95  110  135  185  WHITE</t>
  </si>
  <si>
    <t>SLC95-PM</t>
  </si>
  <si>
    <t>SLP ADD-ON SLC MODULE  APOLLO  1 LOOP-126 DEVICES  REQUIRED FOR SLP PANEL ORDER</t>
  </si>
  <si>
    <t>SLC-PM</t>
  </si>
  <si>
    <t>SLP ADD-ON SLC MODULE  SYSTEM SENSOR  1 LOOP-318 DEVICES  REQUIRED FOR SLP PANEL ORDER</t>
  </si>
  <si>
    <t>SL-DA4R-P</t>
  </si>
  <si>
    <t>4-WIRE XP95 DUCT DETECTOR (PHOTOELECTRIC)</t>
  </si>
  <si>
    <t>SLP-BLK</t>
  </si>
  <si>
    <t>SMART LOOP PANEL ADDRESSABLE FACP  BLACK ENCLOSURE WITH 7A POWER SUPPLY  LCD-SLP DISPLAY  REQUIRES SLC-PM OR SLC95-PM FOR SLC LOOPS</t>
  </si>
  <si>
    <t>SLP-RB</t>
  </si>
  <si>
    <t>SMART LOOP PANEL MAIN BOARD  REPLACEMENT BOARD  USE FOR REPLACEMENT OR RETROFITS</t>
  </si>
  <si>
    <t>SLP-RED</t>
  </si>
  <si>
    <t>SMART LOOP PANEL ADDRESSABLE FACP  RED ENCLOSURE WITH 7A POWER SUPPLY  LCD-SLP DISPLAY  REQUIRES SLC-PM OR SLC95-PM FOR SLC LOOPS</t>
  </si>
  <si>
    <t>SLP-RED-G</t>
  </si>
  <si>
    <t>SMART LOOP PANEL ADDRESSABLE FACP  RED ENCLOSURE WITH 240V POWER SUPPLY  LCD-SLP DISPLAY   REQUIRES SLC-PM OR SLC95-PM FOR SLC LOOPS</t>
  </si>
  <si>
    <t>SLP-RETROFIT</t>
  </si>
  <si>
    <t>SLP RETROFIT KIT FROM IF602   7100 B-SLIM CABINET  INCLUDES NEW MOUNTING PLATE AND OUTER RED DOOR  REQUIRES PURCHASING  SLP-RB  FLPS-7-RB  LCD-SLP  SLC-PM/SLC95-PM MODULES</t>
  </si>
  <si>
    <t>SMB500-WH</t>
  </si>
  <si>
    <t>SURFACE MOUNT ELECTRICAL BOX FOR USE WITH MODULES  BRIGHT WHITE</t>
  </si>
  <si>
    <t>SPCRL</t>
  </si>
  <si>
    <t>SPEAKER ONLY  CEILING  1/4W - 2W  RED</t>
  </si>
  <si>
    <t>SPCRL-BP10</t>
  </si>
  <si>
    <t>SPEAKER ONLY  CEILING  1/4W - 2W  RED - BULK PACK OF 10 UNITS</t>
  </si>
  <si>
    <t>SPCW8</t>
  </si>
  <si>
    <t>8 INCH 8 WATT SPEAKER DUAL VOLTAGE 25/70 7V</t>
  </si>
  <si>
    <t>SPCWL</t>
  </si>
  <si>
    <t>SPEAKER ONLY  CEILING  1/4W - 2W  WHITE</t>
  </si>
  <si>
    <t>SPCWL-BP10</t>
  </si>
  <si>
    <t>SPEAKER ONLY  CEILING  1/4W - 2W  WHITE - BULK PACK OF 10 UNITS</t>
  </si>
  <si>
    <t>SPRL</t>
  </si>
  <si>
    <t>SPEAKER ONLY  WALL  1/4W - 2W  RED</t>
  </si>
  <si>
    <t>SPRL-BP10</t>
  </si>
  <si>
    <t>SPEAKER ONLY  WALL  1/4W - 2W  RED - BULK PACK OF 10 UNITS</t>
  </si>
  <si>
    <t>$342.00</t>
  </si>
  <si>
    <t>SPSCRL</t>
  </si>
  <si>
    <t>SPEAKER/STROBE  CEILING  MULTI-CANDELA 15  30  75  95  115  150  177 CD   RED</t>
  </si>
  <si>
    <t>SPSCRL-BP10</t>
  </si>
  <si>
    <t>SPEAKER/STROBE  CEILING  MULTI-CANDELA 15  30  75  95  115  150  177 CD   RED  - BULK PACK OF 10 UNITS</t>
  </si>
  <si>
    <t>SPSCWHK-P</t>
  </si>
  <si>
    <t xml:space="preserve">CEILING SPEAKER STROBE  HIGH CD  WHITE  OUTDOOR   CLEAR LENS
</t>
  </si>
  <si>
    <t>$195.00</t>
  </si>
  <si>
    <t>SPSCWK-CLR-ALERT</t>
  </si>
  <si>
    <t>CEILING SPEAKER STROBE  STANDARD CD  WHITE  OUTDOOR  CLEAR LENS</t>
  </si>
  <si>
    <t>SPSCWL</t>
  </si>
  <si>
    <t>SPEAKER/STROBE  CEILING  MULTI-CANDELA 15  30  75  95  115  150  177 CD  WHITE</t>
  </si>
  <si>
    <t>SPSCWL-BP10</t>
  </si>
  <si>
    <t>SPEAKER/STROBE  CEILING  MULTI-CANDELA 15  30  75  95  115  150  177 CD  WHITE  - BULK PACK OF 10 UNITS</t>
  </si>
  <si>
    <t>SPSCWL-CLR-ALERT</t>
  </si>
  <si>
    <t>CEILING SPEAKER STROBE  MULTI-CANDELA 15  30  75  95  115  150  177 CD  WHITE    ALERT   CLEAR LENS</t>
  </si>
  <si>
    <t>SPSCWL-P</t>
  </si>
  <si>
    <t>SPEAKER/STROBE  CEILING  MULTI-CANDELA 15  30  75  95  115  150  177 CD  WHITE  PLAIN (NO LETTERING)</t>
  </si>
  <si>
    <t>SPSCWL-SP</t>
  </si>
  <si>
    <t>SPEAKER/STROBE  CEILING  MULTI-CANDELA 15  30  75  95  115  150  177 CD  WHITE  FUEGO (SPANISH)</t>
  </si>
  <si>
    <t>SPSRK-P</t>
  </si>
  <si>
    <t xml:space="preserve">SPEAKER/STROBE  WALL  MULTI-CANDELA 15  15/75  30  75  110  115  RED  OUTDOOR  INCLUDES BACKBOX  PLAIN (NO LETTERING) </t>
  </si>
  <si>
    <t>SPSRK-PG</t>
  </si>
  <si>
    <t xml:space="preserve">SPEAKER/STROBE  WALL  MULTI-CANDELA 15  15/75  30  75  110  115  RED  OUTDOOR  INCLUDES BACKBOX  PORTUGUESE </t>
  </si>
  <si>
    <t>SPSRL-BP10</t>
  </si>
  <si>
    <t>SPEAKER/STROBE  WALL  MULTI-CANDELA 15  30  75  95  110  135  185 CD  RED- BULK PACK OF 10 UNITS</t>
  </si>
  <si>
    <t>SPSWK-P</t>
  </si>
  <si>
    <t>SPEAKER/STROBE  WALL  MULTI-CANDELA 15  15/75  30  75  110  115  WHITE  OUTDOOR  INCLUDES BACKBOX  PLAIN (NO LETTERING)</t>
  </si>
  <si>
    <t>SPSWK-PG</t>
  </si>
  <si>
    <t>SPEAKER/STROBE  WALL  MULTI-CANDELA 15  15/75  30  75  110  115  WHITE  OUTDOOR  INCLUDES BACKBOX  PORTUGUESE</t>
  </si>
  <si>
    <t>SPSWL-ALERT</t>
  </si>
  <si>
    <t>SPEAKER/STROBE  WALL  MULTI-CANDELA 15  30  75  95  110  135  185 CD  WHITE   ALERT   AMBER LENS</t>
  </si>
  <si>
    <t>SPSWL-BP10</t>
  </si>
  <si>
    <t>SPEAKER/STROBE  WALL  MULTI-CANDELA 15  30  75  95  110  135  185 CD  WHITE- BULK PACK OF 10 UNITS</t>
  </si>
  <si>
    <t>SPSWL-CLR-ALERT</t>
  </si>
  <si>
    <t>SPEAKER/STROBE  WALL  MULTI-CANDELA 15  30  75  95  110  135  185 CD  WHITE   ALERT   CLEAR LENS</t>
  </si>
  <si>
    <t>SPWL</t>
  </si>
  <si>
    <t>SPEAKER ONLY  WALL  1/4W - 2W  WHITE</t>
  </si>
  <si>
    <t>SPWL-BP10</t>
  </si>
  <si>
    <t>SPEAKER ONLY  WALL  1/4W - 2W  WHITE- BULK PACK OF 10 UNITS</t>
  </si>
  <si>
    <t>SRHK</t>
  </si>
  <si>
    <t>SRHK-P</t>
  </si>
  <si>
    <t xml:space="preserve">STROBE  12/24 VOLT  HIGH-CANDELA 135  150  177  185  RED  OUTDOOR  INCLUDES BACKBOX  PLAIN (NO LETTERING) </t>
  </si>
  <si>
    <t>SRL</t>
  </si>
  <si>
    <t>STROBE  12/24 VOLT  MULTI-CANDELA 15  30  75  95  110  135  185  RED</t>
  </si>
  <si>
    <t>SRL-BP10</t>
  </si>
  <si>
    <t>STROBE  12/24 VOLT  MULTI-CANDELA 15  30  75  95  110  135  185  RED - BULK PACK OF 10 UNITS</t>
  </si>
  <si>
    <t>$525.00</t>
  </si>
  <si>
    <t>SRL-P</t>
  </si>
  <si>
    <t>STROBE  12/24 VOLT  MULTI-CANDELA 15  30  75  95  110  135  185  RED  PLAIN (NO LETTERING)</t>
  </si>
  <si>
    <t>SRL-SP</t>
  </si>
  <si>
    <t>STROBE  12/24 VOLT  MULTI-CANDELA 15  30  75  95  110  135  185  RED  FUEGO (SPANISH)</t>
  </si>
  <si>
    <t>SSM24-10</t>
  </si>
  <si>
    <t>24 VOLT  10” BELL</t>
  </si>
  <si>
    <t>STI3003</t>
  </si>
  <si>
    <t xml:space="preserve">CONDUIT GASKET </t>
  </si>
  <si>
    <t>STN-1.0-L8</t>
  </si>
  <si>
    <t>DUCT DETECTOR SAMPLING TUBE  1   SL SERIES</t>
  </si>
  <si>
    <t>STN-2.5-L8</t>
  </si>
  <si>
    <t>DUCT DETECTOR SAMPLING TUBE  2 5   SL SERIES</t>
  </si>
  <si>
    <t>STR</t>
  </si>
  <si>
    <t>STROBE  WALL  2 WIRE  12/24 VOLT  MULTI-CANDELA  RED</t>
  </si>
  <si>
    <t>STW</t>
  </si>
  <si>
    <t>STROBE  WALL  2 WIRE  12/24 VOLT  MULTI-CANDELA  WHITE</t>
  </si>
  <si>
    <t>SWHK</t>
  </si>
  <si>
    <t>SWHK-P</t>
  </si>
  <si>
    <t xml:space="preserve">STROBE  12/24 VOLT  HIGH-CANDELA 135  150  177  185  WHITE  OUTDOOR  INCLUDES BACKBOX  PLAIN (NO LETTERING) </t>
  </si>
  <si>
    <t>SWL</t>
  </si>
  <si>
    <t>STROBE  12/24 VOLT  MULTI-CANDELA 15  30  75  95  110  135  185  WHITE</t>
  </si>
  <si>
    <t>SWL-ALERT</t>
  </si>
  <si>
    <t>STROBE  12/24 VOLT  MULTI-CANDELA 15  30  75  95  110  135  185  WHITE  ALERT   AMBER LENS</t>
  </si>
  <si>
    <t>SWL-BP10</t>
  </si>
  <si>
    <t>STROBE  12/24 VOLT  MULTI-CANDELA 15  30  75  95  110  135  185  WHITE - BULK PACK OF 10 UNITS</t>
  </si>
  <si>
    <t>SWL-CLR-ALERT</t>
  </si>
  <si>
    <t>STROBE 12/24 VOLT  MULTI-CANDELA 15  30  75  95  110  135  185  WHITE  ALERT   CLEAR LENS</t>
  </si>
  <si>
    <t>$63.00</t>
  </si>
  <si>
    <t>SWL-P</t>
  </si>
  <si>
    <t>STROBE  12/24 VOLT  MULTI-CANDELA 15  30  75  95  110  135  185  WHITE  PLAIN (NO LETTERING)</t>
  </si>
  <si>
    <t>SYNC-1</t>
  </si>
  <si>
    <t>SYNCHRONIZATION DAUGHTER MODULE FOR XP6-C  INCLUDES SSD SYNC  (PREVIOUS PART NUMBER WAS XP-SYNC)</t>
  </si>
  <si>
    <t>TC810S1000</t>
  </si>
  <si>
    <t>$5,225.00</t>
  </si>
  <si>
    <t xml:space="preserve">TR-1-R </t>
  </si>
  <si>
    <t>TRIM RING FOR SEMI-FLUSH MOUNTING OF FLEX 402 AND FLEX 404</t>
  </si>
  <si>
    <t>TR-2</t>
  </si>
  <si>
    <t>UNIVERSAL WALL TRIM RING  RED</t>
  </si>
  <si>
    <t>TR-2W</t>
  </si>
  <si>
    <t>UNIVERSAL WALL TRIM RING  WHITE</t>
  </si>
  <si>
    <t>$13.00</t>
  </si>
  <si>
    <t>TRC-2</t>
  </si>
  <si>
    <t>UNIVERSAL CEILING TRIM RING  RED</t>
  </si>
  <si>
    <t>TRC-2W</t>
  </si>
  <si>
    <t>VW-DIS-D</t>
  </si>
  <si>
    <t xml:space="preserve">VELOCITI WIRELESS DISPLAY DRIVER - CONNECTS TO GFANN-80-W FOR ANNUNICATION OF SWIFT WIRELESS EVENTS  GFANN-80-W REQUIRED FOR UL LISTING </t>
  </si>
  <si>
    <t>VW-GATE</t>
  </si>
  <si>
    <t>VELOCITI WIRELESS SWIFT GATEWAY- FOR E3 SERIES  S3 SERIES AND VELOCITI PROTOCOL ONLY  EACH GATEWAY SUPPORTS 48 WIRELESS SENSORS AND MODULES  REQUIRES VW-DIS-D PER GATEWAY</t>
  </si>
  <si>
    <t>WAM-MM</t>
  </si>
  <si>
    <t>WIRELESS MONITOR MODULE - FOR SWIFT WIRELESS SYSTEM  INCLUDES 4 CR-123A BATTERIES  RECOMMENDED MOUTING IN PLASTIC BACKBOX (SMB500)</t>
  </si>
  <si>
    <t xml:space="preserve">WAM-RC </t>
  </si>
  <si>
    <t>WIRELESS RELAY MODULE - FOR SWIFT WIRELESS SYSTEM  INCLUDES 4 CR-123A BATTERIES  RECOMMENDED MOUTING IN PLASTIC BACKBOX (SMB500)</t>
  </si>
  <si>
    <t>WAV-CRL</t>
  </si>
  <si>
    <t>WIRELESS AV BASE - CEILING  RED - FOR SWIFT WIRELESS SYSTEM  INCLUDES 8 CR-123A BATTERIES  USE L-SERIES CEILING STROBE  HORN/STROBE</t>
  </si>
  <si>
    <t>WAV-CWL</t>
  </si>
  <si>
    <t>WIRELESS AV BASE - CEILING  WHITE - FOR SWIFT WIRELESS SYSTEM  INCLUDES 8 CR-123A BATTERIES  USE L-SERIES CEILING STROBE  HORN/STROBE</t>
  </si>
  <si>
    <t>WAV-RL</t>
  </si>
  <si>
    <t>WIRELESS AV BASE - WALL  RED - FOR SWIFT WIRELESS SYSTEM  INCLUDES 8 CR-123A BATTERIES  USE L-SERIES WALL STROBE  HORN/STROBE</t>
  </si>
  <si>
    <t>WAV-WL</t>
  </si>
  <si>
    <t>WIRELESS AV BASE - WALL  WHITE - FOR SWIFT WIRELESS SYSTEM  INCLUDES 8 CR-123A BATTERIES  USE L-SERIES WALL STROBE  HORN/STROBE</t>
  </si>
  <si>
    <t>W-BATCART</t>
  </si>
  <si>
    <t>WIRELESS AV BASE BATTERY CARTAGE - HOLD 4 CR-123A BATTERIES FOR EASY CHANGOVER - PACK OF 10 UNITS</t>
  </si>
  <si>
    <t>WBB</t>
  </si>
  <si>
    <t>BACKBOX  WEATHERPROOF  RED</t>
  </si>
  <si>
    <t>WCK-200B</t>
  </si>
  <si>
    <t>WFD20N</t>
  </si>
  <si>
    <t>WATERFLOW DETECTOR  SCHEDULE 10/40  2”</t>
  </si>
  <si>
    <t>WFD25N</t>
  </si>
  <si>
    <t>WATERFLOW DETECTOR  SCHEDULE 10/40  2-1/2”</t>
  </si>
  <si>
    <t>WFD30N</t>
  </si>
  <si>
    <t>WATERFLOW DETECTOR  3” FLOW  2” HOLE</t>
  </si>
  <si>
    <t>WFD40N</t>
  </si>
  <si>
    <t>WATERFLOW DETECTOR  SCHEDULE 10/40  4”</t>
  </si>
  <si>
    <t>WFD50N</t>
  </si>
  <si>
    <t>WATERFLOW DETECTOR  SCHEDULE 10/40  5”</t>
  </si>
  <si>
    <t>WFD80N</t>
  </si>
  <si>
    <t>WATERFLOW DETECTOR  SCHEDULE 10/40  8”</t>
  </si>
  <si>
    <t>WFDTN</t>
  </si>
  <si>
    <t>T-TAP WATERFLOW DETECTOR  1”  1-1/4”  1-1/2”</t>
  </si>
  <si>
    <t>WIN10-UG</t>
  </si>
  <si>
    <t>WP-2000</t>
  </si>
  <si>
    <t>OUTDOOR ENCLOSURE FOR SL- SERIES DETECTORS</t>
  </si>
  <si>
    <t>WPS-DL</t>
  </si>
  <si>
    <t>WIRELESS DUAL ACTION PULLSTATION  INCLUDES 4 CR-123A BATTERIES</t>
  </si>
  <si>
    <t>$345.00</t>
  </si>
  <si>
    <t>WSD-ACCLIMATE</t>
  </si>
  <si>
    <t xml:space="preserve">WIRELESS MULTI-CRITERIA SENSOR - FOR SWIFT WIRELESS SYSTEM  INCLUDES 4 CR-123A BATTERIES  USE B210W WIRELESS BASE </t>
  </si>
  <si>
    <t>$337.00</t>
  </si>
  <si>
    <t>WSD-P</t>
  </si>
  <si>
    <t xml:space="preserve">WIRELESS PHOTOELECTIC SENSOR - FOR SWIFT WIRELESS SYSTEM  INCLUDES 4 CR-123A BATTERIES  USE B210W WIRELESS BASE </t>
  </si>
  <si>
    <t>$304.00</t>
  </si>
  <si>
    <t>W-SYNC</t>
  </si>
  <si>
    <t>WIRELESS AV SYNC MODULE - REQUIRED TO SYNC SWIFT WIRELESS AV WITH HARD-WIRE AVS</t>
  </si>
  <si>
    <t>W-USB</t>
  </si>
  <si>
    <t>WIRELESS USB TOOL - FOR SWIFT PROGRAMMING TOOLS</t>
  </si>
  <si>
    <t>XAL-53</t>
  </si>
  <si>
    <t>CONVENTIONAL EXPLOSION-PROOF PULL STATION</t>
  </si>
  <si>
    <t>XP-4</t>
  </si>
  <si>
    <t>EXTENSION POLE  15 FT  (THREE  5FT  POLES) FOR USE WITH XR2  XR2B AND XR5</t>
  </si>
  <si>
    <t>XRM-24</t>
  </si>
  <si>
    <t>TRANSFORMER  EXPANDS NAC CIRCUIT POWER FROM 3 TO 5 AMPS  FLEX 404 ONLY</t>
  </si>
  <si>
    <t>ZNAC-4</t>
  </si>
  <si>
    <t>1324GXXXX</t>
  </si>
  <si>
    <t>DIRECT IMAGE PVC GLOSSY LABEL (ADHESIVE OR NON-ADHESIVE BACK)</t>
  </si>
  <si>
    <t>2001</t>
  </si>
  <si>
    <t>$86.00</t>
  </si>
  <si>
    <t>$192.00</t>
  </si>
  <si>
    <t>$222.00</t>
  </si>
  <si>
    <t>$362.00</t>
  </si>
  <si>
    <t>$513.00</t>
  </si>
  <si>
    <t>$225.00</t>
  </si>
  <si>
    <t>$193.00</t>
  </si>
  <si>
    <t>COMPOSITE CARDS-P</t>
  </si>
  <si>
    <t>ADDER TO ALL PVC CARD PRICES (PER CREDENTIAL): COMPOSITE 25% POLYESTER + 75% PVC</t>
  </si>
  <si>
    <t>COMPOSITE CARDS-SC</t>
  </si>
  <si>
    <t>EL-AST-ID150</t>
  </si>
  <si>
    <t>EL-AST-ID150A</t>
  </si>
  <si>
    <t>EL-DYMO-30856</t>
  </si>
  <si>
    <t>EL-DYMO-30911</t>
  </si>
  <si>
    <t>EL-DYMO-450T</t>
  </si>
  <si>
    <t>EL-LOG-C920</t>
  </si>
  <si>
    <t>EL-METRO-9520</t>
  </si>
  <si>
    <t>EL-SYM-MC7570P</t>
  </si>
  <si>
    <t>SYM MC75A, KIT PACKAGE</t>
  </si>
  <si>
    <t>EL-SYM-MC7570SM</t>
  </si>
  <si>
    <t>SYM MC75A, KIT SATALITE MOBILE</t>
  </si>
  <si>
    <t>EL-SYM-MC9090GK</t>
  </si>
  <si>
    <t>EASYLOBBY  - SYMBOL MC9090-G KIT SVM MOBILE</t>
  </si>
  <si>
    <t>EL-TOP-1X5</t>
  </si>
  <si>
    <t>TOPAZ SIGNATUREGEM LCD 1X5 SIGPAD (SIGNATURE BLOCK ONLY)</t>
  </si>
  <si>
    <t>EL-TOP-4X5</t>
  </si>
  <si>
    <t>TOPAZ SIGNATUREGEM LCD 4X5 SIGPAD (UP TO 10 SCREENS OF TEXT PLUS SIGNATURE)</t>
  </si>
  <si>
    <t>F000385</t>
  </si>
  <si>
    <t>F000390</t>
  </si>
  <si>
    <t>F000492</t>
  </si>
  <si>
    <t>FP5061B</t>
  </si>
  <si>
    <t>GSC-1AD</t>
  </si>
  <si>
    <t>GSC-1AD-USCH</t>
  </si>
  <si>
    <t>$1,720.00</t>
  </si>
  <si>
    <t>GSC-1AP-BOSCH</t>
  </si>
  <si>
    <t>GSC-1AP-DMP</t>
  </si>
  <si>
    <t>GSC-1AP-DSC</t>
  </si>
  <si>
    <t>GSC-1FOD</t>
  </si>
  <si>
    <t>GSC-1MOBILESTU</t>
  </si>
  <si>
    <t>GSC-1MOBILEU</t>
  </si>
  <si>
    <t>1  SECURITY CENTER MOBILE APP CONNECTION</t>
  </si>
  <si>
    <t>GSC-1OM4FED</t>
  </si>
  <si>
    <t>GSC-1OM4FED-20</t>
  </si>
  <si>
    <t>GSC-1PBARCOCMS</t>
  </si>
  <si>
    <t>$7,500.00</t>
  </si>
  <si>
    <t>GSC-1PLEN</t>
  </si>
  <si>
    <t>GSC-1PRFCODE</t>
  </si>
  <si>
    <t>1 RF CODE ASSET MANAGER PLUGIN CONNECTION. ONLY AVAILABLE WITH PROFESSIONAL OR ENTERPRISE PACKAGES (SYNERGIS™ AND/OR OMNICAST™). MANDATORY GENETEC ADVANTAGE.</t>
  </si>
  <si>
    <t>GSC-1PSWM</t>
  </si>
  <si>
    <t>1 SOUTHWEST MICROWAVE MICROPOINT I PLUGIN. ONLY AVAILABLE WITH PROFESSIONAL OR ENTERPRISE PACKAGES (SYNERGIS™ AND/OR OMNICAST™). MANDATORY GENETEC ADVANTAGE.</t>
  </si>
  <si>
    <t>GSC-1SCFED</t>
  </si>
  <si>
    <t>GSC-1SCFED-20</t>
  </si>
  <si>
    <t>GSC-1STU</t>
  </si>
  <si>
    <t>GSC-1U</t>
  </si>
  <si>
    <t>GSC-1VLEN</t>
  </si>
  <si>
    <t>GSC-AV-S</t>
  </si>
  <si>
    <t>GSC-AV-S-1PATROLLER</t>
  </si>
  <si>
    <t>GSC-AV-S-1SHP</t>
  </si>
  <si>
    <t>ONE (1) FIXED SHARP CAMERA CONNECTION (ONE (1) CONNECTION IS REQUIRED FOR EACH ANALYZED STREAM)</t>
  </si>
  <si>
    <t>GSC-AV-S-LISTUPDATER</t>
  </si>
  <si>
    <t>GSC-AV-S-XML</t>
  </si>
  <si>
    <t>IMPORT TOOL (IMPORT 3RD PARTY XML LPR DATA)</t>
  </si>
  <si>
    <t>GSC-OM-E</t>
  </si>
  <si>
    <t>GSC-OM-E-1C</t>
  </si>
  <si>
    <t>1 CAMERA CONNECTION</t>
  </si>
  <si>
    <t>GSC-OM-E-1CCFED</t>
  </si>
  <si>
    <t>GSC-OM-E-1CVRM</t>
  </si>
  <si>
    <t>GSC-OM-E-1DV</t>
  </si>
  <si>
    <t>1 DVR/NVR CAMERA INPUT</t>
  </si>
  <si>
    <t>GSC-OM-E-1FC</t>
  </si>
  <si>
    <t>GSC-OM-E-1PAC</t>
  </si>
  <si>
    <t>1 ANALOG CAMERA CONNECTION (COMPATIBLE WITH SELECTED ENCODERS)</t>
  </si>
  <si>
    <t>GSC-OM-E-1VIP</t>
  </si>
  <si>
    <t>1 VIDEO IMPORT PROFILE</t>
  </si>
  <si>
    <t>GSC-OM-P</t>
  </si>
  <si>
    <t>GSC-OM-P-1C</t>
  </si>
  <si>
    <t>GSC-OM-P-1DV</t>
  </si>
  <si>
    <t>GSC-OM-P-1PAC</t>
  </si>
  <si>
    <t>GSC-OM-P-1VIP</t>
  </si>
  <si>
    <t>GSC-OM-P2E-1C-UP</t>
  </si>
  <si>
    <t>UPGRADE OMNICAST™ CAMERA CONNECTION FROM PROFESSIONAL TO ENTERPRISE</t>
  </si>
  <si>
    <t>GSC-OM-P2E-UP</t>
  </si>
  <si>
    <t>UPGRADE OMNICAST™ BASE FROM PROFESSIONAL TO ENTERPRISE</t>
  </si>
  <si>
    <t>GSC-OM-S</t>
  </si>
  <si>
    <t>GSC-OM-S-1C</t>
  </si>
  <si>
    <t>GSC-OM-S-1PAC</t>
  </si>
  <si>
    <t>GSC-OM-S-1VIP</t>
  </si>
  <si>
    <t>GSC-OM-S2E-1C-UP</t>
  </si>
  <si>
    <t>UPGRADE OMNICAST™ CAMERA CONNECTION FROM STANDARD TO ENTERPRISE</t>
  </si>
  <si>
    <t>GSC-OM-S2E-UP</t>
  </si>
  <si>
    <t>UPGRADE OMNICAST™ BASE FROM STANDARD TO ENTERPRISE</t>
  </si>
  <si>
    <t>GSC-OM-S2P-1C-UP</t>
  </si>
  <si>
    <t>UPGRADE OMNICAST™ CAMERA CONNECTION FROM STANDARD TO PROFESSIONAL</t>
  </si>
  <si>
    <t>GSC-OM-S2P-UP</t>
  </si>
  <si>
    <t>UPGRADE OMNICAST™ BASE FROM STANDARD TO PROFESSIONAL</t>
  </si>
  <si>
    <t>GSC-PBPSYNC-SINGLE</t>
  </si>
  <si>
    <t>GSC-PM-ADVANCED</t>
  </si>
  <si>
    <t>GSC-PM-STD-100</t>
  </si>
  <si>
    <t>GSC-PM-STD-1000</t>
  </si>
  <si>
    <t>GSC-PM-STD-250</t>
  </si>
  <si>
    <t>GSC-PM-STD-50</t>
  </si>
  <si>
    <t>GSC-PM-STD-500</t>
  </si>
  <si>
    <t>GSC-PM-STD-SITELICEN</t>
  </si>
  <si>
    <t>GSC-SIPELIA-1SIP-ADV</t>
  </si>
  <si>
    <t>ADVANCED ADD-ON FOR 1 STANDARD CONNECTION PROVIDING FAILOVER AND BIDIRECTIONAL AUDIO AND VIDEO RECORDING (REQUIRES GSC-SIPELIA-1SIP-STD)</t>
  </si>
  <si>
    <t>GSC-SIPELIA-1SIP-STD</t>
  </si>
  <si>
    <t>1 STANDARD CONNECTION TO AN INTERCOM STATION (REQUIRES GSC-SIPELIA-BASE)</t>
  </si>
  <si>
    <t>GSC-SIPELIA-1TRUNK</t>
  </si>
  <si>
    <t>1 SIP TRUNK CONNECTION TO HARDWARE INTERCOM SERVER OR VOIP PROVIDER (REQUIRES GSC-SIPELIA-BASE)</t>
  </si>
  <si>
    <t>GSC-SIPELIA-BASE</t>
  </si>
  <si>
    <t>GSC SIPELIA™ BASE PACKAGE</t>
  </si>
  <si>
    <t>GSC-SY-E-1GCHM</t>
  </si>
  <si>
    <t>GSC-SY-E-1R</t>
  </si>
  <si>
    <t>GSC-SY-E-IMP</t>
  </si>
  <si>
    <t>IMPORT TOOL (IMPORT CARDHOLDER AND CREDENTIAL DATA)</t>
  </si>
  <si>
    <t>GSC-SY-E-VIS</t>
  </si>
  <si>
    <t>VISITOR MANAGEMENT MODULE</t>
  </si>
  <si>
    <t>GSC-SY-P-1R</t>
  </si>
  <si>
    <t>GSC-SY-P2E-1R-UP</t>
  </si>
  <si>
    <t>UPGRADE SYNERGIS™ READER CONNECTION FROM PROFESSIONAL TO ENTERPRISE</t>
  </si>
  <si>
    <t>GSC-SY-P2E-UP</t>
  </si>
  <si>
    <t>UPGRADE SYNERGIS™ BASE FROM PROFESSIONAL TO ENTERPRISE</t>
  </si>
  <si>
    <t>GSC-SY-P-IMP</t>
  </si>
  <si>
    <t>GSC-SY-P-VIS</t>
  </si>
  <si>
    <t>GSC-SY-S</t>
  </si>
  <si>
    <t>GSC-SY-S-1R</t>
  </si>
  <si>
    <t>GSC-SY-S2E-1R-UP</t>
  </si>
  <si>
    <t>UPGRADE SYNERGIS™ READER CONNECTION FROM STANDARD TO ENTERPRISE</t>
  </si>
  <si>
    <t>GSC-SY-S2E-UP</t>
  </si>
  <si>
    <t>UPGRADE SYNERGIS™ BASE FROM STANDARD TO ENTERPRISE</t>
  </si>
  <si>
    <t>GSC-SY-S2P-1R-UP</t>
  </si>
  <si>
    <t>UPGRADE SYNERGIS™ READER CONNECTION FROM STANDARD TO PROFESSIONAL</t>
  </si>
  <si>
    <t>GSC-SY-S2P-UP</t>
  </si>
  <si>
    <t>UPGRADE SYNERGIS™ BASE FROM STANDARD TO PROFESSIONAL</t>
  </si>
  <si>
    <t>GSC-SY-S-IMP</t>
  </si>
  <si>
    <t>GSC-SY-S-VIS</t>
  </si>
  <si>
    <t>GSC-THREATLEVELS</t>
  </si>
  <si>
    <t>LC-0015</t>
  </si>
  <si>
    <t>HID HANDLING FEE/SETUP CHARGE. USED WHEN REPROGRAMMING READERS OR CARDS</t>
  </si>
  <si>
    <t>MAGNETIC STRIPE-P</t>
  </si>
  <si>
    <t>ADDER TO PVC CARD PRICES (PER CREDENTIAL): HIGH OR LOW COERCIVITY, 2750 ORSTED, BASF, JIS, OR 3M</t>
  </si>
  <si>
    <t>MAGNETIC STRIPE-SC</t>
  </si>
  <si>
    <t>MC-0004</t>
  </si>
  <si>
    <t>REPROGRAM CARD (PER CARD FEE). DOES NOT INCLUDE HANDLING FEE LC-0015 WHICH MUST BE ADDED.</t>
  </si>
  <si>
    <t>MC-0013</t>
  </si>
  <si>
    <t>PROGRAMMING AND INKJETTING OF NON-PROGRAMMED CUSTOMER OWNED CARDS (PER CARD FEE). DOES NOT INCLUDE HANDLING FEE LC-0015 WHICH MUST BE ADDED.</t>
  </si>
  <si>
    <t>MC-0036</t>
  </si>
  <si>
    <t>ICLASS ELITE PROGRAMMING FEE (PER CREDENTIAL)</t>
  </si>
  <si>
    <t>MC-0038</t>
  </si>
  <si>
    <t>PROGRAM ICLASS READER TO FACTORY DEFAULTS</t>
  </si>
  <si>
    <t>MIFARE/DESFIRE PROGR</t>
  </si>
  <si>
    <t>ADDER TO CARD PRICE (PER CREDENTIAL): PROGRAMMING OF THE MIFARE/DESFIRE PORTION WITH AN HID/OEM PROXIMITY FORMAT</t>
  </si>
  <si>
    <t>OM-E-10VWCT</t>
  </si>
  <si>
    <t>10 CLIENTS COTTUS VIEWER</t>
  </si>
  <si>
    <t>OM-E-1AAC</t>
  </si>
  <si>
    <t>1 RECORDING CAMERAS FOR AUXILIARY ARCHIVER</t>
  </si>
  <si>
    <t>OM-E-1ACS</t>
  </si>
  <si>
    <t>1 ACCESS CONTROL INTERFACE</t>
  </si>
  <si>
    <t>OM-E-1C</t>
  </si>
  <si>
    <t>OM-E-1CAMAP</t>
  </si>
  <si>
    <t>1 CAMERA CONNECTION FOR ADVANCED MAPPING (PLAN MANAGER)</t>
  </si>
  <si>
    <t>OM-E-1CST</t>
  </si>
  <si>
    <t>1 ADDITIONAL DIRECTORY LICENSE FOR WINDOWS CLUSTERING SUPPORT</t>
  </si>
  <si>
    <t>OM-E-1DV</t>
  </si>
  <si>
    <t>1 DVR CAMERA INPUT</t>
  </si>
  <si>
    <t>OM-E-1FC</t>
  </si>
  <si>
    <t>1 FAILOVER CAMERA CONNECTION (CAMERA CONNECTION NOT INCLUDED)</t>
  </si>
  <si>
    <t>OM-E-1FEC</t>
  </si>
  <si>
    <t>1 FEDERATED CAMERA</t>
  </si>
  <si>
    <t>OM-E-1FED</t>
  </si>
  <si>
    <t>1 FEDERATED DIRECTORY</t>
  </si>
  <si>
    <t>OM-E-1FES</t>
  </si>
  <si>
    <t>1 FEDERATION SERVER</t>
  </si>
  <si>
    <t>OM-E-1FOD</t>
  </si>
  <si>
    <t>1 FAILOVER DIRECTORY SERVER</t>
  </si>
  <si>
    <t>OM-E-1FOV</t>
  </si>
  <si>
    <t>OM-E-1GPOS</t>
  </si>
  <si>
    <t>1 GENERIC POS CHECKLANE CONNECTION</t>
  </si>
  <si>
    <t>OM-E-1GTW</t>
  </si>
  <si>
    <t>1 MEDIA GATEWAY STREAMING LICENSE</t>
  </si>
  <si>
    <t>OM-E-1HMI</t>
  </si>
  <si>
    <t>1 HARDWARE MATRIX CONNECTION</t>
  </si>
  <si>
    <t>OM-E-1IOS</t>
  </si>
  <si>
    <t>1 IOMNISCIENT PLUGIN CAMERA (NEED TO ORDER SDK SEPARATELY)</t>
  </si>
  <si>
    <t>OM-E-1KEY</t>
  </si>
  <si>
    <t>1 KEYBOARD CONNECTION</t>
  </si>
  <si>
    <t>OM-E-1MDE</t>
  </si>
  <si>
    <t>1 METADATA ENGINE</t>
  </si>
  <si>
    <t>OM-E-1MPOS</t>
  </si>
  <si>
    <t>1 MICROS POS CHECKLANE CONNECTION</t>
  </si>
  <si>
    <t>OM-E-1OGW</t>
  </si>
  <si>
    <t>1 OMNICAST GATEWAY</t>
  </si>
  <si>
    <t>OM-E-1OV</t>
  </si>
  <si>
    <t>1 OBJECT VIDEO PLUGIN CAMERA (NEED TO ORDER SDK SEPARATELY)</t>
  </si>
  <si>
    <t>OM-E-1OVR</t>
  </si>
  <si>
    <t>1 OV READY CAMERA CONNECTION</t>
  </si>
  <si>
    <t>OM-E-1PACS</t>
  </si>
  <si>
    <t>1 ACS PRCS PLUGIN (REQUIRES OM-E-1MDE)</t>
  </si>
  <si>
    <t>OM-E-1PGPOS</t>
  </si>
  <si>
    <t>1 GENERIC POS PLUGIN  (REQUIRES OM-E-1MDE)</t>
  </si>
  <si>
    <t>OM-E-1PHRS</t>
  </si>
  <si>
    <t>1 HIRSCH VELOCITY PLUGIN (REQUIRES OM-E-1MDE)</t>
  </si>
  <si>
    <t>OM-E-1PIOM</t>
  </si>
  <si>
    <t>1 IOMNISCIENT PLUGIN  (REQUIRES OM-E-1MDE)</t>
  </si>
  <si>
    <t>OM-E-1PLEN</t>
  </si>
  <si>
    <t>1 LENEL ONGUARD PLUGIN (REQUIRES OM-E-1MDE)</t>
  </si>
  <si>
    <t>OM-E-1PMPOS</t>
  </si>
  <si>
    <t>1 MICROS POS PLUGIN (REQUIRES OM-E-1MDE)</t>
  </si>
  <si>
    <t>OM-E-1POBV</t>
  </si>
  <si>
    <t>1 OBJECT VIDEO PLUGIN  (REQUIRES OM-E-1MDE)</t>
  </si>
  <si>
    <t>OM-E-1PPFT</t>
  </si>
  <si>
    <t>1 GE PICTURE PERFECT PLUGIN (REQUIRES OM-E-1MDE)</t>
  </si>
  <si>
    <t>OM-E-1PRBH</t>
  </si>
  <si>
    <t>1 RBH AXIOMV PLUGIN  (REQUIRES OM-E-1MDE)</t>
  </si>
  <si>
    <t>OM-E-1PSWM</t>
  </si>
  <si>
    <t>1 MICROPOINT PLUGIN  (REQUIRES OM-E-1MDE)</t>
  </si>
  <si>
    <t>OM-E-1PVRX</t>
  </si>
  <si>
    <t>1 VEREX MONITOR XL PLUGIN  (REQUIRES OM-E-1MDE)</t>
  </si>
  <si>
    <t>OM-E-1RSA</t>
  </si>
  <si>
    <t>1 AUXILIARY ARCHIVER</t>
  </si>
  <si>
    <t>OM-E-1S</t>
  </si>
  <si>
    <t>1 SDK CONNECTION</t>
  </si>
  <si>
    <t>OM-E-1STS</t>
  </si>
  <si>
    <t>OMNICAST SDK SITE LICENSE</t>
  </si>
  <si>
    <t>OM-E-1STU</t>
  </si>
  <si>
    <t>SITE LICENSE FOR CLIENT/USER CONNECTIONS</t>
  </si>
  <si>
    <t>OM-E-1U</t>
  </si>
  <si>
    <t>1 CLIENT/USER CONNECTION</t>
  </si>
  <si>
    <t>OM-E-1VLEN</t>
  </si>
  <si>
    <t>1 LENEL VIDEO TRANSLATOR</t>
  </si>
  <si>
    <t>OM-E-1VM</t>
  </si>
  <si>
    <t>1 VIRTUAL MATRIX</t>
  </si>
  <si>
    <t>OM-E-1VSHCC</t>
  </si>
  <si>
    <t>NULL</t>
  </si>
  <si>
    <t>OM-E-5VWCT</t>
  </si>
  <si>
    <t>5 CLIENTS COTTUS VIEWER</t>
  </si>
  <si>
    <t>OM-E-8IN</t>
  </si>
  <si>
    <t>8 DIGITAL INPUT CONNECTIONS FOR I/O MODULE</t>
  </si>
  <si>
    <t>OM-E-8OUT</t>
  </si>
  <si>
    <t>8 DIGITAL OUTPUT CONNECTIONS FOR I/O MODULE</t>
  </si>
  <si>
    <t>OM-E-ACD</t>
  </si>
  <si>
    <t>ACTIVE DIRECTORY INTEGRATION</t>
  </si>
  <si>
    <t>OM-E-AVW</t>
  </si>
  <si>
    <t>BARCO TRANSFORM A VIDEO WALL PLUGIN</t>
  </si>
  <si>
    <t>OM-E-CB</t>
  </si>
  <si>
    <t>CAMERA BLOCKING</t>
  </si>
  <si>
    <t>OM-E-HVW</t>
  </si>
  <si>
    <t>BARCO TRANSFORM H VIDEO WALL PLUGIN</t>
  </si>
  <si>
    <t>OM-E-PRLV</t>
  </si>
  <si>
    <t>REMOTE LIVE VIEWER</t>
  </si>
  <si>
    <t>OM-E-SNMP</t>
  </si>
  <si>
    <t>1 SNMP TRAPS PLUGIN</t>
  </si>
  <si>
    <t>OM-E-VIRT</t>
  </si>
  <si>
    <t>SUPPORT FOR VIRTUALIZATION</t>
  </si>
  <si>
    <t>OM-P-1C</t>
  </si>
  <si>
    <t>OM-P-1CAMAP</t>
  </si>
  <si>
    <t>OM-P-1DV</t>
  </si>
  <si>
    <t>OM-P-1GTW</t>
  </si>
  <si>
    <t>OM-P-1K</t>
  </si>
  <si>
    <t>OM-P-1OGW</t>
  </si>
  <si>
    <t>OM-P-1S</t>
  </si>
  <si>
    <t>OM-P-1U</t>
  </si>
  <si>
    <t>OM-P-1VM</t>
  </si>
  <si>
    <t>OM-P-8IN</t>
  </si>
  <si>
    <t>OM-P-8OUT</t>
  </si>
  <si>
    <t>OM-P-ACD</t>
  </si>
  <si>
    <t>OM-P-CB</t>
  </si>
  <si>
    <t>OM-P-LA</t>
  </si>
  <si>
    <t>LOCAL ARCHIVING</t>
  </si>
  <si>
    <t>OM-P-OFFAR</t>
  </si>
  <si>
    <t>OFFLINE ARCHIVING (BACK-UP AND RESTORE)</t>
  </si>
  <si>
    <t>OM-P-VIRT</t>
  </si>
  <si>
    <t>OM-S-1C</t>
  </si>
  <si>
    <t>SEC9X-CRD-D01J</t>
  </si>
  <si>
    <t>DEFAULT BLUE LED FOR READERS SE</t>
  </si>
  <si>
    <t>SY-1326LGSMV-GEN</t>
  </si>
  <si>
    <t>SY-1386LGGMN-GEN</t>
  </si>
  <si>
    <t>SY-2000HPGGMN-GEN</t>
  </si>
  <si>
    <t>SY-21X23ENC-KIT</t>
  </si>
  <si>
    <t>SY-29X23ENC-KIT</t>
  </si>
  <si>
    <t>LARGE ENCLOSURE KIT (UNASSEMBLED). 29X23 INCHES/73.7 X 58.4 CM ENCLOSURE, LOCK/KEY, TAMPER, BACKPLATE, SCREWS FOR BACKPLATE (INCLUDING FOR MERCURY AND HID MODULES), BATTERY COVER AND TAMPER</t>
  </si>
  <si>
    <t>SY-5006PGGMN-GEN</t>
  </si>
  <si>
    <t>SY-6APS-B-NA-KIT</t>
  </si>
  <si>
    <t>6A POWER SUPPLY KIT FOR AMERICA. 6A POWER SUPPLY/CHARGER BOARD (110VAC/60HZ, 12 VDC @ 6A OUTPUT); SCREWS, STANDOFFS AND FUSE ASSEMBLY</t>
  </si>
  <si>
    <t>SY-71000BEP0N01A</t>
  </si>
  <si>
    <t>SY-82000-114-01</t>
  </si>
  <si>
    <t>SY-82000-126-01</t>
  </si>
  <si>
    <t>SY-82000-130-01</t>
  </si>
  <si>
    <t>SY-82000-325-01</t>
  </si>
  <si>
    <t>EH400 INSTALLATION ACCESSORY KIT. EH400 INSTALLATION ACCESSORY KIT. INCLUDES MOUNTING SCREWS, MALE TERMINAL STRIP CONNECTORS AND INSTALLATION MANUAL.</t>
  </si>
  <si>
    <t>SY-82000-325-02</t>
  </si>
  <si>
    <t>SY-82000-342-01</t>
  </si>
  <si>
    <t>SY-82000-342-02</t>
  </si>
  <si>
    <t>SY-82000-342-03</t>
  </si>
  <si>
    <t>SY-82000-342-04</t>
  </si>
  <si>
    <t>SY-82000-342-05</t>
  </si>
  <si>
    <t>SY-82000CKE1A</t>
  </si>
  <si>
    <t>SY-82100AKA</t>
  </si>
  <si>
    <t>SY-82100AKB</t>
  </si>
  <si>
    <t>SY-82100AKB-R</t>
  </si>
  <si>
    <t>EH400 REVERSE MOUNTING PLATE. EH400 REVERSE MOUNTING PLATE. EH400 REVERSE-MOUNT KIT. FOR MOUNTING IN CABINETS WITH CONNECTORS FACING THE CABINET OPENING (TOWARD INSTALLER).</t>
  </si>
  <si>
    <t>SY-82100AKC</t>
  </si>
  <si>
    <t>SY-82100AKC-R</t>
  </si>
  <si>
    <t>MOUNTABLE MODULE REVERSE MOUNTING PLATE. MOUNTABLE MODULE REVERSE MOUNTING PLATE. MOUNTABLE MODULES (EDWM-M, EDM-M, EWM-M, EIM-M) REVERSE-MOUNT KIT. FOR MOUNTING IN CABINETS WITH CONNECTORS FACING THE CABINET OPENING (TOWARD INSTALLER).</t>
  </si>
  <si>
    <t>SY-82100AKD</t>
  </si>
  <si>
    <t>SY-82100AKD-R</t>
  </si>
  <si>
    <t>EH400-K REVERSE MOUNTING PLATE. EH400-K REVERSE MOUNTING PLATE. EH400-K REVERSE-MOUNT KIT. FOR MOUNTING IN CABINETS WITH CONNECTORS FACING THE CABINET OPENING (TOWARD INSTALLER).</t>
  </si>
  <si>
    <t>SY-82120CKI0001A</t>
  </si>
  <si>
    <t>SY-82125CKI0001A</t>
  </si>
  <si>
    <t>SY-82301AN</t>
  </si>
  <si>
    <t>SY-82340AKM</t>
  </si>
  <si>
    <t>SY-82342AKM</t>
  </si>
  <si>
    <t>SY-82363AKM</t>
  </si>
  <si>
    <t>SY-CHEETAH</t>
  </si>
  <si>
    <t>INNOMETRIKS CHEETAH CORE PLUS CONTACT SMARTCARD READER</t>
  </si>
  <si>
    <t>SY-CHEETAH-BIO</t>
  </si>
  <si>
    <t>INNOMETRIKS CHEETAH CORE PLUS LUMIDIGM MERCURY SCANNER</t>
  </si>
  <si>
    <t>SY-CHEETAH-PIV-MODE</t>
  </si>
  <si>
    <t>CHEETAH PIV MODE FOR CHEETAH CORE</t>
  </si>
  <si>
    <t>SY-CLOUDLINK</t>
  </si>
  <si>
    <t>SY-EP2500</t>
  </si>
  <si>
    <t>INTELLIGENT CONTROLLER, 32MB RAM, ETHERNET</t>
  </si>
  <si>
    <t>SY-M5-16DO</t>
  </si>
  <si>
    <t>SY-M5-16DOR</t>
  </si>
  <si>
    <t>SY-M5-20IN</t>
  </si>
  <si>
    <t>SY-M5-COM</t>
  </si>
  <si>
    <t>SY-M5-IC</t>
  </si>
  <si>
    <t xml:space="preserve">JERON ELECTRONIC SYSTEMS INC.       </t>
  </si>
  <si>
    <t>2015</t>
  </si>
  <si>
    <t>2025</t>
  </si>
  <si>
    <t>UNIVERSAL MOUNTING PLATE</t>
  </si>
  <si>
    <t>2028</t>
  </si>
  <si>
    <t>SURFACE ADAPTOR</t>
  </si>
  <si>
    <t>21094-1</t>
  </si>
  <si>
    <t xml:space="preserve">2320 </t>
  </si>
  <si>
    <t>PULLCORD STATION W/BLUE CORD, SPST</t>
  </si>
  <si>
    <t>2331</t>
  </si>
  <si>
    <t>PULLCORD STATION W/BLUE CORD, SPDT</t>
  </si>
  <si>
    <t>2331/23002</t>
  </si>
  <si>
    <t>PULLCORD STATION W/BLUE CORD AND CALL PLACED INDICATOR</t>
  </si>
  <si>
    <t>2332</t>
  </si>
  <si>
    <t>PULLCORD STATION W/BLUE CORD, DPDT</t>
  </si>
  <si>
    <t>2332/23002</t>
  </si>
  <si>
    <t>2337</t>
  </si>
  <si>
    <t>RESIDENT PUSHBUTTON STATION</t>
  </si>
  <si>
    <t>2903</t>
  </si>
  <si>
    <t>DOOR CONTROL</t>
  </si>
  <si>
    <t>3000</t>
  </si>
  <si>
    <t>3004</t>
  </si>
  <si>
    <t>3018</t>
  </si>
  <si>
    <t>3150-1</t>
  </si>
  <si>
    <t>3150-2</t>
  </si>
  <si>
    <t>3150-3</t>
  </si>
  <si>
    <t>3151-1</t>
  </si>
  <si>
    <t>3151-2</t>
  </si>
  <si>
    <t>3151-3</t>
  </si>
  <si>
    <t>3160-1</t>
  </si>
  <si>
    <t>3160-2</t>
  </si>
  <si>
    <t>3160-3</t>
  </si>
  <si>
    <t>3301</t>
  </si>
  <si>
    <t>WHITE MOLDED NYLON BUTTON</t>
  </si>
  <si>
    <t>3310</t>
  </si>
  <si>
    <t>SOLID METAL BUTTON</t>
  </si>
  <si>
    <t>3321</t>
  </si>
  <si>
    <t>SECURITY SCREWS (PACKAGE OF 10)</t>
  </si>
  <si>
    <t>3450-1</t>
  </si>
  <si>
    <t>3450-2</t>
  </si>
  <si>
    <t>3451-1</t>
  </si>
  <si>
    <t>3451-2</t>
  </si>
  <si>
    <t>3460-1</t>
  </si>
  <si>
    <t>3460-2</t>
  </si>
  <si>
    <t>4306</t>
  </si>
  <si>
    <t>RAIN HOOD</t>
  </si>
  <si>
    <t>4311</t>
  </si>
  <si>
    <t>4312</t>
  </si>
  <si>
    <t>4313</t>
  </si>
  <si>
    <t>$915.00</t>
  </si>
  <si>
    <t>4314</t>
  </si>
  <si>
    <t xml:space="preserve">BACK BOX </t>
  </si>
  <si>
    <t>4315</t>
  </si>
  <si>
    <t xml:space="preserve">SURFACE WALL ENCLOSURE </t>
  </si>
  <si>
    <t>4316</t>
  </si>
  <si>
    <t>4317</t>
  </si>
  <si>
    <t>4318</t>
  </si>
  <si>
    <t>4319</t>
  </si>
  <si>
    <t>4321</t>
  </si>
  <si>
    <t>4324</t>
  </si>
  <si>
    <t>4325</t>
  </si>
  <si>
    <t>4326</t>
  </si>
  <si>
    <t>PROGRAM DISTRIBUTION</t>
  </si>
  <si>
    <t>4327</t>
  </si>
  <si>
    <t>SUBSTATION, ELEVATOR CAR</t>
  </si>
  <si>
    <t>4335</t>
  </si>
  <si>
    <t>AUDIO CONTROL INTERFACE</t>
  </si>
  <si>
    <t>$1,145.00</t>
  </si>
  <si>
    <t>4350</t>
  </si>
  <si>
    <t>4351</t>
  </si>
  <si>
    <t>4352</t>
  </si>
  <si>
    <t>MODEM/CLOCK CARD</t>
  </si>
  <si>
    <t>4353</t>
  </si>
  <si>
    <t>ALARM SUPERVISION STATION</t>
  </si>
  <si>
    <t>4355A</t>
  </si>
  <si>
    <t>4357A</t>
  </si>
  <si>
    <t>4358</t>
  </si>
  <si>
    <t>4359</t>
  </si>
  <si>
    <t>DIGITAL LINE CARD MODULE-EXT EXTENDED RANGE (4KM)</t>
  </si>
  <si>
    <t>4363</t>
  </si>
  <si>
    <t>TWO-WAY RADIO</t>
  </si>
  <si>
    <t>4365</t>
  </si>
  <si>
    <t>4366</t>
  </si>
  <si>
    <t>4371</t>
  </si>
  <si>
    <t>4372</t>
  </si>
  <si>
    <t>FLUSH-MOUNT ADMINISTRATIVE MASTER</t>
  </si>
  <si>
    <t>4375</t>
  </si>
  <si>
    <t>STATION INTERFACE TO FIBER OPTIC TRANSCEIVER (USED IN PAIRS)</t>
  </si>
  <si>
    <t>4377</t>
  </si>
  <si>
    <t>INTERFACE LOGIC UNIT FOR 4378 (REQUIRES 4380 POWER SUPPLY)</t>
  </si>
  <si>
    <t>4378</t>
  </si>
  <si>
    <t>4380</t>
  </si>
  <si>
    <t>4381</t>
  </si>
  <si>
    <t>POWER SUPPLY FOR -EXT AND 4375</t>
  </si>
  <si>
    <t>4385</t>
  </si>
  <si>
    <t>4550</t>
  </si>
  <si>
    <t>IP CENTRAL EXCHANGE</t>
  </si>
  <si>
    <t>4551</t>
  </si>
  <si>
    <t>IP CONFERENCE CARD</t>
  </si>
  <si>
    <t>4552</t>
  </si>
  <si>
    <t>IP MODEM CLOCK CARD</t>
  </si>
  <si>
    <t>4558</t>
  </si>
  <si>
    <t>IP DIGITAL STATION HUB</t>
  </si>
  <si>
    <t>4812</t>
  </si>
  <si>
    <t>FLUSH MOUNT BACK BOX FOR 4876</t>
  </si>
  <si>
    <t>4819</t>
  </si>
  <si>
    <t xml:space="preserve">CALL RELAY MODULE </t>
  </si>
  <si>
    <t>4850</t>
  </si>
  <si>
    <t>MAIN CONTROL 128 STATION / 8 MASTER CAPACITY</t>
  </si>
  <si>
    <t>4851</t>
  </si>
  <si>
    <t>MAIN CONTROL W / BATTERY BACKUP</t>
  </si>
  <si>
    <t>4855</t>
  </si>
  <si>
    <t>TOUCHSCREEN MASTER</t>
  </si>
  <si>
    <t>4875</t>
  </si>
  <si>
    <t>DESK MASTER</t>
  </si>
  <si>
    <t>4876</t>
  </si>
  <si>
    <t>FLUSH WALL MASTER</t>
  </si>
  <si>
    <t>4882</t>
  </si>
  <si>
    <t>REMOTE CALL STATION</t>
  </si>
  <si>
    <t>4882/03</t>
  </si>
  <si>
    <t>REMOTE CALL STATION WITH RELAY OPTION</t>
  </si>
  <si>
    <t>4884</t>
  </si>
  <si>
    <t>4884/03</t>
  </si>
  <si>
    <t>HIGH SECURITY REMOTE CALL, MUSHROOM, RELAY OPTION</t>
  </si>
  <si>
    <t>4885</t>
  </si>
  <si>
    <t>4886</t>
  </si>
  <si>
    <t>4887</t>
  </si>
  <si>
    <t>HIGH SECURITY REMOTE CALL STATION W/MSHR</t>
  </si>
  <si>
    <t>$555.00</t>
  </si>
  <si>
    <t>4887/03</t>
  </si>
  <si>
    <t>HIGH SECURITY REMOTE CALL STATION W/MSHR AND RELAY OPTION</t>
  </si>
  <si>
    <t>4887-H</t>
  </si>
  <si>
    <t>4887-V</t>
  </si>
  <si>
    <t>4888</t>
  </si>
  <si>
    <t xml:space="preserve">HIGH SECURITY REMOTE CALL STATION </t>
  </si>
  <si>
    <t>4888/03</t>
  </si>
  <si>
    <t>HIGH SECURITY REMOTE CALL STATION WITH RELAY OPTION</t>
  </si>
  <si>
    <t>4888/05</t>
  </si>
  <si>
    <t>HIGH SECURITY REMOTE CALL STATION WITH WEATHER RESISTANT OPTION</t>
  </si>
  <si>
    <t>4888-H</t>
  </si>
  <si>
    <t>4888-V</t>
  </si>
  <si>
    <t>5010</t>
  </si>
  <si>
    <t>5020</t>
  </si>
  <si>
    <t>5025</t>
  </si>
  <si>
    <t>5732</t>
  </si>
  <si>
    <t>PULLCORD/PUSHBUTTON STATION</t>
  </si>
  <si>
    <t>5733</t>
  </si>
  <si>
    <t>5741</t>
  </si>
  <si>
    <t>5742</t>
  </si>
  <si>
    <t>5750-5A</t>
  </si>
  <si>
    <t>5753</t>
  </si>
  <si>
    <t>5753-5A</t>
  </si>
  <si>
    <t>5780-01</t>
  </si>
  <si>
    <t>REPORTING PACKAGE (UP TO TWO 5750)</t>
  </si>
  <si>
    <t>6121</t>
  </si>
  <si>
    <t>SINGLE JACK CALLCORD PATIENT STATION, WITH 1/4" JACK</t>
  </si>
  <si>
    <t>6123</t>
  </si>
  <si>
    <t>DUAL JACK CALLCORD PATIENT STATION, WITH TWO 1/4" JACKS</t>
  </si>
  <si>
    <t>6132</t>
  </si>
  <si>
    <t>PULLCORD BATH STATION</t>
  </si>
  <si>
    <t>6141</t>
  </si>
  <si>
    <t>PHYSIOLOGICAL ALARM JACK (SINGLE) (8836 DUMMY PLUG REQUIRED)</t>
  </si>
  <si>
    <t>6142+</t>
  </si>
  <si>
    <t>6150</t>
  </si>
  <si>
    <t>6153</t>
  </si>
  <si>
    <t>MAIN CONTROL WITH BATTERY BACKUP, 96 ROOM CAPACITY</t>
  </si>
  <si>
    <t>6160</t>
  </si>
  <si>
    <t>6164</t>
  </si>
  <si>
    <t>PROGRAM KEYBOARD</t>
  </si>
  <si>
    <t>6165</t>
  </si>
  <si>
    <t>NURSE MASTER CONSOLE, 50 ROOM CAPACITY (MAXIMUM 4)</t>
  </si>
  <si>
    <t>6166</t>
  </si>
  <si>
    <t>6171</t>
  </si>
  <si>
    <t>6203</t>
  </si>
  <si>
    <t>DOOR ALARM STATION</t>
  </si>
  <si>
    <t>6204</t>
  </si>
  <si>
    <t>DOME/ZONE LIGHT (LED)</t>
  </si>
  <si>
    <t>6204*</t>
  </si>
  <si>
    <t>DOME/ZONE LIGHT (NON-CAT)</t>
  </si>
  <si>
    <t>6214*</t>
  </si>
  <si>
    <t>AUXILIARY STATION (NON-CAT)</t>
  </si>
  <si>
    <t>6217</t>
  </si>
  <si>
    <t>VISUAL DUTY STATION</t>
  </si>
  <si>
    <t>6217*</t>
  </si>
  <si>
    <t>VISUAL DUTY STATION (NON-CAT)</t>
  </si>
  <si>
    <t>6220</t>
  </si>
  <si>
    <t>6220*</t>
  </si>
  <si>
    <t>CALLCORD PATIENT STATION, SINGLE (NON-CAT)</t>
  </si>
  <si>
    <t>6221*</t>
  </si>
  <si>
    <t>PULLCORD PATIENT STATION W/BLUE CORD (NON-CAT)</t>
  </si>
  <si>
    <t>6222</t>
  </si>
  <si>
    <t>CALLCORD PATIENT STATION, DUAL</t>
  </si>
  <si>
    <t>6222*</t>
  </si>
  <si>
    <t>CALLCORD PATIENT STATION, DUAL (NON-CAT)</t>
  </si>
  <si>
    <t>6226</t>
  </si>
  <si>
    <t>6232</t>
  </si>
  <si>
    <t>PULLCORD BATH STATION W/BLUE CORD</t>
  </si>
  <si>
    <t>6232*</t>
  </si>
  <si>
    <t>PULLCORD BATH STATION W/BLUE CORD (NON-CAT)</t>
  </si>
  <si>
    <t>6233</t>
  </si>
  <si>
    <t>CALLCORD SUPERVISED, 6 FEET</t>
  </si>
  <si>
    <t>6235</t>
  </si>
  <si>
    <t>CALLCORD SUPERVISED, 10 FEET</t>
  </si>
  <si>
    <t>6249*</t>
  </si>
  <si>
    <t>CODE STATION (NON-CAT)</t>
  </si>
  <si>
    <t>6253-DIB</t>
  </si>
  <si>
    <t>4 PORT DATA ISOLATOR BRD CAT-5</t>
  </si>
  <si>
    <t>6253-DIB*</t>
  </si>
  <si>
    <t>4 PORT DATA ISOLATION BOARD (NON-CAT)</t>
  </si>
  <si>
    <t>6253-PSB</t>
  </si>
  <si>
    <t>POWER SUPPLY BOARD FOR 6253</t>
  </si>
  <si>
    <t>6254-PSB</t>
  </si>
  <si>
    <t>POWER SUPPLY BOARD FOR BATTERY</t>
  </si>
  <si>
    <t>6264</t>
  </si>
  <si>
    <t>PROGRAM KEYBOARD FOR USE WITH 6265</t>
  </si>
  <si>
    <t>6265</t>
  </si>
  <si>
    <t>NURSE MASTER  CONSOLE</t>
  </si>
  <si>
    <t>6265*</t>
  </si>
  <si>
    <t>NURSE MASTER CONSOLE (NON-CAT)</t>
  </si>
  <si>
    <t>6269</t>
  </si>
  <si>
    <t>WALL PLATE JACK, MASTER CONSOLE</t>
  </si>
  <si>
    <t>6269*</t>
  </si>
  <si>
    <t>WALL PLATE JACK, NURSE MASTER CONSOLE (NON-CAT)</t>
  </si>
  <si>
    <t>6279</t>
  </si>
  <si>
    <t>GERIATRIC CORD</t>
  </si>
  <si>
    <t>6402</t>
  </si>
  <si>
    <t>DOME LIGHT, 2 BULB WHITE/RED</t>
  </si>
  <si>
    <t>6403</t>
  </si>
  <si>
    <t>DOME LIGHT, WHITE/RED/GREEN</t>
  </si>
  <si>
    <t>6405</t>
  </si>
  <si>
    <t>DOME LIGHT, WHITE BULB</t>
  </si>
  <si>
    <t>6412</t>
  </si>
  <si>
    <t>STAFF STATION</t>
  </si>
  <si>
    <t>6417</t>
  </si>
  <si>
    <t>6420</t>
  </si>
  <si>
    <t>SINGLE JACK CALLCORD PATIENT STATION</t>
  </si>
  <si>
    <t>6421</t>
  </si>
  <si>
    <t>PULLCORD ROOM STATION W/BLUE CORD</t>
  </si>
  <si>
    <t>6422</t>
  </si>
  <si>
    <t>DUAL JACK CALLCORD PATIENT STATION</t>
  </si>
  <si>
    <t>$290.00</t>
  </si>
  <si>
    <t>6432</t>
  </si>
  <si>
    <t>6450-MEB</t>
  </si>
  <si>
    <t>MAIN ELECTRONICS BOARD</t>
  </si>
  <si>
    <t>6450-MUXB</t>
  </si>
  <si>
    <t>MUX BOARD FOR 6450</t>
  </si>
  <si>
    <t>6450-PSB</t>
  </si>
  <si>
    <t>POWER SUPPLY BOARD</t>
  </si>
  <si>
    <t>6652</t>
  </si>
  <si>
    <t>SUPPLEMENTARY POWER SUPPLY</t>
  </si>
  <si>
    <t>6652-HV</t>
  </si>
  <si>
    <t>SUPPLEMENTARY POWER SUPPLY - 220V</t>
  </si>
  <si>
    <t>6802-BU</t>
  </si>
  <si>
    <t>6803-BU</t>
  </si>
  <si>
    <t xml:space="preserve">3-GANG ADAPTER PLATE – BLUE LOGO                             </t>
  </si>
  <si>
    <t>6807+</t>
  </si>
  <si>
    <t xml:space="preserve">PRISM ZONE LIGHT </t>
  </si>
  <si>
    <t>6808+</t>
  </si>
  <si>
    <t>PRISM DOME LIGHT</t>
  </si>
  <si>
    <t>6810</t>
  </si>
  <si>
    <t xml:space="preserve">ZONE LIGHT (LED) </t>
  </si>
  <si>
    <t>6810*</t>
  </si>
  <si>
    <t>ZONE LIGHT (BULB TYPE)</t>
  </si>
  <si>
    <t>6810+</t>
  </si>
  <si>
    <t>6810+TV</t>
  </si>
  <si>
    <t>ROOM CONTROLLER - TONE VISUAL</t>
  </si>
  <si>
    <t>6810+TVD</t>
  </si>
  <si>
    <t>ROOM CONTROLLER WITH FOUR COLOR DOME LIGHT - TONE VISUAL</t>
  </si>
  <si>
    <t>6810-T+</t>
  </si>
  <si>
    <t>6811</t>
  </si>
  <si>
    <t>PUSHBUTTON PATIENT STATION</t>
  </si>
  <si>
    <t>6811*</t>
  </si>
  <si>
    <t>PUSHBUTTON PATIENT STATION (NON-CAT)</t>
  </si>
  <si>
    <t>$635.00</t>
  </si>
  <si>
    <t>6811+</t>
  </si>
  <si>
    <t>6811-R+</t>
  </si>
  <si>
    <t>6811W+</t>
  </si>
  <si>
    <t>6812</t>
  </si>
  <si>
    <t>6812*</t>
  </si>
  <si>
    <t>STAFF STATION (NON-CAT)</t>
  </si>
  <si>
    <t>6812+</t>
  </si>
  <si>
    <t>6812-R+</t>
  </si>
  <si>
    <t>6812-T+</t>
  </si>
  <si>
    <t>6813</t>
  </si>
  <si>
    <t>HIGH-SECURITY CALL STATION</t>
  </si>
  <si>
    <t>6813*</t>
  </si>
  <si>
    <t>HIGH SECURITY CALL STATION (NON-CAT)</t>
  </si>
  <si>
    <t>$1,265.00</t>
  </si>
  <si>
    <t>6814</t>
  </si>
  <si>
    <t>STAND-ALONE CONTROL</t>
  </si>
  <si>
    <t>6814*</t>
  </si>
  <si>
    <t>STAND-ALONE CONTROL (NON-CAT)</t>
  </si>
  <si>
    <t>6814+</t>
  </si>
  <si>
    <t>6814-R+</t>
  </si>
  <si>
    <t>6814-T+</t>
  </si>
  <si>
    <t>6815</t>
  </si>
  <si>
    <t>PSYCHIATRIC KEY ENTRY STATION</t>
  </si>
  <si>
    <t>$405.00</t>
  </si>
  <si>
    <t>6816</t>
  </si>
  <si>
    <t>PUBLIC ADDRESS PAGE CONTROL</t>
  </si>
  <si>
    <t>6816*</t>
  </si>
  <si>
    <t>P.A. PAGE CONTROL (NON-CAT)</t>
  </si>
  <si>
    <t>$830.00</t>
  </si>
  <si>
    <t>6817</t>
  </si>
  <si>
    <t>6817*</t>
  </si>
  <si>
    <t>6817+</t>
  </si>
  <si>
    <t>6818</t>
  </si>
  <si>
    <t>ELECTRICAL SUPERVISION STATION</t>
  </si>
  <si>
    <t>6818*</t>
  </si>
  <si>
    <t>6819</t>
  </si>
  <si>
    <t>CALL RELAY ISOLATION MODULE</t>
  </si>
  <si>
    <t>6819*</t>
  </si>
  <si>
    <t>CALL RELAY ISOLATION MODULE (NON-CAT)</t>
  </si>
  <si>
    <t>6820</t>
  </si>
  <si>
    <t>6820*</t>
  </si>
  <si>
    <t>SINGLE-JACK CALLCORD PATIENT STATION (NON-CAT)</t>
  </si>
  <si>
    <t>6820+</t>
  </si>
  <si>
    <t>6820-R+</t>
  </si>
  <si>
    <t>6820-T+</t>
  </si>
  <si>
    <t>6821</t>
  </si>
  <si>
    <t>PULLCORD PATIENT STATION W/BLUE CORD</t>
  </si>
  <si>
    <t>6821*</t>
  </si>
  <si>
    <t>6821+</t>
  </si>
  <si>
    <t>6821-T+</t>
  </si>
  <si>
    <t>6821W+</t>
  </si>
  <si>
    <t>6822</t>
  </si>
  <si>
    <t>DUAL-JACK CALLCORD PATIENT STATION</t>
  </si>
  <si>
    <t>$545.00</t>
  </si>
  <si>
    <t>6822*</t>
  </si>
  <si>
    <t>DUAL-JACK PATIENT STATION (NON-CAT)</t>
  </si>
  <si>
    <t>6822+</t>
  </si>
  <si>
    <t>6822-R+</t>
  </si>
  <si>
    <t>6822-T+</t>
  </si>
  <si>
    <t>6823</t>
  </si>
  <si>
    <t xml:space="preserve">SINGLE-JACK MUTING CALLCORD PATIENT STATION </t>
  </si>
  <si>
    <t>6823*</t>
  </si>
  <si>
    <t>SINGLE-JACK MUTING PATIENT STATION (NON-CAT)</t>
  </si>
  <si>
    <t>6823+</t>
  </si>
  <si>
    <t>6823-T+</t>
  </si>
  <si>
    <t>6824</t>
  </si>
  <si>
    <t xml:space="preserve">DUAL-JACK MUTING CALLCORD PATIENT STATION </t>
  </si>
  <si>
    <t>6824*</t>
  </si>
  <si>
    <t>DUAL-JACK MUTING PATIENT STATION (NON-CAT)</t>
  </si>
  <si>
    <t>6824+</t>
  </si>
  <si>
    <t>6824-T+</t>
  </si>
  <si>
    <t>6826+</t>
  </si>
  <si>
    <t>6827</t>
  </si>
  <si>
    <t>AUDIO-VISUAL DUTY STATION</t>
  </si>
  <si>
    <t>6827*</t>
  </si>
  <si>
    <t>AUDIO-VISUAL DUTY STATION (NON-CAT)</t>
  </si>
  <si>
    <t>6827+</t>
  </si>
  <si>
    <t>6828</t>
  </si>
  <si>
    <t>DIGITAL PILLOW SPEAKER - TV CONTROL</t>
  </si>
  <si>
    <t>6828+</t>
  </si>
  <si>
    <t>6829</t>
  </si>
  <si>
    <t>6829+</t>
  </si>
  <si>
    <t>6830</t>
  </si>
  <si>
    <t>PSYCHIATRIC PUSHBUTTON STATION</t>
  </si>
  <si>
    <t>6831</t>
  </si>
  <si>
    <t>STAFF EMERGENCY STATION</t>
  </si>
  <si>
    <t>6831+</t>
  </si>
  <si>
    <t>6831-P+</t>
  </si>
  <si>
    <t>6832</t>
  </si>
  <si>
    <t>6832*</t>
  </si>
  <si>
    <t>6832+</t>
  </si>
  <si>
    <t>6832-C+</t>
  </si>
  <si>
    <t>REMOTE CANCEL FOR BATH STATION</t>
  </si>
  <si>
    <t>6832W+</t>
  </si>
  <si>
    <t>6833</t>
  </si>
  <si>
    <t>6833+</t>
  </si>
  <si>
    <t>6834</t>
  </si>
  <si>
    <t>STAFF PRESENCE STATION</t>
  </si>
  <si>
    <t>6834+</t>
  </si>
  <si>
    <t>6834-C+</t>
  </si>
  <si>
    <t>REMOTE CANCEL STATION</t>
  </si>
  <si>
    <t>6835</t>
  </si>
  <si>
    <t>6835+</t>
  </si>
  <si>
    <t>6836</t>
  </si>
  <si>
    <t>DUMMY PLUG (DIN)</t>
  </si>
  <si>
    <t>6837</t>
  </si>
  <si>
    <t>6837-S</t>
  </si>
  <si>
    <t>CALLCORD ADAPTER, 1/4"-TO-DIN (FOR PROVIDER 620)</t>
  </si>
  <si>
    <t>6840</t>
  </si>
  <si>
    <t>CEILING SPEAKER/MICROPHONE STATION</t>
  </si>
  <si>
    <t>6841</t>
  </si>
  <si>
    <t>AUXILIARY INPUT STATION</t>
  </si>
  <si>
    <t>6841+</t>
  </si>
  <si>
    <t>6841+TVD</t>
  </si>
  <si>
    <t>DUAL PATIENT STATION - TONE VISUAL</t>
  </si>
  <si>
    <t>6841+TVS</t>
  </si>
  <si>
    <t>SINGLE PATIENT STATION - TONE VISUAL</t>
  </si>
  <si>
    <t>6841+TVSW</t>
  </si>
  <si>
    <t>6845</t>
  </si>
  <si>
    <t>PILLOW SPEAKER INTERFACE</t>
  </si>
  <si>
    <t>6846</t>
  </si>
  <si>
    <t>PUSHBUTTON BATH STATION</t>
  </si>
  <si>
    <t>6846+</t>
  </si>
  <si>
    <t>6846W+</t>
  </si>
  <si>
    <t>6847</t>
  </si>
  <si>
    <t>ALL-CALL INTERFACE</t>
  </si>
  <si>
    <t>6848</t>
  </si>
  <si>
    <t>6849+</t>
  </si>
  <si>
    <t>6849-P+</t>
  </si>
  <si>
    <t>6850</t>
  </si>
  <si>
    <t>PROVIDER 680 MAIN CONTROL</t>
  </si>
  <si>
    <t>6850- HV</t>
  </si>
  <si>
    <t>PROVIDER 680 MAIN CONTROL - 220V</t>
  </si>
  <si>
    <t>$6,115.00</t>
  </si>
  <si>
    <t>6850*-I/O B</t>
  </si>
  <si>
    <t>6850 I/O TO BUS BOARD STD</t>
  </si>
  <si>
    <t>6850*-I/O M</t>
  </si>
  <si>
    <t>6850 I/O TO MASTER BOARD STD</t>
  </si>
  <si>
    <t>6850*-MAB</t>
  </si>
  <si>
    <t>PROVIDER 680 MAIN AUDIO BOARD (NON-CAT)</t>
  </si>
  <si>
    <t>6850*-MLB</t>
  </si>
  <si>
    <t>PROVIDER 680 MAIN MAIN LOGIC BOARD (NON-CAT)</t>
  </si>
  <si>
    <t>6850+TV</t>
  </si>
  <si>
    <t>PROVIDER 680 MAIN CONTROL - TONE VISUAL</t>
  </si>
  <si>
    <t>6850+TV-HV</t>
  </si>
  <si>
    <t>PROVIDER 680 MAIN CONTROL - TONE VISUAL - 220V</t>
  </si>
  <si>
    <t>6850-CPS</t>
  </si>
  <si>
    <t>6850 COMPLETE POWER SUPPLY SETUP</t>
  </si>
  <si>
    <t>6850-I/O B</t>
  </si>
  <si>
    <t>6850 I/O TO BUS BOARD CAT-5</t>
  </si>
  <si>
    <t>6850-I/O M</t>
  </si>
  <si>
    <t>6850 I/O TO MASTER BOARD CAT-5</t>
  </si>
  <si>
    <t>6850-MAB</t>
  </si>
  <si>
    <t>6850 MAIN AUDIO BOARD CAT-5</t>
  </si>
  <si>
    <t>6850-MLB</t>
  </si>
  <si>
    <t>6850 MAIN LOGIC BOARD CAT-5</t>
  </si>
  <si>
    <t>6850-PSB</t>
  </si>
  <si>
    <t>6850 POWER SUPPLY BOARD</t>
  </si>
  <si>
    <t>$715.00</t>
  </si>
  <si>
    <t>6851</t>
  </si>
  <si>
    <t>SUPPLEMENTARY POWER SUPPLY WITH BATTERY BACKUP</t>
  </si>
  <si>
    <t>6851-HV</t>
  </si>
  <si>
    <t>SUPPLEMENTARY POWER SUPPLY WITH BATTERY BACKUP - 220V</t>
  </si>
  <si>
    <t>$1,925.00</t>
  </si>
  <si>
    <t>6858+</t>
  </si>
  <si>
    <t>6858-M+</t>
  </si>
  <si>
    <t>PULLCORD SHOWER STATION FOR REMOTE CANCEL</t>
  </si>
  <si>
    <t>6861</t>
  </si>
  <si>
    <t>COMPUTER/DATA INTERFACE</t>
  </si>
  <si>
    <t>6864</t>
  </si>
  <si>
    <t>MASTER INTERFACE</t>
  </si>
  <si>
    <t>6864-CID-1</t>
  </si>
  <si>
    <t>6864 FIRMWARE FOR CONTINUOUS RING</t>
  </si>
  <si>
    <t>6865+</t>
  </si>
  <si>
    <t>TOUCHSCREEN NURSE MASTER CONSOLE</t>
  </si>
  <si>
    <t>6865+TV</t>
  </si>
  <si>
    <t>TOUCHSCREEN NURSE MASTER CONSOLE - TONE VISUAL</t>
  </si>
  <si>
    <t>6866+TV</t>
  </si>
  <si>
    <t>ANNUNCIATOR PANEL</t>
  </si>
  <si>
    <t>6867</t>
  </si>
  <si>
    <t>6867+</t>
  </si>
  <si>
    <t>6869</t>
  </si>
  <si>
    <t>NURSE MASTER CABLE EXTENDER BLOCK</t>
  </si>
  <si>
    <t>6869+</t>
  </si>
  <si>
    <t>WALL JACK FOR 4855 MASTER</t>
  </si>
  <si>
    <t>6875</t>
  </si>
  <si>
    <t xml:space="preserve">SATELLITE NURSE MASTER CONSOLE </t>
  </si>
  <si>
    <t>6877</t>
  </si>
  <si>
    <t>6877+</t>
  </si>
  <si>
    <t>6879</t>
  </si>
  <si>
    <t>GERIATRIC CALLCORD WITH DIN</t>
  </si>
  <si>
    <t>6880</t>
  </si>
  <si>
    <t>IDC CONNECTOR TOOL FOR ADDRESSABLE AND PERIPHERAL STATIONS</t>
  </si>
  <si>
    <t>6886</t>
  </si>
  <si>
    <t>CALLER ID TELEPHONE INTERFACE</t>
  </si>
  <si>
    <t>$3,750.00</t>
  </si>
  <si>
    <t>6888</t>
  </si>
  <si>
    <t>6891+</t>
  </si>
  <si>
    <t>ENHANCED RADIO POCKET PAGE FIRMWARE FOR 6861</t>
  </si>
  <si>
    <t>6892</t>
  </si>
  <si>
    <t>GATEWAY (VOIP ADAPTER)</t>
  </si>
  <si>
    <t>6898</t>
  </si>
  <si>
    <t>DIGITAL PILLOW SPEAKER - TV DIRECT ACCESS</t>
  </si>
  <si>
    <t>6898+</t>
  </si>
  <si>
    <t>6899</t>
  </si>
  <si>
    <t>6899+</t>
  </si>
  <si>
    <t>7901</t>
  </si>
  <si>
    <t>STANDARD PILLOW SPEAKER</t>
  </si>
  <si>
    <t>7902</t>
  </si>
  <si>
    <t>STANDARD PILLOW SPEAKER W/LIGHT CONTROL</t>
  </si>
  <si>
    <t>7903</t>
  </si>
  <si>
    <t>DIRECT ACCESS PILLOW SPEAKER</t>
  </si>
  <si>
    <t>7904</t>
  </si>
  <si>
    <t>DIRECT ACCESS PILLOW SPEAKER W/LIGHT CONTROL</t>
  </si>
  <si>
    <t>7905</t>
  </si>
  <si>
    <t>ENHANCED PILLOW SPEAKER W/LIGHT CONTROL</t>
  </si>
  <si>
    <t>7905-J</t>
  </si>
  <si>
    <t>7906</t>
  </si>
  <si>
    <t>PILLOW SPEAKER AUXILIARY OUTPUT INTERFACE</t>
  </si>
  <si>
    <t>7908</t>
  </si>
  <si>
    <t>10 FOOT DIN CALL CORD - SEALED</t>
  </si>
  <si>
    <t>7909</t>
  </si>
  <si>
    <t>6 FOOT DIN CALL CORD</t>
  </si>
  <si>
    <t>7909-D</t>
  </si>
  <si>
    <t>6 FOOT DIN CALL CORD (USE WITH 9552 SECURITY COVER)</t>
  </si>
  <si>
    <t>7910</t>
  </si>
  <si>
    <t>10 FOOT DIN CALL CORD</t>
  </si>
  <si>
    <t>7910-D</t>
  </si>
  <si>
    <t>10 FOOT DIN CALL CORD (USE WITH 9552 SECURITY COVER)</t>
  </si>
  <si>
    <t>7912</t>
  </si>
  <si>
    <t>STAFF STATION/PUSHBUTTON PATIENT STATION</t>
  </si>
  <si>
    <t>7913</t>
  </si>
  <si>
    <t>7914</t>
  </si>
  <si>
    <t>GERIATRIC CALL CORD</t>
  </si>
  <si>
    <t>7916</t>
  </si>
  <si>
    <t xml:space="preserve">PA PAGE INTERFACE </t>
  </si>
  <si>
    <t>7917</t>
  </si>
  <si>
    <t>DUTY STATION</t>
  </si>
  <si>
    <t>7917-R</t>
  </si>
  <si>
    <t>DUTY RELAY OUTPUT MODULE</t>
  </si>
  <si>
    <t>7918</t>
  </si>
  <si>
    <t>7919</t>
  </si>
  <si>
    <t>PULLCORD/BATH AUDIO STATION</t>
  </si>
  <si>
    <t>7920</t>
  </si>
  <si>
    <t>SINGLE PATIENT STATION</t>
  </si>
  <si>
    <t>7922</t>
  </si>
  <si>
    <t>DUAL PATIENT STATION</t>
  </si>
  <si>
    <t>7923</t>
  </si>
  <si>
    <t>ENHANCED SINGLE PATIENT STATION</t>
  </si>
  <si>
    <t>7923-RD</t>
  </si>
  <si>
    <t>ENHANCED SINGLE PATIENT STATION (W SUPPORT FOR REMOTE DIN)</t>
  </si>
  <si>
    <t>7924</t>
  </si>
  <si>
    <t>ENHANCED DUAL PATIENT STATION</t>
  </si>
  <si>
    <t>7925</t>
  </si>
  <si>
    <t>SINGLE PATIENT STATION (DIN ONLY)</t>
  </si>
  <si>
    <t>7926</t>
  </si>
  <si>
    <t>DUAL PATIENT STATION (DIN ONLY)</t>
  </si>
  <si>
    <t>7927</t>
  </si>
  <si>
    <t>STAFF AND DUTY STATION</t>
  </si>
  <si>
    <t>7930</t>
  </si>
  <si>
    <t>SINGLE PUSHBUTTON STATION</t>
  </si>
  <si>
    <t>7931</t>
  </si>
  <si>
    <t>DUAL PUSHBUTTON STATION W/CODE BLUE</t>
  </si>
  <si>
    <t>7931-P</t>
  </si>
  <si>
    <t>DUAL PUSHBUTTON STATION W/CODE PINK</t>
  </si>
  <si>
    <t>7931P-R</t>
  </si>
  <si>
    <t>DUAL PUSHBUTTON STATION W/CODE PINK W/TIMER OUTPUT</t>
  </si>
  <si>
    <t>7931-R</t>
  </si>
  <si>
    <t>DUAL PUSHBUTTON STATION W/CODE BLUE W/TIMER OUTPUT</t>
  </si>
  <si>
    <t>7932</t>
  </si>
  <si>
    <t>PULLCORD AND PUSHBUTTON STATION</t>
  </si>
  <si>
    <t>7932-R</t>
  </si>
  <si>
    <t>PULLCORD AND PUSHBUTTON STATION W/TIMER OUTPUT</t>
  </si>
  <si>
    <t>7934</t>
  </si>
  <si>
    <t>7937</t>
  </si>
  <si>
    <t>7940</t>
  </si>
  <si>
    <t>PROCEDURE AND PRESENCE WORKFLOW STATION (4 BUTTON)</t>
  </si>
  <si>
    <t>7941</t>
  </si>
  <si>
    <t>DUAL AUX ALARM INPUT STATION</t>
  </si>
  <si>
    <t>7941-RD</t>
  </si>
  <si>
    <t>REMOTE DIN RECEPTACLE STATION</t>
  </si>
  <si>
    <t>7945</t>
  </si>
  <si>
    <t>DUAL EXTERNAL AUX ALARM INPUT STATION (NO INPUTS)</t>
  </si>
  <si>
    <t>7945-S</t>
  </si>
  <si>
    <t>DUAL EXTERNAL AUX ALARM INPUT MODULE (NO INPUTS)</t>
  </si>
  <si>
    <t>7947</t>
  </si>
  <si>
    <t>ENHANCED FEATURE BED INTERFACE (8 INPUT)</t>
  </si>
  <si>
    <t>7949</t>
  </si>
  <si>
    <t>CODE BLUE STATION</t>
  </si>
  <si>
    <t>7949-P</t>
  </si>
  <si>
    <t>CODE PINK STATION</t>
  </si>
  <si>
    <t>7949P-R</t>
  </si>
  <si>
    <t>CODE PINK STATION W/TIMER OUTPUT</t>
  </si>
  <si>
    <t>7949-R</t>
  </si>
  <si>
    <t>CODE BLUE STATION W/TIMER OUTPUT</t>
  </si>
  <si>
    <t>7950</t>
  </si>
  <si>
    <t>ROOM CONTROLLER</t>
  </si>
  <si>
    <t>7953</t>
  </si>
  <si>
    <t>ROOM CONTROLLER W/PRISM DOME LIGHT</t>
  </si>
  <si>
    <t>7953-T</t>
  </si>
  <si>
    <t>ROOM CONTROLLER W/PRISM DOME LIGHT W/CODE TONE</t>
  </si>
  <si>
    <t>7958</t>
  </si>
  <si>
    <t>PULLCORD AND PUSHBUTTON SHOWER STATION</t>
  </si>
  <si>
    <t>7958-R</t>
  </si>
  <si>
    <t>PULLCORD AND PUSHBUTTON SHOWER STATION W/TIMER OUTPUT</t>
  </si>
  <si>
    <t>7960</t>
  </si>
  <si>
    <t>CONSOLE CONTROLLER</t>
  </si>
  <si>
    <t>7963</t>
  </si>
  <si>
    <t>CONSOLE CONTROLLER W/PRISM ZONE LIGHT</t>
  </si>
  <si>
    <t>7965</t>
  </si>
  <si>
    <t>COLOR TOUCHSCREEN NURSE CONSOLE</t>
  </si>
  <si>
    <t>7965-B</t>
  </si>
  <si>
    <t>COLOR TOUCHSCREEN NURSE CONSOLE W/BLUETOOTH INTEGRATION</t>
  </si>
  <si>
    <t>7967-M</t>
  </si>
  <si>
    <t>COLOR TOUCHSCREEN NURSE TERMINAL</t>
  </si>
  <si>
    <t>7967-S</t>
  </si>
  <si>
    <t>COLOR TOUCHSCREEN STAFF DUTY TERMINAL</t>
  </si>
  <si>
    <t>7969</t>
  </si>
  <si>
    <t>CONSOLE RECEPTACLE</t>
  </si>
  <si>
    <t>7970-01</t>
  </si>
  <si>
    <t>1ST THROUGH 5TH LICENSE</t>
  </si>
  <si>
    <t>7970-06</t>
  </si>
  <si>
    <t>6TH THROUGH 10TH LICENSE</t>
  </si>
  <si>
    <t>7970-11</t>
  </si>
  <si>
    <t>11TH THROUGH 15TH LICENSE</t>
  </si>
  <si>
    <t>7970-16</t>
  </si>
  <si>
    <t>16TH THROUGH 20TH LICENSE</t>
  </si>
  <si>
    <t>7970-21</t>
  </si>
  <si>
    <t>21ST THROUGH 25TH LICENSE</t>
  </si>
  <si>
    <t>7970-26</t>
  </si>
  <si>
    <t>26TH AND MORE LICENSES</t>
  </si>
  <si>
    <t>7973</t>
  </si>
  <si>
    <t>PRISM ZONE LIGHT</t>
  </si>
  <si>
    <t>7977-01</t>
  </si>
  <si>
    <t>7977-06</t>
  </si>
  <si>
    <t>7977-11</t>
  </si>
  <si>
    <t>7977-16</t>
  </si>
  <si>
    <t>7977-21</t>
  </si>
  <si>
    <t>7977-26</t>
  </si>
  <si>
    <t>7978-01</t>
  </si>
  <si>
    <t>7978-01M</t>
  </si>
  <si>
    <t>7978-06</t>
  </si>
  <si>
    <t>7978-06M</t>
  </si>
  <si>
    <t>7978-11</t>
  </si>
  <si>
    <t>7978-11M</t>
  </si>
  <si>
    <t>7978-16</t>
  </si>
  <si>
    <t>7978-16M</t>
  </si>
  <si>
    <t>7978-21</t>
  </si>
  <si>
    <t>7978-21M</t>
  </si>
  <si>
    <t>7978-26</t>
  </si>
  <si>
    <t>7978-26M</t>
  </si>
  <si>
    <t>7979-01</t>
  </si>
  <si>
    <t>7979-06</t>
  </si>
  <si>
    <t>7979-11</t>
  </si>
  <si>
    <t>7979-16</t>
  </si>
  <si>
    <t>7979-21</t>
  </si>
  <si>
    <t>7979-26</t>
  </si>
  <si>
    <t>7980-01</t>
  </si>
  <si>
    <t>7980-06</t>
  </si>
  <si>
    <t>7980-11</t>
  </si>
  <si>
    <t>7980-16</t>
  </si>
  <si>
    <t>7980-21</t>
  </si>
  <si>
    <t>7980-26</t>
  </si>
  <si>
    <t>7981-01</t>
  </si>
  <si>
    <t>7981-06</t>
  </si>
  <si>
    <t>7981-11</t>
  </si>
  <si>
    <t>7981-16</t>
  </si>
  <si>
    <t>7981-21</t>
  </si>
  <si>
    <t>7981-26</t>
  </si>
  <si>
    <t>7982-01</t>
  </si>
  <si>
    <t>7982-06</t>
  </si>
  <si>
    <t>7982-11</t>
  </si>
  <si>
    <t>7982-16</t>
  </si>
  <si>
    <t>7982-21</t>
  </si>
  <si>
    <t>7982-26</t>
  </si>
  <si>
    <t>7983-01</t>
  </si>
  <si>
    <t>7983-06</t>
  </si>
  <si>
    <t>7983-11</t>
  </si>
  <si>
    <t>7983-16</t>
  </si>
  <si>
    <t>7983-21</t>
  </si>
  <si>
    <t>7983-26</t>
  </si>
  <si>
    <t>7985-01</t>
  </si>
  <si>
    <t>7985-06</t>
  </si>
  <si>
    <t>7985-11</t>
  </si>
  <si>
    <t>7985-16</t>
  </si>
  <si>
    <t>7985-21</t>
  </si>
  <si>
    <t>7985-26</t>
  </si>
  <si>
    <t>7988</t>
  </si>
  <si>
    <t>7989</t>
  </si>
  <si>
    <t>CABINET (30 X 24)</t>
  </si>
  <si>
    <t>7991</t>
  </si>
  <si>
    <t>7991-FX(MM)</t>
  </si>
  <si>
    <t>7991-FX(SM)</t>
  </si>
  <si>
    <t>7992</t>
  </si>
  <si>
    <t>7992-MC</t>
  </si>
  <si>
    <t>NURSE CALL GATEWAY, 2 CHANNEL (MULTICAST)</t>
  </si>
  <si>
    <t>7993</t>
  </si>
  <si>
    <t>7993-MC</t>
  </si>
  <si>
    <t>NURSE CALL GATEWAY, 8 CHANNEL (MULTICAST)</t>
  </si>
  <si>
    <t>7995</t>
  </si>
  <si>
    <t>$1,775.00</t>
  </si>
  <si>
    <t>7995-HV</t>
  </si>
  <si>
    <t>7999</t>
  </si>
  <si>
    <t>PROVIDER 790 DEMO</t>
  </si>
  <si>
    <t>7999-UG</t>
  </si>
  <si>
    <t>PROVIDER 790 DEMO UPGRADE (FOR EXISTING TWO CASE DEMOS)</t>
  </si>
  <si>
    <t xml:space="preserve">852761B </t>
  </si>
  <si>
    <t>COMMON AUDIBLE BOARD (13448)</t>
  </si>
  <si>
    <t>8650</t>
  </si>
  <si>
    <t>COMMON CONTROL EQUIPMENT</t>
  </si>
  <si>
    <t>8650/51350</t>
  </si>
  <si>
    <t>COMMON CONTROL EQUIPMENT WITH RELAY OPTION</t>
  </si>
  <si>
    <t>8651</t>
  </si>
  <si>
    <t>COMMON CONTROL EQUIPMENT WITH BATTERY BACK-UP</t>
  </si>
  <si>
    <t>8701-100-F</t>
  </si>
  <si>
    <t>MASTER ANNUNCIATOR, 100-BUTTON, FLUSH MOUNT</t>
  </si>
  <si>
    <t>8701-100-S</t>
  </si>
  <si>
    <t>MASTER ANNUNCIATOR, 100-BUTTON, SURFACE MOUNT</t>
  </si>
  <si>
    <t>8701-10-F</t>
  </si>
  <si>
    <t>MASTER ANNUNCIATOR, 10-BUTTON, FLUSH MOUNT</t>
  </si>
  <si>
    <t>8701-10-S</t>
  </si>
  <si>
    <t>MASTER ANNUNCIATOR, 10-BUTTON, SURFACE MOUNT</t>
  </si>
  <si>
    <t>8701-110-F</t>
  </si>
  <si>
    <t>MASTER ANNUNCIATOR, 110-BUTTON, FLUSH MOUNT</t>
  </si>
  <si>
    <t>8701-110-S</t>
  </si>
  <si>
    <t>MASTER ANNUNCIATOR, 110-BUTTON, SURFACE MOUNT</t>
  </si>
  <si>
    <t>8701-120-F</t>
  </si>
  <si>
    <t>MASTER ANNUNCIATOR, 120-BUTTON, FLUSH MOUNT</t>
  </si>
  <si>
    <t>8701-120-S</t>
  </si>
  <si>
    <t>MASTER ANNUNCIATOR, 120-BUTTON, SURFACE MOUNT</t>
  </si>
  <si>
    <t>8701-130-F</t>
  </si>
  <si>
    <t>MASTER ANNUNCIATOR, 130-BUTTON, FLUSH MOUNT</t>
  </si>
  <si>
    <t>8701-130-S</t>
  </si>
  <si>
    <t>MASTER ANNUNCIATOR, 130-BUTTON, SURFACE MOUNT</t>
  </si>
  <si>
    <t>8701-140-F</t>
  </si>
  <si>
    <t>MASTER ANNUNCIATOR, 140-BUTTON, FLUSH MOUNT</t>
  </si>
  <si>
    <t>8701-140-S</t>
  </si>
  <si>
    <t>MASTER ANNUNCIATOR, 140-BUTTON, SURFACE MOUNT</t>
  </si>
  <si>
    <t>8701-20-F</t>
  </si>
  <si>
    <t>MASTER ANNUNCIATOR, 20-BUTTON, FLUSH MOUNT</t>
  </si>
  <si>
    <t>8701-20-S</t>
  </si>
  <si>
    <t>MASTER ANNUNCIATOR, 20-BUTTON, SURFACE MOUNT</t>
  </si>
  <si>
    <t>8701-30-F</t>
  </si>
  <si>
    <t>MASTER ANNUNCIATOR, 30-BUTTON, FLUSH MOUNT</t>
  </si>
  <si>
    <t>8701-30-S</t>
  </si>
  <si>
    <t>MASTER ANNUNCIATOR, 30-BUTTON, SURFACE MOUNT</t>
  </si>
  <si>
    <t>8701-40-F</t>
  </si>
  <si>
    <t>MASTER ANNUNCIATOR, 40-BUTTON, FLUSH MOUNT</t>
  </si>
  <si>
    <t>$995.00</t>
  </si>
  <si>
    <t>8701-40-S</t>
  </si>
  <si>
    <t>MASTER ANNUNCIATOR, 40-BUTTON, SURFACE MOUNT</t>
  </si>
  <si>
    <t>8701-50-F</t>
  </si>
  <si>
    <t>MASTER ANNUNCIATOR, 50-BUTTON, FLUSH MOUNT</t>
  </si>
  <si>
    <t>8701-50-S</t>
  </si>
  <si>
    <t>MASTER ANNUNCIATOR, 50-BUTTON, SURFACE MOUNT</t>
  </si>
  <si>
    <t>8701-60-F</t>
  </si>
  <si>
    <t>MASTER ANNUNCIATOR, 60-BUTTON, FLUSH MOUNT</t>
  </si>
  <si>
    <t>8701-60-S</t>
  </si>
  <si>
    <t>MASTER ANNUNCIATOR, 60-BUTTON, SURFACE MOUNT</t>
  </si>
  <si>
    <t>870161C</t>
  </si>
  <si>
    <t>LED BOARD</t>
  </si>
  <si>
    <t>8701-70-F</t>
  </si>
  <si>
    <t>MASTER ANNUNCIATOR, 70-BUTTON, FLUSH MOUNT</t>
  </si>
  <si>
    <t>8701-70-S</t>
  </si>
  <si>
    <t>MASTER ANNUNCIATOR, 70-BUTTON, SURFACE MOUNT</t>
  </si>
  <si>
    <t>8701-80-F</t>
  </si>
  <si>
    <t>MASTER ANNUNCIATOR, 80-BUTTON, FLUSH MOUNT</t>
  </si>
  <si>
    <t>8701-80-S</t>
  </si>
  <si>
    <t>MASTER ANNUNCIATOR, 80-BUTTON, SURFACE MOUNT</t>
  </si>
  <si>
    <t>8701-90-F</t>
  </si>
  <si>
    <t>MASTER ANNUNCIATOR, 90-BUTTON, FLUSH MOUNT</t>
  </si>
  <si>
    <t>8701-90-S</t>
  </si>
  <si>
    <t>MASTER ANNUNCIATOR, 90-BUTTON, SURFACE MOUNT</t>
  </si>
  <si>
    <t>8705-10-F</t>
  </si>
  <si>
    <t>MASTER ANNUNCIATOR, 10-BUTTON, FLUSH MOUNT, MINI SIZE</t>
  </si>
  <si>
    <t>8705-10-S</t>
  </si>
  <si>
    <t>MASTER ANNUNCIATOR, 10-BUTTON, SURFACE MOUNT, MINI SIZE</t>
  </si>
  <si>
    <t>8705-20-F</t>
  </si>
  <si>
    <t>MASTER ANNUNCIATOR, 20-BUTTON, FLUSH MOUNT, MINI SIZE</t>
  </si>
  <si>
    <t>8705-20-S</t>
  </si>
  <si>
    <t>MASTER ANNUNCIATOR, 20-BUTTON, SURFACE MOUNT, MINI SIZE</t>
  </si>
  <si>
    <t>8705-30-F</t>
  </si>
  <si>
    <t>MASTER ANNUNCIATOR, 30-BUTTON, FLUSH MOUNT, MINI SIZE</t>
  </si>
  <si>
    <t>8705-30-S</t>
  </si>
  <si>
    <t>MASTER ANNUNCIATOR, 30-BUTTON, SURFACE MOUNT, MINI SIZE</t>
  </si>
  <si>
    <t>8705-40-F</t>
  </si>
  <si>
    <t>MASTER ANNUNCIATOR, 40-BUTTON, FLUSH MOUNT, MINI SIZE</t>
  </si>
  <si>
    <t>8705-40-S</t>
  </si>
  <si>
    <t>MASTER ANNUNCIATOR, 40-BUTTON, SURFACE MOUNT, MINI SIZE</t>
  </si>
  <si>
    <t>8705-50-F</t>
  </si>
  <si>
    <t>MASTER ANNUNCIATOR, 50-BUTTON, FLUSH MOUNT, MINI SIZE</t>
  </si>
  <si>
    <t>8705-50-S</t>
  </si>
  <si>
    <t>MASTER ANNUNCIATOR, 50-BUTTON, SURFACE MOUNT, MINI SIZE</t>
  </si>
  <si>
    <t>8710</t>
  </si>
  <si>
    <t xml:space="preserve">STAFF STATION </t>
  </si>
  <si>
    <t>8721</t>
  </si>
  <si>
    <t>PATIENT STATION, SINGLE JACK</t>
  </si>
  <si>
    <t>8723</t>
  </si>
  <si>
    <t>PATIENT STATION, DUAL JACK</t>
  </si>
  <si>
    <t>8801</t>
  </si>
  <si>
    <t>DOME LIGHT, RED</t>
  </si>
  <si>
    <t>8802</t>
  </si>
  <si>
    <t>DOME LIGHT, WHITE/RED</t>
  </si>
  <si>
    <t>8803</t>
  </si>
  <si>
    <t>8804</t>
  </si>
  <si>
    <t>LED DOME LIGHT</t>
  </si>
  <si>
    <t>8804+</t>
  </si>
  <si>
    <t>8804-R+</t>
  </si>
  <si>
    <t>8804-T+</t>
  </si>
  <si>
    <t>8817</t>
  </si>
  <si>
    <t>8826</t>
  </si>
  <si>
    <t>8833</t>
  </si>
  <si>
    <t>8835</t>
  </si>
  <si>
    <t>8836</t>
  </si>
  <si>
    <t>8837</t>
  </si>
  <si>
    <t>8839</t>
  </si>
  <si>
    <t>8848</t>
  </si>
  <si>
    <t>DUMMY PLUG WITH PUSHBUTTON</t>
  </si>
  <si>
    <t>8888</t>
  </si>
  <si>
    <t>9550</t>
  </si>
  <si>
    <t>SECURITY COVER - DOME LIGHT</t>
  </si>
  <si>
    <t>9551</t>
  </si>
  <si>
    <t>9552</t>
  </si>
  <si>
    <t>SECURITY COVER - SINGLE DIN PATIENT STATION</t>
  </si>
  <si>
    <t>9553</t>
  </si>
  <si>
    <t>SECURITY COVER - AUDIO PUSHBUTTON STATION</t>
  </si>
  <si>
    <t>9553-D</t>
  </si>
  <si>
    <t>SECURITY COVER - AUDIO DUTY STATION</t>
  </si>
  <si>
    <t>9700</t>
  </si>
  <si>
    <t xml:space="preserve">TOUCHSCREEN PACKAGE </t>
  </si>
  <si>
    <t>9704</t>
  </si>
  <si>
    <t>ADAPTER MALE</t>
  </si>
  <si>
    <t>9705</t>
  </si>
  <si>
    <t>9707-10</t>
  </si>
  <si>
    <t>9707-100</t>
  </si>
  <si>
    <t>9708-10</t>
  </si>
  <si>
    <t>9708-100</t>
  </si>
  <si>
    <t>CAT-5 TO IDC SPLITTER (PACK OF 100)</t>
  </si>
  <si>
    <t>9709-10</t>
  </si>
  <si>
    <t>CORRIDOR JUNCTION MODULE (PACK OF 10)</t>
  </si>
  <si>
    <t>9709-100</t>
  </si>
  <si>
    <t>CORRIDOR JUNCTION MODULE (PACK OF 100)</t>
  </si>
  <si>
    <t>9710</t>
  </si>
  <si>
    <t>ADAPTER FEMALE</t>
  </si>
  <si>
    <t>9715</t>
  </si>
  <si>
    <t xml:space="preserve">WIRELESS PENDANT, STANDARD </t>
  </si>
  <si>
    <t>9716</t>
  </si>
  <si>
    <t>9719+</t>
  </si>
  <si>
    <t>9719+TV</t>
  </si>
  <si>
    <t>9720+</t>
  </si>
  <si>
    <t>9720+TV</t>
  </si>
  <si>
    <t>9722</t>
  </si>
  <si>
    <t>PULLCORD ROOM STATION W/WIRELESS CALL</t>
  </si>
  <si>
    <t>9722*</t>
  </si>
  <si>
    <t>PULLCORD ROOM STATION FOR USE WITH WIRELESS PENDANT (NON-CAT)</t>
  </si>
  <si>
    <t>9735</t>
  </si>
  <si>
    <t>9736</t>
  </si>
  <si>
    <t>9740</t>
  </si>
  <si>
    <t>9741</t>
  </si>
  <si>
    <t>9742</t>
  </si>
  <si>
    <t>9746</t>
  </si>
  <si>
    <t>SUPERVISED EXTERNAL ALARM WIRING HARNESS</t>
  </si>
  <si>
    <t>9746-PB</t>
  </si>
  <si>
    <t>SUPERVISED EXTERNAL ALARM WIRING HARNESS (WITH EXISTING CODE)</t>
  </si>
  <si>
    <t>9750</t>
  </si>
  <si>
    <t>SERIAL-TO-ETHERNET ADAPTER FOR TOUCHSCREEN IP</t>
  </si>
  <si>
    <t>9753</t>
  </si>
  <si>
    <t xml:space="preserve">SERIAL-TO-ETHERNET ADAPTER </t>
  </si>
  <si>
    <t>9753A</t>
  </si>
  <si>
    <t>SERIAL-TO-ETHERNET ADAPTER</t>
  </si>
  <si>
    <t>9754</t>
  </si>
  <si>
    <t>MODEM-TO-ETHERNET INTERFACE FOR NETWORKING CENTRAL CONTROLS OVER ETHERNET</t>
  </si>
  <si>
    <t>9755</t>
  </si>
  <si>
    <t>9758</t>
  </si>
  <si>
    <t>CONTROLLER FOR 9700 TOUCHSCREEN MASTER CONSOLE</t>
  </si>
  <si>
    <t>9759</t>
  </si>
  <si>
    <t xml:space="preserve">CONTROLLER FOR TOUCHSCREEN IP </t>
  </si>
  <si>
    <t>9765</t>
  </si>
  <si>
    <t>AUDIO MASTER</t>
  </si>
  <si>
    <t>9769</t>
  </si>
  <si>
    <t>CONSOLE WALL-MOUNT BRACKET</t>
  </si>
  <si>
    <t>9769A</t>
  </si>
  <si>
    <t>9770</t>
  </si>
  <si>
    <t>LCD FLAT PANEL TOUCHSCREEN MONITOR</t>
  </si>
  <si>
    <t>9770-PS</t>
  </si>
  <si>
    <t>LCD FLAT PANEL TOUSCHREEN MONITOR POWER SUPPLY</t>
  </si>
  <si>
    <t>9776</t>
  </si>
  <si>
    <t>GATEWAY DIAGNOSTIC SPLITTER</t>
  </si>
  <si>
    <t>9777</t>
  </si>
  <si>
    <t>POWER SPLITTER</t>
  </si>
  <si>
    <t>9778-10</t>
  </si>
  <si>
    <t>9779-10</t>
  </si>
  <si>
    <t>J-BUS SPLITTER (10 PACK)</t>
  </si>
  <si>
    <t>9779-100</t>
  </si>
  <si>
    <t>J-BUS SPLITTER (100 PACK)</t>
  </si>
  <si>
    <t>9780</t>
  </si>
  <si>
    <t>9781</t>
  </si>
  <si>
    <t>9781*</t>
  </si>
  <si>
    <t>PUSHBUTTON ROOM STATION FOR USE WITH WIRELESS PENDANT (NON-CAT)</t>
  </si>
  <si>
    <t>9782*</t>
  </si>
  <si>
    <t>9783</t>
  </si>
  <si>
    <t>9783*</t>
  </si>
  <si>
    <t>PUSHBUTTON COMMON AREA STATION FOR USE WITH WIRELESS PENDANT (NON-CAT)</t>
  </si>
  <si>
    <t>9805</t>
  </si>
  <si>
    <t>9805-I</t>
  </si>
  <si>
    <t>37-PIN BED RECEPTACLE KIT (I-BED)</t>
  </si>
  <si>
    <t>9815-1</t>
  </si>
  <si>
    <t>USB SINGLE ZONE MUTE CONTACT/AUDIO CONTROL</t>
  </si>
  <si>
    <t>9815-2</t>
  </si>
  <si>
    <t>USB EIGHT ZONE AUDIO CONTROL</t>
  </si>
  <si>
    <t>9815-3</t>
  </si>
  <si>
    <t>USB EIGHT ZONE MUTE CONTACT</t>
  </si>
  <si>
    <t>9840</t>
  </si>
  <si>
    <t>9841</t>
  </si>
  <si>
    <t>9842</t>
  </si>
  <si>
    <t>9843</t>
  </si>
  <si>
    <t>RACK MOUNT ADAPTOR FOR ETHERNET SWITCHS (TWO SWITCH CAPACITY)</t>
  </si>
  <si>
    <t>9866</t>
  </si>
  <si>
    <t>DIN CORD SAVER</t>
  </si>
  <si>
    <t>9867</t>
  </si>
  <si>
    <t>SURFACE WALL BRACKET (FOR WALL MOUNTING OF 6875)</t>
  </si>
  <si>
    <t>9869</t>
  </si>
  <si>
    <t>9869A</t>
  </si>
  <si>
    <t>DESK BRACKET (FOR 7967-P OR 7967-S TOUCHSCREEN TERMINALS)</t>
  </si>
  <si>
    <t>9880</t>
  </si>
  <si>
    <t>MASTER CABLE FOR 6265</t>
  </si>
  <si>
    <t>9882-B</t>
  </si>
  <si>
    <t>PROGRAMMING CABLE FOR 6260</t>
  </si>
  <si>
    <t>9903</t>
  </si>
  <si>
    <t>3 POSITION IDC CONNECTOR</t>
  </si>
  <si>
    <t>9904</t>
  </si>
  <si>
    <t>4 POSITION IDC CONNECTOR</t>
  </si>
  <si>
    <t>9905</t>
  </si>
  <si>
    <t>5 POSITION IDC CONNECTOR</t>
  </si>
  <si>
    <t>9906</t>
  </si>
  <si>
    <t>6 POSITION IDC CONNECTOR</t>
  </si>
  <si>
    <t>9907</t>
  </si>
  <si>
    <t>7 POSITION IDC CONNECTOR</t>
  </si>
  <si>
    <t>9908</t>
  </si>
  <si>
    <t>8 POSITION IDC CONNECTOR</t>
  </si>
  <si>
    <t>9909</t>
  </si>
  <si>
    <t>9 POSITION IDC CONNECTOR</t>
  </si>
  <si>
    <t>9910</t>
  </si>
  <si>
    <t>10 POSITION IDC CONNECTOR</t>
  </si>
  <si>
    <t>9911</t>
  </si>
  <si>
    <t>11 POSITION IDC CONNECTOR</t>
  </si>
  <si>
    <t>9912</t>
  </si>
  <si>
    <t>12 POSITION IDC CONNECTOR</t>
  </si>
  <si>
    <t>9913</t>
  </si>
  <si>
    <t>13 POSITION IDC CONNECTOR</t>
  </si>
  <si>
    <t>9914</t>
  </si>
  <si>
    <t>14 POSITION IDC CONNECTOR</t>
  </si>
  <si>
    <t>9915</t>
  </si>
  <si>
    <t>15 POSITION IDC CONNECTOR</t>
  </si>
  <si>
    <t>9916</t>
  </si>
  <si>
    <t>16 POSITION IDC CONNECTOR</t>
  </si>
  <si>
    <t>9917</t>
  </si>
  <si>
    <t>17 POSITION IDC CONNECTOR</t>
  </si>
  <si>
    <t>9918</t>
  </si>
  <si>
    <t>18 POSITION IDC CONNECTOR</t>
  </si>
  <si>
    <t>9919</t>
  </si>
  <si>
    <t>19 POSITION IDC CONNECTOR</t>
  </si>
  <si>
    <t>9920</t>
  </si>
  <si>
    <t>20 POSITION IDC CONNECTOR</t>
  </si>
  <si>
    <t>9921</t>
  </si>
  <si>
    <t>21 POSITION IDC CONNECTOR</t>
  </si>
  <si>
    <t>9930</t>
  </si>
  <si>
    <t>WEATHER PROOF LOBBY SPEAKER</t>
  </si>
  <si>
    <t>9931</t>
  </si>
  <si>
    <t>INDOOR APARTMENT SPEAKER</t>
  </si>
  <si>
    <t>9935</t>
  </si>
  <si>
    <t>PLASTIC NAME LINE HOLDER (PACKAGE OF SIX)</t>
  </si>
  <si>
    <t>9936</t>
  </si>
  <si>
    <t>YELLOW CAP FOR DOME LIGHT BULB</t>
  </si>
  <si>
    <t>9937</t>
  </si>
  <si>
    <t>GREEN CAP FOR DOME LIGHT BULB</t>
  </si>
  <si>
    <t>9938</t>
  </si>
  <si>
    <t>BLUE CAP FOR DOME LIGHT BULB</t>
  </si>
  <si>
    <t>9939</t>
  </si>
  <si>
    <t>RED CAP FOR DOME LIGHT BULB</t>
  </si>
  <si>
    <t>9940</t>
  </si>
  <si>
    <t>PINS (PACKAGE OF TEN)</t>
  </si>
  <si>
    <t>9941</t>
  </si>
  <si>
    <t>SPRINGS (PACKAGE OF TEN)</t>
  </si>
  <si>
    <t>9946</t>
  </si>
  <si>
    <t>POSTAL LOCK SWITCH</t>
  </si>
  <si>
    <t>9947</t>
  </si>
  <si>
    <t>BACKPLATE FOR 3401</t>
  </si>
  <si>
    <t>9949</t>
  </si>
  <si>
    <t>LOCK AND KEYS FOR ENCLOSURE</t>
  </si>
  <si>
    <t>9949-W</t>
  </si>
  <si>
    <t>WHITE LENS FOR DOME LIGHT</t>
  </si>
  <si>
    <t>9950</t>
  </si>
  <si>
    <t>WHITE BULB FOR DOME LIGHT</t>
  </si>
  <si>
    <t>9950-B</t>
  </si>
  <si>
    <t>DOME LIGHT BULB, BLUE</t>
  </si>
  <si>
    <t>9950-G</t>
  </si>
  <si>
    <t xml:space="preserve">DOME LIGHT BULB, GREEN </t>
  </si>
  <si>
    <t>9950-R</t>
  </si>
  <si>
    <t>DOME LIGHT BULB, RED</t>
  </si>
  <si>
    <t>9950-Y</t>
  </si>
  <si>
    <t>DOME LIGHT BULB, YELLOW</t>
  </si>
  <si>
    <t>9951</t>
  </si>
  <si>
    <t>NAME LINE GUIDE FOR 3018 DIRECTORY</t>
  </si>
  <si>
    <t>9951-A</t>
  </si>
  <si>
    <t>NAME LINE GUIDE FOR 3019 DIRECTORY</t>
  </si>
  <si>
    <t>9952</t>
  </si>
  <si>
    <t>ANNUNCIATOR PANEL LED, RED</t>
  </si>
  <si>
    <t>9954</t>
  </si>
  <si>
    <t>CALLCORD BED CLIP</t>
  </si>
  <si>
    <t>9956</t>
  </si>
  <si>
    <t>PLASTIC NAME LINE COVER FOR 3018/3019</t>
  </si>
  <si>
    <t>9957-BU</t>
  </si>
  <si>
    <t>9968</t>
  </si>
  <si>
    <t>NYLON SCREWS (PACKAGE OF TEN)</t>
  </si>
  <si>
    <t>9970</t>
  </si>
  <si>
    <t>CALLCORD MOMENTARY SWITCH</t>
  </si>
  <si>
    <t>9974</t>
  </si>
  <si>
    <t>HANDSET W/CORD FOR 6865</t>
  </si>
  <si>
    <t>9979</t>
  </si>
  <si>
    <t>BATTERY FOR 6850</t>
  </si>
  <si>
    <t>9980</t>
  </si>
  <si>
    <t>WATER RESISTANT GASKET</t>
  </si>
  <si>
    <t>9981</t>
  </si>
  <si>
    <t>BLANK FILLER PANEL</t>
  </si>
  <si>
    <t>13M2.8-12</t>
  </si>
  <si>
    <t>LENS 1/3 3MPIXEL 2 8-12MM F/1 4-2 7</t>
  </si>
  <si>
    <t>$297.00</t>
  </si>
  <si>
    <t xml:space="preserve">13M2.8-8       </t>
  </si>
  <si>
    <t xml:space="preserve">LENS 1/3 3MPIXEL 2 8-8MM F/1 2-1 9 </t>
  </si>
  <si>
    <t>13VA1-3</t>
  </si>
  <si>
    <t xml:space="preserve">LENS 1/3  VFCL 1 6-3 4 MM MAN 1    </t>
  </si>
  <si>
    <t xml:space="preserve">13VA5-40       </t>
  </si>
  <si>
    <t xml:space="preserve">LENS 1/3 VFCL 5-40MM F1 6 MAN I    </t>
  </si>
  <si>
    <t>$217.00</t>
  </si>
  <si>
    <t xml:space="preserve">13VA5-50       </t>
  </si>
  <si>
    <t xml:space="preserve">LENS 1/3  VFCL 5-50MM F1 6 MAN I   </t>
  </si>
  <si>
    <t>$202.00</t>
  </si>
  <si>
    <t>13VD1-3</t>
  </si>
  <si>
    <t xml:space="preserve">LENS  1/3  VFCL 1 6-3 4 MM A1 DC   </t>
  </si>
  <si>
    <t xml:space="preserve">13VD15-50      </t>
  </si>
  <si>
    <t xml:space="preserve">LENS 1/3IN VDCL 15-50MM F1 5 DC AI </t>
  </si>
  <si>
    <t>13VD2.5-6</t>
  </si>
  <si>
    <t xml:space="preserve">LENS 1/3 VFCL 2 5-6MM F1 4 DC AI   </t>
  </si>
  <si>
    <t xml:space="preserve">13VD2.8-12     </t>
  </si>
  <si>
    <t xml:space="preserve">LENS 1/3 VF 2 8-12MM DC-AI         </t>
  </si>
  <si>
    <t>13VD3-8</t>
  </si>
  <si>
    <t xml:space="preserve">LENS 1/3 VFCL 3-8MM F1 0 DC AI     </t>
  </si>
  <si>
    <t>$88.00</t>
  </si>
  <si>
    <t>13VD5-50</t>
  </si>
  <si>
    <t xml:space="preserve">LENS 1/3  VFCL 5-50MM F1 6 AI DC   </t>
  </si>
  <si>
    <t>13VDIR2.8-11</t>
  </si>
  <si>
    <t>LENS 1/3 DAY/NIGHT 2 8-11MM F1 4 AI</t>
  </si>
  <si>
    <t>13VDIR3-8.5</t>
  </si>
  <si>
    <t xml:space="preserve">LENS 1/3 DAY/NIGHT 3-8 5MM F1 0AI  </t>
  </si>
  <si>
    <t>13VDIR7.5-50</t>
  </si>
  <si>
    <t xml:space="preserve">LENS 1/3 DAY/NIGHT 7 5-50MM F1 3A  </t>
  </si>
  <si>
    <t>$212.00</t>
  </si>
  <si>
    <t xml:space="preserve">13ZD5.5X30     </t>
  </si>
  <si>
    <t xml:space="preserve">30X ZOOM 5 5-165MM DC DRIVE AI     </t>
  </si>
  <si>
    <t>$3,269.00</t>
  </si>
  <si>
    <t xml:space="preserve">13ZD5.5X30P    </t>
  </si>
  <si>
    <t xml:space="preserve">LENS 30X ZM 5 5-165MM DC DRV W/ P  </t>
  </si>
  <si>
    <t>$2,853.00</t>
  </si>
  <si>
    <t>13ZD5.6X20</t>
  </si>
  <si>
    <t xml:space="preserve">LENS 1/3 ZM 5 6-112MM DCAI         </t>
  </si>
  <si>
    <t>$1,658.00</t>
  </si>
  <si>
    <t xml:space="preserve">13ZD5.6X20P    </t>
  </si>
  <si>
    <t xml:space="preserve">LENS 1/3 ZM 5 6-112MM DCAI PP      </t>
  </si>
  <si>
    <t>$1,898.00</t>
  </si>
  <si>
    <t>13ZD6X10</t>
  </si>
  <si>
    <t xml:space="preserve">LENS 1/3 ZM 6-60MM DCAI            </t>
  </si>
  <si>
    <t>$886.00</t>
  </si>
  <si>
    <t xml:space="preserve">13ZD6X10P      </t>
  </si>
  <si>
    <t xml:space="preserve">LENS 1/3 ZM 6-60MM DCAI PP         </t>
  </si>
  <si>
    <t xml:space="preserve">13ZD6X15P      </t>
  </si>
  <si>
    <t xml:space="preserve">LENS 1/3 ZM 6-90MM DCAI PP         </t>
  </si>
  <si>
    <t>$1,369.00</t>
  </si>
  <si>
    <t xml:space="preserve">13ZD6X8        </t>
  </si>
  <si>
    <t xml:space="preserve">LENS 1/3 ZM 6-48MM DCAI            </t>
  </si>
  <si>
    <t>$803.00</t>
  </si>
  <si>
    <t>3DX-600-3DMOUSE</t>
  </si>
  <si>
    <t xml:space="preserve">VX 3D MOUSE JOY JOG                </t>
  </si>
  <si>
    <t xml:space="preserve">A1-KBD-3D-KIT2 </t>
  </si>
  <si>
    <t xml:space="preserve">VX ENH KBD 3D MOUSE COMBO          </t>
  </si>
  <si>
    <t>$1,431.00</t>
  </si>
  <si>
    <t xml:space="preserve">A483-005A      </t>
  </si>
  <si>
    <t xml:space="preserve">SI SERIES ENCLOSURE SLED SUBASSY   </t>
  </si>
  <si>
    <t>$993.00</t>
  </si>
  <si>
    <t xml:space="preserve">A483-007A      </t>
  </si>
  <si>
    <t xml:space="preserve">LI SERIES ENCLOSURE SLED SUBASSY   </t>
  </si>
  <si>
    <t xml:space="preserve">A483-009A      </t>
  </si>
  <si>
    <t xml:space="preserve">AGG-1C         </t>
  </si>
  <si>
    <t xml:space="preserve">1 CH PELCO AGGREGATION             </t>
  </si>
  <si>
    <t xml:space="preserve">AUD-1          </t>
  </si>
  <si>
    <t xml:space="preserve">USB AUDIO ACCESSORY                </t>
  </si>
  <si>
    <t xml:space="preserve">AUS 2-10L      </t>
  </si>
  <si>
    <t>AUS  2-10 DVMS LICENSE FEE      NTI</t>
  </si>
  <si>
    <t xml:space="preserve">AUSVR-SW-1L    </t>
  </si>
  <si>
    <t>ARCHIVE UTILITY SW W/1 DVMS LICENSE</t>
  </si>
  <si>
    <t>$633.00</t>
  </si>
  <si>
    <t xml:space="preserve">AXM200         </t>
  </si>
  <si>
    <t xml:space="preserve">EX ENH ADJUSTABLE PT MOUNT         </t>
  </si>
  <si>
    <t>$978.00</t>
  </si>
  <si>
    <t xml:space="preserve">B52-F          </t>
  </si>
  <si>
    <t xml:space="preserve">SP HD 1080P BACKBOX FLUSH          </t>
  </si>
  <si>
    <t>$704.00</t>
  </si>
  <si>
    <t xml:space="preserve">B52-PG-E       </t>
  </si>
  <si>
    <t xml:space="preserve">SP HD 1080P BACKBOX ENV PEND GRY   </t>
  </si>
  <si>
    <t>$1,296.00</t>
  </si>
  <si>
    <t xml:space="preserve">B5-F           </t>
  </si>
  <si>
    <t xml:space="preserve">SPECTRA HD BACK BOX FLUSH          </t>
  </si>
  <si>
    <t xml:space="preserve">B6-F           </t>
  </si>
  <si>
    <t xml:space="preserve">SP ENH 1080 BACKBOX FLUSH          </t>
  </si>
  <si>
    <t>$736.00</t>
  </si>
  <si>
    <t xml:space="preserve">B6-F-E         </t>
  </si>
  <si>
    <t xml:space="preserve">SP ENH 1080 BACKBOX ENV FLUSH      </t>
  </si>
  <si>
    <t>$1,152.00</t>
  </si>
  <si>
    <t xml:space="preserve">B6-PB          </t>
  </si>
  <si>
    <t xml:space="preserve">SP ENH 1080 BACKBOX PENDANT BLACK  </t>
  </si>
  <si>
    <t xml:space="preserve">B6-PG          </t>
  </si>
  <si>
    <t xml:space="preserve">SP ENH 1080 BACKBOX PENDANT GRAY   </t>
  </si>
  <si>
    <t xml:space="preserve">B6-PG-E        </t>
  </si>
  <si>
    <t xml:space="preserve">SP ENH 1080 BACKBOX ENV PNDT GRAY  </t>
  </si>
  <si>
    <t xml:space="preserve">B6-PSG-E       </t>
  </si>
  <si>
    <t>SP ENH 1080 SS BACKBOX ENV PNDT GRY</t>
  </si>
  <si>
    <t>$1,860.00</t>
  </si>
  <si>
    <t>BB4DOORASSY</t>
  </si>
  <si>
    <t xml:space="preserve">SPECTRA IV SE BACKBOX DOOR ASSY    </t>
  </si>
  <si>
    <t xml:space="preserve">BB4E-F         </t>
  </si>
  <si>
    <t xml:space="preserve">SPECTRA IV IP H 264 BACKBOX FLUSH  </t>
  </si>
  <si>
    <t>$873.00</t>
  </si>
  <si>
    <t xml:space="preserve">BB4E-PG-E      </t>
  </si>
  <si>
    <t>SPECTRA IV IP H 264 BBX ENV PND GRY</t>
  </si>
  <si>
    <t>$1,083.00</t>
  </si>
  <si>
    <t xml:space="preserve">BB4-F          </t>
  </si>
  <si>
    <t xml:space="preserve">SPECTRA IV SE BKBX FLSH CEIL       </t>
  </si>
  <si>
    <t>$361.00</t>
  </si>
  <si>
    <t xml:space="preserve">BB4-F-E        </t>
  </si>
  <si>
    <t xml:space="preserve">SPECTRA IV SE BKBX FLSH CEIL ENV   </t>
  </si>
  <si>
    <t>$514.00</t>
  </si>
  <si>
    <t xml:space="preserve">BB4HD-PG       </t>
  </si>
  <si>
    <t xml:space="preserve">SPECTRA IV SE HD BKBX PND GRY      </t>
  </si>
  <si>
    <t>$578.00</t>
  </si>
  <si>
    <t xml:space="preserve">BB4HD-PG-E     </t>
  </si>
  <si>
    <t xml:space="preserve">SPECTRA IV SE HD BKBX ENV PND GRY  </t>
  </si>
  <si>
    <t>$807.00</t>
  </si>
  <si>
    <t xml:space="preserve">BB4-PB         </t>
  </si>
  <si>
    <t xml:space="preserve">SMR SPECTRA IV SE BKBX STD PND BLK </t>
  </si>
  <si>
    <t xml:space="preserve">BB4-PG         </t>
  </si>
  <si>
    <t xml:space="preserve">SPECTRA IV SE BKBX STD PND GRY     </t>
  </si>
  <si>
    <t xml:space="preserve">BB4-PG-E       </t>
  </si>
  <si>
    <t xml:space="preserve">SPECTRA IV SE BKBX ENV PND GRY     </t>
  </si>
  <si>
    <t>$659.00</t>
  </si>
  <si>
    <t xml:space="preserve">BB4-PR-E       </t>
  </si>
  <si>
    <t xml:space="preserve">SPECTRA IV SE ENV PEND GY PRESSURE </t>
  </si>
  <si>
    <t>$1,978.00</t>
  </si>
  <si>
    <t xml:space="preserve">BB4-PSG-E      </t>
  </si>
  <si>
    <t xml:space="preserve">SPECTRA IV SE SS BKBX ENV PND GRY  </t>
  </si>
  <si>
    <t>$1,588.00</t>
  </si>
  <si>
    <t xml:space="preserve">BB4-SMB        </t>
  </si>
  <si>
    <t xml:space="preserve">SPECTRA IV SE BKBX SUR MNT BLK     </t>
  </si>
  <si>
    <t xml:space="preserve">BB4-SMW        </t>
  </si>
  <si>
    <t xml:space="preserve">SPECTRA IV SE BKBX SUR MNT WHT     </t>
  </si>
  <si>
    <t xml:space="preserve">BB5-PCA-BK     </t>
  </si>
  <si>
    <t xml:space="preserve">SPECTRA BKBX PND BLK CA KIT/BB5-PB </t>
  </si>
  <si>
    <t xml:space="preserve">BB5-PCA-GY     </t>
  </si>
  <si>
    <t xml:space="preserve">SPECTRA BKBX PND GRY CA KIT/BB5-PG </t>
  </si>
  <si>
    <t xml:space="preserve">BK57-2         </t>
  </si>
  <si>
    <t xml:space="preserve">BLOWER KIT EH5700 SERIES 24VAC     </t>
  </si>
  <si>
    <t>$153.00</t>
  </si>
  <si>
    <t xml:space="preserve">BK700/24       </t>
  </si>
  <si>
    <t xml:space="preserve">BLOWER KIT 24VAC FOR E706/708/710  </t>
  </si>
  <si>
    <t xml:space="preserve">BKX4024        </t>
  </si>
  <si>
    <t xml:space="preserve">BLOWER KIT 24VAC FOR EHX4E ONLY    </t>
  </si>
  <si>
    <t xml:space="preserve">BU4-IRF4-4     </t>
  </si>
  <si>
    <t xml:space="preserve">BULLET HI RES 12V NTSC 3 6         </t>
  </si>
  <si>
    <t xml:space="preserve">BU4-IRF4-4X    </t>
  </si>
  <si>
    <t xml:space="preserve">BULLET HI RES 12V PAL 3 6          </t>
  </si>
  <si>
    <t>BU-ADAPTER</t>
  </si>
  <si>
    <t xml:space="preserve">ADAPTER PLATE FOR IR BULLET        </t>
  </si>
  <si>
    <t xml:space="preserve">BX00-0806-1224 </t>
  </si>
  <si>
    <t xml:space="preserve">G-BOX SARIX 2 CAM SYS MASTER       </t>
  </si>
  <si>
    <t xml:space="preserve">BX00-0806-1225 </t>
  </si>
  <si>
    <t xml:space="preserve">G-BOX IMM SERIES CAMERA SYSTEMS    </t>
  </si>
  <si>
    <t xml:space="preserve">BX00-1010-0500 </t>
  </si>
  <si>
    <t xml:space="preserve">G-BOX PLAIN WHITE CC905-20010905   </t>
  </si>
  <si>
    <t xml:space="preserve">BX00-1106-0622 </t>
  </si>
  <si>
    <t xml:space="preserve">G-BOX SARIX 2 PRO SYSTEM PACK      </t>
  </si>
  <si>
    <t>BX00-1208-0635C</t>
  </si>
  <si>
    <t xml:space="preserve">G-BOX SPECTRA MINI SYS MASTER PACK </t>
  </si>
  <si>
    <t xml:space="preserve">BX00-1808-0607 </t>
  </si>
  <si>
    <t xml:space="preserve">G- BOX PLAIN WHITE 18X8X6 CC6019   </t>
  </si>
  <si>
    <t>$4.00</t>
  </si>
  <si>
    <t xml:space="preserve">BX00-2010-0600 </t>
  </si>
  <si>
    <t xml:space="preserve">G- BOX PLAIN WHT CC6380            </t>
  </si>
  <si>
    <t xml:space="preserve">BX00-2012-0600 </t>
  </si>
  <si>
    <t xml:space="preserve">G-BOX PLAIN WHT CC438-20010438     </t>
  </si>
  <si>
    <t>BX00-2211-1000Y</t>
  </si>
  <si>
    <t xml:space="preserve">G-BOX SPECTRA FLUSH MNT SYS PACK   </t>
  </si>
  <si>
    <t xml:space="preserve">BX00-2308-0920 </t>
  </si>
  <si>
    <t xml:space="preserve">G-BOX EH8104 PRESSRIZED ENCLSURE   </t>
  </si>
  <si>
    <t>BX00-2610-1120B</t>
  </si>
  <si>
    <t xml:space="preserve">G-BOX SPECTRA IV PEND MNT SYS PACK </t>
  </si>
  <si>
    <t xml:space="preserve">BX00-2612-120A </t>
  </si>
  <si>
    <t xml:space="preserve">G-BOX W/GRAPHICS CC6284-20016284   </t>
  </si>
  <si>
    <t>BX00-2613-1320Y</t>
  </si>
  <si>
    <t xml:space="preserve">G-BOX SPECTRA PRESSURIZED SYS PACK </t>
  </si>
  <si>
    <t>C10-UM</t>
  </si>
  <si>
    <t xml:space="preserve">UNIVERSAL CAMERA MOUNT C10 SERIES  </t>
  </si>
  <si>
    <t xml:space="preserve">C11-UM         </t>
  </si>
  <si>
    <t xml:space="preserve">BOX CAMERA MOUNT  WALL/GANG BOX    </t>
  </si>
  <si>
    <t xml:space="preserve">CM1751         </t>
  </si>
  <si>
    <t xml:space="preserve">BOX CAMERA MOUNT  CEIL/PED/WALL    </t>
  </si>
  <si>
    <t xml:space="preserve">CM400          </t>
  </si>
  <si>
    <t xml:space="preserve">CORNER MOUNT FOR IWM               </t>
  </si>
  <si>
    <t xml:space="preserve">CM9700-SER     </t>
  </si>
  <si>
    <t xml:space="preserve">MATRIX SERCOM-8 CRD CM9700         </t>
  </si>
  <si>
    <t>$1,187.00</t>
  </si>
  <si>
    <t xml:space="preserve">CM9760-CDU-T   </t>
  </si>
  <si>
    <t xml:space="preserve">MATRX CODE DISTRBTN UNIT TX VER    </t>
  </si>
  <si>
    <t>$686.00</t>
  </si>
  <si>
    <t xml:space="preserve">CM9780-RPM     </t>
  </si>
  <si>
    <t xml:space="preserve">16 CH REAR PANEL FOR 9780 MON CARD </t>
  </si>
  <si>
    <t>$321.00</t>
  </si>
  <si>
    <t xml:space="preserve">CMXM200        </t>
  </si>
  <si>
    <t xml:space="preserve">EX ENH CORNER MOUNT ADAPTER        </t>
  </si>
  <si>
    <t>$945.00</t>
  </si>
  <si>
    <t xml:space="preserve">D09U-A1-MOUNT  </t>
  </si>
  <si>
    <t xml:space="preserve">DO NOT SELL VX ENH DEC MONITOR MNT </t>
  </si>
  <si>
    <t xml:space="preserve">D10U           </t>
  </si>
  <si>
    <t xml:space="preserve">VX ENH DECODER   ACC SVR BASE      </t>
  </si>
  <si>
    <t>$3,500.00</t>
  </si>
  <si>
    <t xml:space="preserve">D6220          </t>
  </si>
  <si>
    <t xml:space="preserve">SP ENH 1080 20X DOME DRIVE         </t>
  </si>
  <si>
    <t>$2,584.00</t>
  </si>
  <si>
    <t xml:space="preserve">D6220L-US      </t>
  </si>
  <si>
    <t>SP ENH 1080 LL 20X DOME DRIV COO US</t>
  </si>
  <si>
    <t>$3,258.00</t>
  </si>
  <si>
    <t xml:space="preserve">D6230          </t>
  </si>
  <si>
    <t xml:space="preserve">SP ENH 1080 30X DOME DRIVE         </t>
  </si>
  <si>
    <t>$3,195.00</t>
  </si>
  <si>
    <t xml:space="preserve">D6230L         </t>
  </si>
  <si>
    <t xml:space="preserve">SP ENH 1080 LL 30X DOME DRIVE      </t>
  </si>
  <si>
    <t>$3,498.00</t>
  </si>
  <si>
    <t xml:space="preserve">D6230L-US      </t>
  </si>
  <si>
    <t>SP ENH 1080 LL 30X DOME DRIV COO US</t>
  </si>
  <si>
    <t>$3,848.00</t>
  </si>
  <si>
    <t xml:space="preserve">D6230-US       </t>
  </si>
  <si>
    <t xml:space="preserve">SP ENH 1080 30X DOME DRIVE COO US  </t>
  </si>
  <si>
    <t>$3,515.00</t>
  </si>
  <si>
    <t xml:space="preserve">DATAPLUGLENEL  </t>
  </si>
  <si>
    <t xml:space="preserve">LENEL DATA PLUGIN                  </t>
  </si>
  <si>
    <t xml:space="preserve">DD423          </t>
  </si>
  <si>
    <t xml:space="preserve">SPECTRA IV SL 23X DOME DRIVE NTSC  </t>
  </si>
  <si>
    <t xml:space="preserve">DD423-X        </t>
  </si>
  <si>
    <t xml:space="preserve">SPECTRA IV SL 23X DOME DRIVE PAL   </t>
  </si>
  <si>
    <t xml:space="preserve">DD436          </t>
  </si>
  <si>
    <t xml:space="preserve">SPECTRA IV SE DOMDRV C/BW 36X NTSC </t>
  </si>
  <si>
    <t>$4,377.00</t>
  </si>
  <si>
    <t xml:space="preserve">DD436-X        </t>
  </si>
  <si>
    <t xml:space="preserve">SPECTRA IV SE DOMDRV C/BW 36X PAL  </t>
  </si>
  <si>
    <t xml:space="preserve">DD4-B          </t>
  </si>
  <si>
    <t xml:space="preserve">SPECTRA MINI DOME DRIVE BLK NTSC   </t>
  </si>
  <si>
    <t>$1,593.00</t>
  </si>
  <si>
    <t xml:space="preserve">DD4-X-B        </t>
  </si>
  <si>
    <t xml:space="preserve">SPECTRA MINI DOME DRIVE BLK PAL    </t>
  </si>
  <si>
    <t>$1,448.00</t>
  </si>
  <si>
    <t xml:space="preserve">DD53KIT        </t>
  </si>
  <si>
    <t xml:space="preserve">SPECTRA III FAN/PWR SUP REPAIR KIT </t>
  </si>
  <si>
    <t>$429.00</t>
  </si>
  <si>
    <t xml:space="preserve">DF5-PG-1       </t>
  </si>
  <si>
    <t xml:space="preserve">DOME PND GRY NO CAM CLR            </t>
  </si>
  <si>
    <t xml:space="preserve">DS-CPPCP       </t>
  </si>
  <si>
    <t xml:space="preserve">DS CONTROLPOINT EU UK US PWR CRD   </t>
  </si>
  <si>
    <t>$5,380.00</t>
  </si>
  <si>
    <t>DS-EN-HDD-4TB</t>
  </si>
  <si>
    <t xml:space="preserve">DS/ENDURA 4TB HDD KIT              </t>
  </si>
  <si>
    <t>$963.00</t>
  </si>
  <si>
    <t>DS-EN-SSD-120GB</t>
  </si>
  <si>
    <t xml:space="preserve">DS/ENDURA SSD 120GB KIT            </t>
  </si>
  <si>
    <t>$718.00</t>
  </si>
  <si>
    <t xml:space="preserve">DSSRV2-040     </t>
  </si>
  <si>
    <t xml:space="preserve">DS SERVER2 4TB NO PWR CORD         </t>
  </si>
  <si>
    <t>$5,029.00</t>
  </si>
  <si>
    <t xml:space="preserve">DSSRV2-040-D   </t>
  </si>
  <si>
    <t xml:space="preserve">DS SERVER2 4TB - DIACAP            </t>
  </si>
  <si>
    <t>$7,539.00</t>
  </si>
  <si>
    <t xml:space="preserve">DSSRV2-040DV-D </t>
  </si>
  <si>
    <t xml:space="preserve">DS SERVER2W/DVD  4TB - DIACAP      </t>
  </si>
  <si>
    <t>$7,844.00</t>
  </si>
  <si>
    <t xml:space="preserve">DSSRV2-040DVP  </t>
  </si>
  <si>
    <t xml:space="preserve">DS SRV2 W/DVD 4TB EU UK US PWR CRD </t>
  </si>
  <si>
    <t>$7,814.00</t>
  </si>
  <si>
    <t xml:space="preserve">DSSRV2-040-EUK </t>
  </si>
  <si>
    <t xml:space="preserve">DS SERVER2 4TB EUK PWR CORDS       </t>
  </si>
  <si>
    <t xml:space="preserve">DSSRV2-040P    </t>
  </si>
  <si>
    <t xml:space="preserve">DS SERVER2 4TB EU UK US PWR CRD    </t>
  </si>
  <si>
    <t>$5,784.00</t>
  </si>
  <si>
    <t xml:space="preserve">DSSRV2-040-US  </t>
  </si>
  <si>
    <t xml:space="preserve">DS SERVER2  4TB  US PWR CORD       </t>
  </si>
  <si>
    <t xml:space="preserve">DSSRV2-080-D   </t>
  </si>
  <si>
    <t xml:space="preserve">DS SERVER2  8TB - DIACAP           </t>
  </si>
  <si>
    <t>$11,311.00</t>
  </si>
  <si>
    <t xml:space="preserve">DSSRV2-080DV-D </t>
  </si>
  <si>
    <t xml:space="preserve">DS SERVER2 W/DVD  8TB - DIACAP     </t>
  </si>
  <si>
    <t>$11,616.00</t>
  </si>
  <si>
    <t xml:space="preserve">DSSRV2-080DVP  </t>
  </si>
  <si>
    <t xml:space="preserve">DS SRV2 W/DVD 8TB EU UK US PWR CRD </t>
  </si>
  <si>
    <t>$9,915.00</t>
  </si>
  <si>
    <t xml:space="preserve">DSSRV2-080P    </t>
  </si>
  <si>
    <t xml:space="preserve">DS SERVER2 8TB EU UK US PWR CRD    </t>
  </si>
  <si>
    <t>$9,611.00</t>
  </si>
  <si>
    <t xml:space="preserve">DSSRV2-120     </t>
  </si>
  <si>
    <t xml:space="preserve">DS SERVER2 12TB NO PWR CORD        </t>
  </si>
  <si>
    <t>$10,231.00</t>
  </si>
  <si>
    <t xml:space="preserve">DSSRV2-120-D   </t>
  </si>
  <si>
    <t xml:space="preserve">DS SERVER2  12TB - DIACAP          </t>
  </si>
  <si>
    <t>$13,467.00</t>
  </si>
  <si>
    <t xml:space="preserve">DSSRV2-120DV-D </t>
  </si>
  <si>
    <t xml:space="preserve">DS SERVER2 W/DVD  12TB - DIACAP    </t>
  </si>
  <si>
    <t>$13,827.00</t>
  </si>
  <si>
    <t xml:space="preserve">DSSRV2-120DVP  </t>
  </si>
  <si>
    <t>DS SRV2 W/DVD 12TB EU UK US PWR CRD</t>
  </si>
  <si>
    <t>$12,125.00</t>
  </si>
  <si>
    <t xml:space="preserve">DSSRV2-120-EUK </t>
  </si>
  <si>
    <t xml:space="preserve">DS SERVER2 12TB EUK PWR CORDS      </t>
  </si>
  <si>
    <t xml:space="preserve">DSSRV2-120P    </t>
  </si>
  <si>
    <t xml:space="preserve">DS SERVER2 12TB EU UK US PWR CRD   </t>
  </si>
  <si>
    <t>$11,766.00</t>
  </si>
  <si>
    <t xml:space="preserve">DSSRV2-120RD-D </t>
  </si>
  <si>
    <t xml:space="preserve">DS SERVER2 W/RAID  12TB - DIACAP   </t>
  </si>
  <si>
    <t>$16,224.00</t>
  </si>
  <si>
    <t xml:space="preserve">DSSRV2-120RDP  </t>
  </si>
  <si>
    <t xml:space="preserve">DS SRV2 W/RD 12TB EU UK US PWR CRD </t>
  </si>
  <si>
    <t>$14,523.00</t>
  </si>
  <si>
    <t xml:space="preserve">DSSRV2-120-US  </t>
  </si>
  <si>
    <t xml:space="preserve">DS SERVER2  12TB  US PWR CORD      </t>
  </si>
  <si>
    <t xml:space="preserve">DSSRV2-160-D   </t>
  </si>
  <si>
    <t xml:space="preserve">DS SERVER2  16TB - DIACAP          </t>
  </si>
  <si>
    <t>$15,623.00</t>
  </si>
  <si>
    <t xml:space="preserve">DSSRV2-160DV-D </t>
  </si>
  <si>
    <t xml:space="preserve">DS SERVER2 W/DVD  16TB - DIACAP    </t>
  </si>
  <si>
    <t>$15,982.00</t>
  </si>
  <si>
    <t xml:space="preserve">DSSRV2-160DVP  </t>
  </si>
  <si>
    <t>DS SRV2 W/DVD 16TB EU UK US PWR CRD</t>
  </si>
  <si>
    <t>$14,280.00</t>
  </si>
  <si>
    <t xml:space="preserve">DSSRV2-160P    </t>
  </si>
  <si>
    <t xml:space="preserve">DS SERVER2 16TB EU UK US PWR CRD   </t>
  </si>
  <si>
    <t>$13,922.00</t>
  </si>
  <si>
    <t xml:space="preserve">DSSRV2-160RD-D </t>
  </si>
  <si>
    <t xml:space="preserve">DS SERVER2 W/RAID  16TB - DIACAP   </t>
  </si>
  <si>
    <t>$18,379.00</t>
  </si>
  <si>
    <t xml:space="preserve">DSSRV2-160RDP  </t>
  </si>
  <si>
    <t xml:space="preserve">DS SRV2 W/RD 16TB EU UK US PWR CRD </t>
  </si>
  <si>
    <t>$16,679.00</t>
  </si>
  <si>
    <t xml:space="preserve">DSSRV2-200-D   </t>
  </si>
  <si>
    <t xml:space="preserve">DS SERVER2 20TB  - DIACAP          </t>
  </si>
  <si>
    <t>$17,958.00</t>
  </si>
  <si>
    <t xml:space="preserve">DSSRV2-200P    </t>
  </si>
  <si>
    <t xml:space="preserve">DS SERVER2 20TB EU UK US PWR CRD   </t>
  </si>
  <si>
    <t>$16,077.00</t>
  </si>
  <si>
    <t xml:space="preserve">DSSRV2-200RD-D </t>
  </si>
  <si>
    <t xml:space="preserve">DS SERVER2 W/RAID  20TB - DIACAP   </t>
  </si>
  <si>
    <t>$20,535.00</t>
  </si>
  <si>
    <t xml:space="preserve">DSSRV2-200RDP  </t>
  </si>
  <si>
    <t xml:space="preserve">DS SRV2 W/RD 20TB EU UK US PWR CRD </t>
  </si>
  <si>
    <t>$18,834.00</t>
  </si>
  <si>
    <t xml:space="preserve">DSSRV2-240RD   </t>
  </si>
  <si>
    <t xml:space="preserve">DS SERVER2 W/RAID 24TB NO PWR CRD  </t>
  </si>
  <si>
    <t>$18,252.00</t>
  </si>
  <si>
    <t xml:space="preserve">DSSRV2-240RD-D </t>
  </si>
  <si>
    <t xml:space="preserve">DS SERVER2 W/RAID  24TB - DIACAP   </t>
  </si>
  <si>
    <t>$22,691.00</t>
  </si>
  <si>
    <t>DSSRV2-240RDEUK</t>
  </si>
  <si>
    <t>DS SERVER2 W/RAID 24TB EUK PWR CRDS</t>
  </si>
  <si>
    <t xml:space="preserve">DSSRV2-240RDP  </t>
  </si>
  <si>
    <t xml:space="preserve">DS SRV2 W/RD 24TB EU UK US PWR CRD </t>
  </si>
  <si>
    <t>$20,990.00</t>
  </si>
  <si>
    <t>DSSRV2-240RD-US</t>
  </si>
  <si>
    <t>DS SERVER2 W/RAID  24TB  US PWR CRD</t>
  </si>
  <si>
    <t>DSSRV2-DIACAPUP</t>
  </si>
  <si>
    <t xml:space="preserve">DS-SRV2 DIACAP UPGRADE USB STICK   </t>
  </si>
  <si>
    <t xml:space="preserve">DSSRV2-RAID    </t>
  </si>
  <si>
    <t xml:space="preserve">DS SRV INTERNAL RAID CNTLR         </t>
  </si>
  <si>
    <t xml:space="preserve">DSSRV2-SCSI    </t>
  </si>
  <si>
    <t xml:space="preserve">DS SRV SCSI INTERFACE              </t>
  </si>
  <si>
    <t>$1,869.00</t>
  </si>
  <si>
    <t xml:space="preserve">DS-SW-CAM      </t>
  </si>
  <si>
    <t xml:space="preserve">DS CAM LIC FEE FOR IP CAMERAS      </t>
  </si>
  <si>
    <t xml:space="preserve">DX8UPWD        </t>
  </si>
  <si>
    <t xml:space="preserve">INTEL ACCEL  DOCS USE WITH WD-HDD  </t>
  </si>
  <si>
    <t xml:space="preserve">E1-1C          </t>
  </si>
  <si>
    <t xml:space="preserve">ENT 1 CAMERA LICENSE               </t>
  </si>
  <si>
    <t xml:space="preserve">E1-1C-SUP1     </t>
  </si>
  <si>
    <t xml:space="preserve">ENT 1 CAMERA SW UP LIC 1 YR        </t>
  </si>
  <si>
    <t xml:space="preserve">E1-1C-SUP3     </t>
  </si>
  <si>
    <t xml:space="preserve">ENT 1 CAMERA SW UP LIC 3 YR        </t>
  </si>
  <si>
    <t xml:space="preserve">E1-CMG-SVRP    </t>
  </si>
  <si>
    <t xml:space="preserve">VX E1 CORE MG SERVER  EU UK US PWR </t>
  </si>
  <si>
    <t>$8,753.00</t>
  </si>
  <si>
    <t xml:space="preserve">E1-COR-SW      </t>
  </si>
  <si>
    <t xml:space="preserve">VX E1 CORE SERVER SW LIC           </t>
  </si>
  <si>
    <t>$4,686.00</t>
  </si>
  <si>
    <t xml:space="preserve">E1-DSS-1UP     </t>
  </si>
  <si>
    <t xml:space="preserve">VX E1 DSSRV SW LIC UPGRADE         </t>
  </si>
  <si>
    <t>$1,242.00</t>
  </si>
  <si>
    <t xml:space="preserve">E1-MGW-SW      </t>
  </si>
  <si>
    <t xml:space="preserve">VX E1 MEDIA GATEWAY SW LIC         </t>
  </si>
  <si>
    <t>$3,749.00</t>
  </si>
  <si>
    <t xml:space="preserve">E1-NSM-1UP     </t>
  </si>
  <si>
    <t xml:space="preserve">VX E1 NSM5200 SW LIC               </t>
  </si>
  <si>
    <t>$8,025.00</t>
  </si>
  <si>
    <t xml:space="preserve">E1-OPS-WKS     </t>
  </si>
  <si>
    <t xml:space="preserve">VX E1 WORK STATION                 </t>
  </si>
  <si>
    <t>$4,963.00</t>
  </si>
  <si>
    <t xml:space="preserve">E1-OPS-WKS6    </t>
  </si>
  <si>
    <t xml:space="preserve">VX E1 WORK STATION W/6 MON         </t>
  </si>
  <si>
    <t>$5,622.00</t>
  </si>
  <si>
    <t>E1-OPS-WKS6-EUK</t>
  </si>
  <si>
    <t xml:space="preserve">VX E1 WORK STATION W/6 MON EUK     </t>
  </si>
  <si>
    <t xml:space="preserve">E1-OPS-WKS6P   </t>
  </si>
  <si>
    <t>VX ENT ULT WKTN W/6MON EU UK US PWR</t>
  </si>
  <si>
    <t xml:space="preserve">E1-OPS-WKS6-US </t>
  </si>
  <si>
    <t xml:space="preserve">VX E1 WORK STATION W/6 MON US      </t>
  </si>
  <si>
    <t xml:space="preserve">E1-OPS-WKS-EUK </t>
  </si>
  <si>
    <t xml:space="preserve">VX E1 WORK STATION EUK             </t>
  </si>
  <si>
    <t xml:space="preserve">E1-OPS-WKSP    </t>
  </si>
  <si>
    <t xml:space="preserve">VX ENT ULT WKTN  EU UK US PWR CRD  </t>
  </si>
  <si>
    <t xml:space="preserve">E1-OPS-WKS-US  </t>
  </si>
  <si>
    <t xml:space="preserve">VX E1 WORK STATION US              </t>
  </si>
  <si>
    <t xml:space="preserve">E1-VXS-00-P    </t>
  </si>
  <si>
    <t xml:space="preserve">VXS E1 RAID STOR SVR 00TB US-EU-UK </t>
  </si>
  <si>
    <t>$56,800.00</t>
  </si>
  <si>
    <t xml:space="preserve">E1-VXS-48-EUK  </t>
  </si>
  <si>
    <t xml:space="preserve">VXS E1 RAID STORAGE SVR 48TB EUK   </t>
  </si>
  <si>
    <t>$60,857.00</t>
  </si>
  <si>
    <t xml:space="preserve">E1-VXS-48-P    </t>
  </si>
  <si>
    <t xml:space="preserve">VXS E1 RAID STOR SVR 48TB US-EU-UK </t>
  </si>
  <si>
    <t xml:space="preserve">E1-VXS-72-EUK  </t>
  </si>
  <si>
    <t xml:space="preserve">VXS E1 RAID STORAGE SVR 72TB EUK   </t>
  </si>
  <si>
    <t>$65,929.00</t>
  </si>
  <si>
    <t xml:space="preserve">E1-VXS-72-P    </t>
  </si>
  <si>
    <t xml:space="preserve">VXS E1 RAID STOR SVR 72TB US-EU-UK </t>
  </si>
  <si>
    <t xml:space="preserve">E1-VXS-96-P    </t>
  </si>
  <si>
    <t xml:space="preserve">VXS E1 RAID STOR SVR 96TB US-EU-UK </t>
  </si>
  <si>
    <t>$71,000.00</t>
  </si>
  <si>
    <t xml:space="preserve">E1-VXS-SW      </t>
  </si>
  <si>
    <t>ENT VXS SW LICENSE ONE PER INSTANCE</t>
  </si>
  <si>
    <t>$1,099.00</t>
  </si>
  <si>
    <t xml:space="preserve">E706-16S       </t>
  </si>
  <si>
    <t xml:space="preserve">ENCLOSURE DUST TIGHT STNLS 6X16 SS </t>
  </si>
  <si>
    <t xml:space="preserve">EC-1501C-M     </t>
  </si>
  <si>
    <t xml:space="preserve">ECONNECT15W-1CH-COAX-LOC-REM-MINI  </t>
  </si>
  <si>
    <t>$396.00</t>
  </si>
  <si>
    <t xml:space="preserve">EC-1501U-M     </t>
  </si>
  <si>
    <t xml:space="preserve">ECONNECT15W-1CH-CATS-LOC-REM-MINI  </t>
  </si>
  <si>
    <t xml:space="preserve">EC-1504C-W     </t>
  </si>
  <si>
    <t xml:space="preserve">ECONNECT15W-4CH-COAX-LOC-REM-WALL  </t>
  </si>
  <si>
    <t>$1,454.00</t>
  </si>
  <si>
    <t xml:space="preserve">EC-1504U-W     </t>
  </si>
  <si>
    <t xml:space="preserve">ECONNECT15W-4CH-CAT5-LOC-REM-WALL  </t>
  </si>
  <si>
    <t>$1,484.00</t>
  </si>
  <si>
    <t xml:space="preserve">EC-1508CL-R    </t>
  </si>
  <si>
    <t xml:space="preserve">ECONNECT15W-8CH-COAX-LOC-1RURACK   </t>
  </si>
  <si>
    <t>$2,232.00</t>
  </si>
  <si>
    <t xml:space="preserve">EC-1508UL-R    </t>
  </si>
  <si>
    <t xml:space="preserve">ECONNECT15W-8CH-CAT5-LOC-1RURACK   </t>
  </si>
  <si>
    <t xml:space="preserve">EC-1516CL-R    </t>
  </si>
  <si>
    <t xml:space="preserve">ECONNECT15W-16CH-COAX-LOC-1RURACK  </t>
  </si>
  <si>
    <t xml:space="preserve">EC-1516UL-R    </t>
  </si>
  <si>
    <t xml:space="preserve">ECONNECT15W-16CH-CAT5-LOC-1RURACK  </t>
  </si>
  <si>
    <t>$4,586.00</t>
  </si>
  <si>
    <t xml:space="preserve">EC20           </t>
  </si>
  <si>
    <t xml:space="preserve">CEILING MOUNT FOR EH20 ENCLOSURES  </t>
  </si>
  <si>
    <t xml:space="preserve">EC-3001CLPOE-M </t>
  </si>
  <si>
    <t xml:space="preserve">ECONNECT30W-POE-1CH-COAX-LOC-MINI  </t>
  </si>
  <si>
    <t>$573.00</t>
  </si>
  <si>
    <t xml:space="preserve">EC-3001CRPOE-M </t>
  </si>
  <si>
    <t xml:space="preserve">ECONNECT30W-POE-1CH-COAX-REM-MINI  </t>
  </si>
  <si>
    <t xml:space="preserve">EC-3001ULPOE-M </t>
  </si>
  <si>
    <t xml:space="preserve">ECONNECT30W-POE-1CH-CAT5-LOC-MIN   </t>
  </si>
  <si>
    <t>$603.00</t>
  </si>
  <si>
    <t xml:space="preserve">EC-3001URPOE-M </t>
  </si>
  <si>
    <t xml:space="preserve">ECONNECT30W-POE-1CH-CAT5-REM-MINI  </t>
  </si>
  <si>
    <t xml:space="preserve">EC-3004CLPOE-W </t>
  </si>
  <si>
    <t xml:space="preserve">ECONNECT30W-POE-4CH-COAX-LOC-WALL  </t>
  </si>
  <si>
    <t>$2,168.00</t>
  </si>
  <si>
    <t xml:space="preserve">EC-3004CRPOE-W </t>
  </si>
  <si>
    <t xml:space="preserve">ECONNECT30W-POE-4CH-COAX-REM-WALL  </t>
  </si>
  <si>
    <t xml:space="preserve">EC-3004ULPOE-W </t>
  </si>
  <si>
    <t xml:space="preserve">ECONNECT30W-POE-4CH-CAT5-LOC-WALL  </t>
  </si>
  <si>
    <t>$2,237.00</t>
  </si>
  <si>
    <t xml:space="preserve">EC-3004URPOE-W </t>
  </si>
  <si>
    <t xml:space="preserve">ECONNECT30W-POE-4CH-CAT5-REM-WALL  </t>
  </si>
  <si>
    <t xml:space="preserve">EC-3008CLPOE-R </t>
  </si>
  <si>
    <t>ECONNECT30W-POE-8CH-COAX-LOC-1RURAK</t>
  </si>
  <si>
    <t>$3,436.00</t>
  </si>
  <si>
    <t xml:space="preserve">EC-3008ULPOE-R </t>
  </si>
  <si>
    <t>ECONNECT30W-POE-8CH-CAT5-LOC-1RURAK</t>
  </si>
  <si>
    <t>$3,468.00</t>
  </si>
  <si>
    <t xml:space="preserve">EC-3016CLPOE-R </t>
  </si>
  <si>
    <t>ECONNECT30W-POE-16CH-COAX-LOC-1RURK</t>
  </si>
  <si>
    <t>$7,242.00</t>
  </si>
  <si>
    <t xml:space="preserve">EC-3016ULPOE-R </t>
  </si>
  <si>
    <t>ECONNECT30W-POE-16CH-CAT5-LOC-1RURK</t>
  </si>
  <si>
    <t>$7,258.00</t>
  </si>
  <si>
    <t>EC-4BY1SWCPOE-W</t>
  </si>
  <si>
    <t>ECONNECT30W-POE-4SMS-COAX-UPLK-WALL</t>
  </si>
  <si>
    <t>$1,791.00</t>
  </si>
  <si>
    <t>EC-4BY1SWUPOE-W</t>
  </si>
  <si>
    <t>ECONNECT30W-POE-4SMS-CAT5-UPLK-WALL</t>
  </si>
  <si>
    <t>$1,848.00</t>
  </si>
  <si>
    <t xml:space="preserve">ECM100         </t>
  </si>
  <si>
    <t xml:space="preserve">CORNER MT ADAPTER FOR ESPRIT       </t>
  </si>
  <si>
    <t xml:space="preserve">ECM101         </t>
  </si>
  <si>
    <t>ECPS07-12VDC-3A</t>
  </si>
  <si>
    <t xml:space="preserve">ECONNECT-12VDC-3A-8OR16CH-NONPOEPS </t>
  </si>
  <si>
    <t>ECPS-12VDC-0.5A</t>
  </si>
  <si>
    <t xml:space="preserve">ECONNECT-12VDC-0 5A-NONPOEPS       </t>
  </si>
  <si>
    <t xml:space="preserve">ECPS-48VDC-10A </t>
  </si>
  <si>
    <t>ECONNECT-48VDC-10A-8OR16CH-POEINJPS</t>
  </si>
  <si>
    <t>$1,274.00</t>
  </si>
  <si>
    <t xml:space="preserve">ECPS-48VDC-5A  </t>
  </si>
  <si>
    <t xml:space="preserve">ECONNECT-48VDC-5A-4CH-POEINJPS     </t>
  </si>
  <si>
    <t>$468.00</t>
  </si>
  <si>
    <t xml:space="preserve">EH14           </t>
  </si>
  <si>
    <t xml:space="preserve">GP HOUSING IP66 MEGAPIXEL WIN      </t>
  </si>
  <si>
    <t>EH14-2</t>
  </si>
  <si>
    <t>GP HOUSING IP66 MEGAPIXEL WIN 24VAC</t>
  </si>
  <si>
    <t xml:space="preserve">EH14-3         </t>
  </si>
  <si>
    <t>GP HOUSING IP66 MEGAPIXL WIN 230VAC</t>
  </si>
  <si>
    <t>$177.00</t>
  </si>
  <si>
    <t xml:space="preserve">EH16           </t>
  </si>
  <si>
    <t xml:space="preserve">GP HOUSING IP66 MEGAPIXEL WINDOW   </t>
  </si>
  <si>
    <t xml:space="preserve">EH16-2         </t>
  </si>
  <si>
    <t xml:space="preserve">GP HOUSING IP66 MEGAPIXL WIN 24VAC </t>
  </si>
  <si>
    <t xml:space="preserve">EH16-2MT       </t>
  </si>
  <si>
    <t xml:space="preserve">GP HOUSING IP66 MPIXL WIN 24VAC M  </t>
  </si>
  <si>
    <t xml:space="preserve">EH16-2MTS      </t>
  </si>
  <si>
    <t xml:space="preserve">GP HSING IP66 MPXL WN 24VAC MNT SS </t>
  </si>
  <si>
    <t xml:space="preserve">EH16-2P        </t>
  </si>
  <si>
    <t xml:space="preserve">GP HSING IP66 MPIXL WIN 24VAC POE  </t>
  </si>
  <si>
    <t xml:space="preserve">EH16-2PMT      </t>
  </si>
  <si>
    <t>GP HSING IP66 MPXL WIN 24VAC POE MT</t>
  </si>
  <si>
    <t xml:space="preserve">EH16-2PMTS     </t>
  </si>
  <si>
    <t>GP HSING IP66 MPXL WIN 24VAC POE MS</t>
  </si>
  <si>
    <t xml:space="preserve">EH16-3         </t>
  </si>
  <si>
    <t xml:space="preserve">EH16-3MT       </t>
  </si>
  <si>
    <t xml:space="preserve">GP HOUSING IP66 MPXL WIN 230VAC M  </t>
  </si>
  <si>
    <t xml:space="preserve">EH16-3MTS      </t>
  </si>
  <si>
    <t xml:space="preserve">EH16-8P        </t>
  </si>
  <si>
    <t>GP HOUSING IP66 MEGAPIXL WIN POE AT</t>
  </si>
  <si>
    <t xml:space="preserve">EH16-8PMT      </t>
  </si>
  <si>
    <t>GP HOUSING IP66 MPIXL WIN POE AT MT</t>
  </si>
  <si>
    <t>$379.00</t>
  </si>
  <si>
    <t xml:space="preserve">EH16-8PMTS     </t>
  </si>
  <si>
    <t xml:space="preserve">GP HSING IP66 MPIXL WIN POE AT MTS </t>
  </si>
  <si>
    <t xml:space="preserve">EH16-MT        </t>
  </si>
  <si>
    <t xml:space="preserve">GP HOUSING IP66 MEGAPIXEL WIN MO   </t>
  </si>
  <si>
    <t xml:space="preserve">EH16-MTS       </t>
  </si>
  <si>
    <t xml:space="preserve">GP HOUSING IP66 MEGAPIXEL WIN MNT  </t>
  </si>
  <si>
    <t xml:space="preserve">EH20           </t>
  </si>
  <si>
    <t xml:space="preserve">GP HOUSING IP66  NO HTR/BLWR       </t>
  </si>
  <si>
    <t xml:space="preserve">EH20-2-H       </t>
  </si>
  <si>
    <t xml:space="preserve">GP HSING IP66  HTR/BLWR  24VAC     </t>
  </si>
  <si>
    <t xml:space="preserve">EH20-3-H       </t>
  </si>
  <si>
    <t>GP HSING IP66  HTR/BLWR  110-230VAC</t>
  </si>
  <si>
    <t>$376.00</t>
  </si>
  <si>
    <t xml:space="preserve">EH20-M         </t>
  </si>
  <si>
    <t>GP HSING IP66  NO HTR/BLWR W/ MOUNT</t>
  </si>
  <si>
    <t xml:space="preserve">EH20-P-H       </t>
  </si>
  <si>
    <t xml:space="preserve">GP HOUSING IP66 HTR/BLWR POE /HPOE </t>
  </si>
  <si>
    <t>$449.00</t>
  </si>
  <si>
    <t>EH2100</t>
  </si>
  <si>
    <t xml:space="preserve">ENCLOSURE DROP CEILING CCD WHITE   </t>
  </si>
  <si>
    <t xml:space="preserve">EH2100P        </t>
  </si>
  <si>
    <t xml:space="preserve">ENCL DROP CEILING CCD WHT PLNUM    </t>
  </si>
  <si>
    <t>EH3512</t>
  </si>
  <si>
    <t xml:space="preserve">ENCL ENVIRO 5 X3 5 X12  CASTED     </t>
  </si>
  <si>
    <t>$162.00</t>
  </si>
  <si>
    <t xml:space="preserve">EH3512/FMT     </t>
  </si>
  <si>
    <t xml:space="preserve">EH3512 ENCL/FEEDTHRU MT COMBO PK   </t>
  </si>
  <si>
    <t>$366.00</t>
  </si>
  <si>
    <t xml:space="preserve">EH3512/MT      </t>
  </si>
  <si>
    <t xml:space="preserve">ENCL ENV ALUM 12 /EM1450 COMBO PK  </t>
  </si>
  <si>
    <t xml:space="preserve">EH3512/MT-PLT  </t>
  </si>
  <si>
    <t xml:space="preserve">EH3512/MT PALLET FOR DISTRIBUTION  </t>
  </si>
  <si>
    <t>$10,632.00</t>
  </si>
  <si>
    <t xml:space="preserve">EH3512-1HD     </t>
  </si>
  <si>
    <t xml:space="preserve">ENCL ENV SM ALUM 12  HTR/DEFR 120V </t>
  </si>
  <si>
    <t xml:space="preserve">EH3512-1HD/MT  </t>
  </si>
  <si>
    <t>ENCL ENV SM ALUM 12 H/D 120V/EM1450</t>
  </si>
  <si>
    <t>$328.00</t>
  </si>
  <si>
    <t xml:space="preserve">EH3512-3HD     </t>
  </si>
  <si>
    <t xml:space="preserve">ENCL ENV SM ALUM 12  HTR/DEFR 230V </t>
  </si>
  <si>
    <t xml:space="preserve">EH3512-3HD/MT  </t>
  </si>
  <si>
    <t>ENCL ENV SM ALUM 12 H/D 230V/EM1450</t>
  </si>
  <si>
    <t xml:space="preserve">EH4718         </t>
  </si>
  <si>
    <t xml:space="preserve">ENCLOSURE 5X4 5X18 DIE CAST        </t>
  </si>
  <si>
    <t xml:space="preserve">EH4718-2       </t>
  </si>
  <si>
    <t xml:space="preserve">ENCLOSUR 5X4 5X18 24V W/HTR-BWR    </t>
  </si>
  <si>
    <t>EH4722-1</t>
  </si>
  <si>
    <t xml:space="preserve">ENCLSR 5X4 5X22 120V W/HTR-BWR     </t>
  </si>
  <si>
    <t xml:space="preserve">EH8000LUBE     </t>
  </si>
  <si>
    <t>LUBRICANT O-RING 10 EA-2ML TUBES/BX</t>
  </si>
  <si>
    <t xml:space="preserve">EH8000RKIT     </t>
  </si>
  <si>
    <t>DRY NITROGEN RECHARGE KIT-NO RETURN</t>
  </si>
  <si>
    <t>$608.00</t>
  </si>
  <si>
    <t xml:space="preserve">EH8104-1       </t>
  </si>
  <si>
    <t xml:space="preserve">ENCLOSURE 4  PRESSURIZED 120VAC    </t>
  </si>
  <si>
    <t>$987.00</t>
  </si>
  <si>
    <t xml:space="preserve">EHS8000-2-H    </t>
  </si>
  <si>
    <t xml:space="preserve">HOUSING IP66  SS  HTR/BLWR 24VAC   </t>
  </si>
  <si>
    <t>$2,190.00</t>
  </si>
  <si>
    <t xml:space="preserve">EHS8000-3-H    </t>
  </si>
  <si>
    <t xml:space="preserve">HOUSING IP66  SS  HTR/BLWR 230VAC  </t>
  </si>
  <si>
    <t>$2,765.00</t>
  </si>
  <si>
    <t xml:space="preserve">EHS8000-P-H    </t>
  </si>
  <si>
    <t xml:space="preserve">HOUSING IP66  SS  HTR/BLWR HPOE    </t>
  </si>
  <si>
    <t>$2,492.00</t>
  </si>
  <si>
    <t xml:space="preserve">EHX4EORKIT     </t>
  </si>
  <si>
    <t xml:space="preserve">ENCL O-RING/EHX4E                  </t>
  </si>
  <si>
    <t xml:space="preserve">EHXM31         </t>
  </si>
  <si>
    <t xml:space="preserve">FIXED MOUNT ENCLOSURE WITH WIPER   </t>
  </si>
  <si>
    <t>$4,435.00</t>
  </si>
  <si>
    <t xml:space="preserve">EHXME136-7X    </t>
  </si>
  <si>
    <t xml:space="preserve">EX IP FIXED 36X 100/240V WPR PAL   </t>
  </si>
  <si>
    <t>$13,399.00</t>
  </si>
  <si>
    <t>EM1450</t>
  </si>
  <si>
    <t xml:space="preserve">MNT ENCL WALL L/DUTY/EH35          </t>
  </si>
  <si>
    <t xml:space="preserve">EM16           </t>
  </si>
  <si>
    <t xml:space="preserve">FEED THRU MOUNT FOR EH16           </t>
  </si>
  <si>
    <t xml:space="preserve">EM20           </t>
  </si>
  <si>
    <t xml:space="preserve">WALL MOUNT FOR EH20 ENCLOSURES     </t>
  </si>
  <si>
    <t>EM2000</t>
  </si>
  <si>
    <t xml:space="preserve">J-MOUNT W/ADJ HEAD   STRAP SLOTS   </t>
  </si>
  <si>
    <t xml:space="preserve">EM20JB         </t>
  </si>
  <si>
    <t xml:space="preserve">WALL MOUNT JUNCTION BOX FOR EM20   </t>
  </si>
  <si>
    <t>EM22</t>
  </si>
  <si>
    <t xml:space="preserve">MOUNT MEDIUM DUTY WAL SM-EM22-3932 </t>
  </si>
  <si>
    <t>EM3512</t>
  </si>
  <si>
    <t>WALL MOUNT FEED THRU FOR EH3512 24V</t>
  </si>
  <si>
    <t xml:space="preserve">EMS8000        </t>
  </si>
  <si>
    <t xml:space="preserve">MOUNT FOR EHS8000/8500             </t>
  </si>
  <si>
    <t>ENC5400-4PORT</t>
  </si>
  <si>
    <t xml:space="preserve">4 PORT HOST CARD                   </t>
  </si>
  <si>
    <t>$311.00</t>
  </si>
  <si>
    <t>ENC5516</t>
  </si>
  <si>
    <t xml:space="preserve">H 264 VIDEO SERVER2 NO POWER CORD  </t>
  </si>
  <si>
    <t>$2,929.00</t>
  </si>
  <si>
    <t xml:space="preserve">ENC5516-CN     </t>
  </si>
  <si>
    <t xml:space="preserve">H 264 VIDEO SERVER2  NO PWR CORD   </t>
  </si>
  <si>
    <t>$2,343.00</t>
  </si>
  <si>
    <t xml:space="preserve">ENC5516-EUK    </t>
  </si>
  <si>
    <t xml:space="preserve">H 264 VIDEO SERVER2 EUK PWR CORDS  </t>
  </si>
  <si>
    <t xml:space="preserve">ENC5516-PS     </t>
  </si>
  <si>
    <t xml:space="preserve">ADDITIONAL PS FOR ENC5516 NO CORD  </t>
  </si>
  <si>
    <t xml:space="preserve">ENC5516-PS-EUK </t>
  </si>
  <si>
    <t>ADDITIONAL PS FOR ENC5516 E/UK CORD</t>
  </si>
  <si>
    <t xml:space="preserve">ENC5516-PS-US  </t>
  </si>
  <si>
    <t xml:space="preserve">ADDITIONAL PS FOR ENC5516 US CORD  </t>
  </si>
  <si>
    <t xml:space="preserve">ENC5516-UK     </t>
  </si>
  <si>
    <t xml:space="preserve">H 264 VIDEO SERVER2  UK PWR CORD   </t>
  </si>
  <si>
    <t xml:space="preserve">ENC5516-US     </t>
  </si>
  <si>
    <t xml:space="preserve">H 264 VIDEO SERVER2  US PWR CORD   </t>
  </si>
  <si>
    <t xml:space="preserve">EP20           </t>
  </si>
  <si>
    <t xml:space="preserve">POLE MOUNT FOR EH20 ENCLOSURES     </t>
  </si>
  <si>
    <t xml:space="preserve">EP21           </t>
  </si>
  <si>
    <t>POLE MOUNT FOR EM20 ENCLOSURE MOUNT</t>
  </si>
  <si>
    <t>EPM</t>
  </si>
  <si>
    <t xml:space="preserve">ESPRIT POLE ADAPTER                </t>
  </si>
  <si>
    <t xml:space="preserve">EPP            </t>
  </si>
  <si>
    <t xml:space="preserve">ESPRIT PEDESTAL PLATE              </t>
  </si>
  <si>
    <t xml:space="preserve">EPP2           </t>
  </si>
  <si>
    <t xml:space="preserve">EPS8000        </t>
  </si>
  <si>
    <t xml:space="preserve">POLE MOUNT FOR EH8X00 ENCLOSURES   </t>
  </si>
  <si>
    <t xml:space="preserve">ERD97P-AUX     </t>
  </si>
  <si>
    <t xml:space="preserve">9750 RCV/DRV OPTION BOARD          </t>
  </si>
  <si>
    <t xml:space="preserve">ES3012-5       </t>
  </si>
  <si>
    <t xml:space="preserve">ESPRIT P/T ENCL RCVR 115V/230V     </t>
  </si>
  <si>
    <t>$3,727.00</t>
  </si>
  <si>
    <t xml:space="preserve">ES3012-5N      </t>
  </si>
  <si>
    <t>ESPRIT PEDESTAL MNT SYSTEM 115/230V</t>
  </si>
  <si>
    <t>$3,775.00</t>
  </si>
  <si>
    <t xml:space="preserve">ES3012-5W      </t>
  </si>
  <si>
    <t xml:space="preserve">ESPRIT WALL MNT SYSTEM 115V/230V   </t>
  </si>
  <si>
    <t>$3,820.00</t>
  </si>
  <si>
    <t xml:space="preserve">ES40P36-5N-X   </t>
  </si>
  <si>
    <t xml:space="preserve">ESPRIT IOC 36X HI RES PAL          </t>
  </si>
  <si>
    <t>$6,676.00</t>
  </si>
  <si>
    <t xml:space="preserve">ES40P36-5W-X   </t>
  </si>
  <si>
    <t>$6,720.00</t>
  </si>
  <si>
    <t xml:space="preserve">ES6230-02      </t>
  </si>
  <si>
    <t xml:space="preserve">ESPRIT ENHANCED POE/24/48          </t>
  </si>
  <si>
    <t>$4,730.00</t>
  </si>
  <si>
    <t xml:space="preserve">ES6230-02US    </t>
  </si>
  <si>
    <t xml:space="preserve">ESPRIT ENHANCED POE/24/48 US       </t>
  </si>
  <si>
    <t>$5,203.00</t>
  </si>
  <si>
    <t xml:space="preserve">ES6230-05      </t>
  </si>
  <si>
    <t xml:space="preserve">ESPRIT ENHANCED 100-240V           </t>
  </si>
  <si>
    <t xml:space="preserve">ES6230-05US    </t>
  </si>
  <si>
    <t xml:space="preserve">ESPRIT ENHANCED 100-240V US        </t>
  </si>
  <si>
    <t xml:space="preserve">ES6230-12      </t>
  </si>
  <si>
    <t xml:space="preserve">ESPRIT ENHANCED WIPER POE/24/48    </t>
  </si>
  <si>
    <t>$4,932.00</t>
  </si>
  <si>
    <t xml:space="preserve">ES6230-12P     </t>
  </si>
  <si>
    <t xml:space="preserve">ESPRIT ENN WIPER PRES POE/24/48    </t>
  </si>
  <si>
    <t>$6,140.00</t>
  </si>
  <si>
    <t xml:space="preserve">ES6230-12P-R2  </t>
  </si>
  <si>
    <t xml:space="preserve">ESPRIT ENN WIPER PRES 48VDC IR     </t>
  </si>
  <si>
    <t>$9,290.00</t>
  </si>
  <si>
    <t>ES6230-12P-R2US</t>
  </si>
  <si>
    <t xml:space="preserve">ESPRIT ENN WIPER PRES 48VDC IR US  </t>
  </si>
  <si>
    <t>$10,219.00</t>
  </si>
  <si>
    <t>ES6230-12P-RWUS</t>
  </si>
  <si>
    <t xml:space="preserve">ESPRT ENH6 WPR 48VDC PR IR WHT US  </t>
  </si>
  <si>
    <t>$9,300.00</t>
  </si>
  <si>
    <t xml:space="preserve">ES6230-12PUS   </t>
  </si>
  <si>
    <t xml:space="preserve">ESPRIT ENN WIPER PRES POE/24/48 US </t>
  </si>
  <si>
    <t>$6,754.00</t>
  </si>
  <si>
    <t xml:space="preserve">ES6230-12-R2   </t>
  </si>
  <si>
    <t xml:space="preserve">ESPRIT ENHANCED WIPER 48VDC IR     </t>
  </si>
  <si>
    <t>$8,082.00</t>
  </si>
  <si>
    <t xml:space="preserve">ES6230-12-R2US </t>
  </si>
  <si>
    <t xml:space="preserve">ESPRIT ENHANCED WIPER 48VDC IR US  </t>
  </si>
  <si>
    <t>$8,889.00</t>
  </si>
  <si>
    <t xml:space="preserve">ES6230-12-RWUS </t>
  </si>
  <si>
    <t xml:space="preserve">ESPRIT ENH6 WIPR 48VDC IR WHIT US  </t>
  </si>
  <si>
    <t>$8,100.00</t>
  </si>
  <si>
    <t xml:space="preserve">ES6230-12US    </t>
  </si>
  <si>
    <t xml:space="preserve">ESPRIT ENHANCED WIPER POE/24/48 US </t>
  </si>
  <si>
    <t>$5,424.00</t>
  </si>
  <si>
    <t xml:space="preserve">ES6230-15      </t>
  </si>
  <si>
    <t xml:space="preserve">ESPRIT ENHANCED WIPER 100-240V     </t>
  </si>
  <si>
    <t xml:space="preserve">ES6230-15P     </t>
  </si>
  <si>
    <t xml:space="preserve">ESPRIT ENH WIPER PRES 100-240V     </t>
  </si>
  <si>
    <t xml:space="preserve">ES6230-15P-R2  </t>
  </si>
  <si>
    <t xml:space="preserve">ESPRIT ENH WIPER PRES 100-240V IR  </t>
  </si>
  <si>
    <t>ES6230-15P-R2US</t>
  </si>
  <si>
    <t>ESPRIT ENH WIPR PRES 100-240V IR US</t>
  </si>
  <si>
    <t>ES6230-15P-RWUS</t>
  </si>
  <si>
    <t>ESPRT ENH6 WPR 85-265V PR IR WHT US</t>
  </si>
  <si>
    <t xml:space="preserve">ES6230-15PUS   </t>
  </si>
  <si>
    <t xml:space="preserve">ESPRIT ENH WIPER PRES 100-240V US  </t>
  </si>
  <si>
    <t xml:space="preserve">ES6230-15-R2   </t>
  </si>
  <si>
    <t xml:space="preserve">ESPRIT ENHANCED WIPER 100-240V IR  </t>
  </si>
  <si>
    <t xml:space="preserve">ES6230-15-R2US </t>
  </si>
  <si>
    <t>ESPRIT ENHANCED WIPER 100-240V IRUS</t>
  </si>
  <si>
    <t xml:space="preserve">ES6230-15-RWUS </t>
  </si>
  <si>
    <t>ESPRIT ENH6 WIPR 85-265V IR WHIT US</t>
  </si>
  <si>
    <t xml:space="preserve">ES6230-15US    </t>
  </si>
  <si>
    <t xml:space="preserve">ESPRIT ENHANCED WIPER 85-265V US   </t>
  </si>
  <si>
    <t xml:space="preserve">ES-BLADE-10    </t>
  </si>
  <si>
    <t xml:space="preserve">ESPRIT REPL WIPER BLADES 10 PCS    </t>
  </si>
  <si>
    <t xml:space="preserve">ES-BLADE-2     </t>
  </si>
  <si>
    <t xml:space="preserve">ESPRIT REPL WIPER BLADES 2 PCS     </t>
  </si>
  <si>
    <t xml:space="preserve">ESIOP36        </t>
  </si>
  <si>
    <t xml:space="preserve">ESPRIT CMRA MOD CLR/BW 36X NTSC    </t>
  </si>
  <si>
    <t>$1,727.00</t>
  </si>
  <si>
    <t xml:space="preserve">ESIOP36-X      </t>
  </si>
  <si>
    <t xml:space="preserve">ESPRIT CAMERA MOD COLOR/BW 36X PAL </t>
  </si>
  <si>
    <t>$2,090.00</t>
  </si>
  <si>
    <t xml:space="preserve">ES-MKIT        </t>
  </si>
  <si>
    <t xml:space="preserve">ESPRIT MARINE KIT                  </t>
  </si>
  <si>
    <t>ES-REPLBLADE-10</t>
  </si>
  <si>
    <t xml:space="preserve">ES-REPLBLADE-2 </t>
  </si>
  <si>
    <t>$33.00</t>
  </si>
  <si>
    <t xml:space="preserve">ESTI335-5N-X   </t>
  </si>
  <si>
    <t xml:space="preserve">SXTI PT 384X288 35MM IP/PAL/HV/PM  </t>
  </si>
  <si>
    <t>$22,422.00</t>
  </si>
  <si>
    <t xml:space="preserve">ESTI335-5W-X   </t>
  </si>
  <si>
    <t xml:space="preserve">SXTI PT 384X288 35MM IP/PAL/HV/WM  </t>
  </si>
  <si>
    <t>$21,726.00</t>
  </si>
  <si>
    <t xml:space="preserve">ESTX-5         </t>
  </si>
  <si>
    <t xml:space="preserve">ESPRIT 120/240 VAC POWER MODULE    </t>
  </si>
  <si>
    <t xml:space="preserve">ESTXE-5        </t>
  </si>
  <si>
    <t xml:space="preserve">ESPRIT IP 120/240VAC POWER MODULE  </t>
  </si>
  <si>
    <t>$1,329.00</t>
  </si>
  <si>
    <t xml:space="preserve">ESTX-HD-2      </t>
  </si>
  <si>
    <t xml:space="preserve">PWR SUP 24VAC ESPRIT5              </t>
  </si>
  <si>
    <t xml:space="preserve">ESTX-HD-5      </t>
  </si>
  <si>
    <t xml:space="preserve">PWRSUP 120/230 ESPRIT5             </t>
  </si>
  <si>
    <t xml:space="preserve">EU3512-3X      </t>
  </si>
  <si>
    <t>EURO3512MT/SS EUROPEAN PRODUCT ONLY</t>
  </si>
  <si>
    <t>$291.00</t>
  </si>
  <si>
    <t xml:space="preserve">EUPS           </t>
  </si>
  <si>
    <t>EUPWR SUPPLY ANALOG FIBER CARD CAGE</t>
  </si>
  <si>
    <t xml:space="preserve">EURACK         </t>
  </si>
  <si>
    <t xml:space="preserve">CARD CAGE FOR EU AUS UK            </t>
  </si>
  <si>
    <t>$1,077.00</t>
  </si>
  <si>
    <t xml:space="preserve">EVFANKIT-2U    </t>
  </si>
  <si>
    <t xml:space="preserve">ENDURA REPLACEMENT FAN KIT 2U      </t>
  </si>
  <si>
    <t xml:space="preserve">EVFANKIT-3U    </t>
  </si>
  <si>
    <t xml:space="preserve">ENDURA REPLACEMENT FAN KIT 3U      </t>
  </si>
  <si>
    <t xml:space="preserve">EVFILTER-2U    </t>
  </si>
  <si>
    <t xml:space="preserve">ENDURA REPLACEMENT FILTER-2U       </t>
  </si>
  <si>
    <t xml:space="preserve">EVFILTER-3U    </t>
  </si>
  <si>
    <t xml:space="preserve">ENDURA REPLACEMENT -3U             </t>
  </si>
  <si>
    <t xml:space="preserve">EVO-05-LBK     </t>
  </si>
  <si>
    <t>EVOMINI 360 5MP ENV PENDANT KIT BLK</t>
  </si>
  <si>
    <t>$1,179.00</t>
  </si>
  <si>
    <t xml:space="preserve">EVO-05LID      </t>
  </si>
  <si>
    <t xml:space="preserve">EVO MINI 360 INDR SURF 5M IPCAM WT </t>
  </si>
  <si>
    <t xml:space="preserve">EVO-05LJD      </t>
  </si>
  <si>
    <t>EVO MINI 360 INDR SURF 5M IPCAM BLK</t>
  </si>
  <si>
    <t xml:space="preserve">EVO-05LMD      </t>
  </si>
  <si>
    <t>EVOLUTN MINI 360 5MP ENV SURFMT WHT</t>
  </si>
  <si>
    <t>$958.00</t>
  </si>
  <si>
    <t xml:space="preserve">EVO-05LND      </t>
  </si>
  <si>
    <t>EVOLUTN MINI 360 5MP ENV SURFMT BLK</t>
  </si>
  <si>
    <t xml:space="preserve">EVO-05LRD      </t>
  </si>
  <si>
    <t>EVOLUTN MINI 360 5MP RECESSED WHITE</t>
  </si>
  <si>
    <t>$874.00</t>
  </si>
  <si>
    <t xml:space="preserve">EVO-05LSD      </t>
  </si>
  <si>
    <t>EVOLUTN MINI 360 5MP RECESSED BLACK</t>
  </si>
  <si>
    <t xml:space="preserve">EVO-05-LWK     </t>
  </si>
  <si>
    <t>EVOMINI 360 5MP ENV PENDANT KIT WHT</t>
  </si>
  <si>
    <t xml:space="preserve">EVO-05NCD      </t>
  </si>
  <si>
    <t>EVOLTN 360 INDOOR CONCLD 5M  IP CAM</t>
  </si>
  <si>
    <t>EVO-05NID</t>
  </si>
  <si>
    <t>EVOLN 360 INDR SRFMT  5M  IP CAM WT</t>
  </si>
  <si>
    <t xml:space="preserve">EVO-05NJD      </t>
  </si>
  <si>
    <t>EVOLN 360 INDR SRFMT  5M  IP CAM BL</t>
  </si>
  <si>
    <t xml:space="preserve">EVO-05NMD      </t>
  </si>
  <si>
    <t>EVOLN 360 OUTDR SRFMT  5M  IP CAM W</t>
  </si>
  <si>
    <t>$1,328.00</t>
  </si>
  <si>
    <t xml:space="preserve">EVO-05NND      </t>
  </si>
  <si>
    <t>EVOLN 360 OUTDR SRFMT  5M  IP CAM B</t>
  </si>
  <si>
    <t xml:space="preserve">EVO-05NRD      </t>
  </si>
  <si>
    <t>EVOLUTION 360 5MP RECESD PLNM WHITE</t>
  </si>
  <si>
    <t>$1,292.00</t>
  </si>
  <si>
    <t xml:space="preserve">EVO-05NSD      </t>
  </si>
  <si>
    <t>EVOLUTION 360 5MP RECESD PLNM BLACK</t>
  </si>
  <si>
    <t xml:space="preserve">EVO-05-PSK     </t>
  </si>
  <si>
    <t xml:space="preserve">EVOLUTION 360 5MP IP69K PENDANT SS </t>
  </si>
  <si>
    <t>$3,058.00</t>
  </si>
  <si>
    <t xml:space="preserve">EVO-05-SSK     </t>
  </si>
  <si>
    <t>EVOLUTION 360 5MP IP69K SURF MNT SS</t>
  </si>
  <si>
    <t xml:space="preserve">EVO-12NCD      </t>
  </si>
  <si>
    <t xml:space="preserve">EVOLTN 360 INDOOR CONCLD 12M IPCAM </t>
  </si>
  <si>
    <t>$1,671.00</t>
  </si>
  <si>
    <t xml:space="preserve">EVO-12NID      </t>
  </si>
  <si>
    <t xml:space="preserve">EVOLN 360 INDR SRFMT 12M IPCAM WT  </t>
  </si>
  <si>
    <t xml:space="preserve">EVO-12NJD      </t>
  </si>
  <si>
    <t xml:space="preserve">EVO-12NJD INDR SRFMT 12M IPCAM BL  </t>
  </si>
  <si>
    <t xml:space="preserve">EVO-12NMD      </t>
  </si>
  <si>
    <t xml:space="preserve">EVOLN 360 OUTDR SRFMT 12M IPCAM W  </t>
  </si>
  <si>
    <t>$1,823.00</t>
  </si>
  <si>
    <t xml:space="preserve">EVO-12NND      </t>
  </si>
  <si>
    <t xml:space="preserve">EVOLN 360 OUTDR SRFMT 12M IPCAM B  </t>
  </si>
  <si>
    <t xml:space="preserve">EVO-12NRD      </t>
  </si>
  <si>
    <t>EVOLUTION 360 12MP RECSD PLNM WHITE</t>
  </si>
  <si>
    <t>$1,834.00</t>
  </si>
  <si>
    <t xml:space="preserve">EVO-12NSD      </t>
  </si>
  <si>
    <t>EVOLUTION 360 12MP RECSD PLNM BLACK</t>
  </si>
  <si>
    <t xml:space="preserve">EVO-12-PSK     </t>
  </si>
  <si>
    <t>EVOLUTION 360 12MP IP69K PENDANT SS</t>
  </si>
  <si>
    <t>$3,516.00</t>
  </si>
  <si>
    <t xml:space="preserve">EVO-12-SSK     </t>
  </si>
  <si>
    <t>EVOLUTION 360 12MP IP69K SURF MT SS</t>
  </si>
  <si>
    <t xml:space="preserve">EVO-180-WED-P  </t>
  </si>
  <si>
    <t>EVOLN 180 OUTDR SRFMT  12M  IPCM WT</t>
  </si>
  <si>
    <t>$2,204.00</t>
  </si>
  <si>
    <t xml:space="preserve">EVO-180-WID-P  </t>
  </si>
  <si>
    <t>EVOLN 180 INDR SRFMT  12M  IPCAM WT</t>
  </si>
  <si>
    <t>$1,772.00</t>
  </si>
  <si>
    <t xml:space="preserve">EVO-180-WJD-P  </t>
  </si>
  <si>
    <t>EVOLN 180 INDR SRFMT  12M  IPCAM BL</t>
  </si>
  <si>
    <t>$1,854.00</t>
  </si>
  <si>
    <t xml:space="preserve">EWM            </t>
  </si>
  <si>
    <t xml:space="preserve">ESPRIT WALL MOUNT                  </t>
  </si>
  <si>
    <t xml:space="preserve">EXP1230-4N     </t>
  </si>
  <si>
    <t xml:space="preserve">EX ENH PTZ 2MP 30X 48VDC           </t>
  </si>
  <si>
    <t>$27,324.00</t>
  </si>
  <si>
    <t xml:space="preserve">EXP1230-7M     </t>
  </si>
  <si>
    <t xml:space="preserve">EX ENH PTZ 2MP 30X IRM 100/240V    </t>
  </si>
  <si>
    <t>$34,016.00</t>
  </si>
  <si>
    <t xml:space="preserve">EXP1230-7N     </t>
  </si>
  <si>
    <t xml:space="preserve">EX ENH PTZ 2MP 30X 100/240V        </t>
  </si>
  <si>
    <t xml:space="preserve">EXSITESYS-PKG  </t>
  </si>
  <si>
    <t xml:space="preserve">EXSITE SYSTEM PACK BOX             </t>
  </si>
  <si>
    <t xml:space="preserve">FAT-SETUPSRVC  </t>
  </si>
  <si>
    <t xml:space="preserve">FACTORY ACCEPTANCE TEST SETUP SRVC </t>
  </si>
  <si>
    <t>FAT-TESTINGSRVC</t>
  </si>
  <si>
    <t>FACTORY ACCEPTANCE TEST TESTING SRC</t>
  </si>
  <si>
    <t>$2,485.00</t>
  </si>
  <si>
    <t xml:space="preserve">FD1-IRF4-4     </t>
  </si>
  <si>
    <t xml:space="preserve">DOM FX ECO IND IR 12V NTSC 3 6     </t>
  </si>
  <si>
    <t xml:space="preserve">FD1-IRV9-4     </t>
  </si>
  <si>
    <t xml:space="preserve">DOM FX ECO IND IR 12V NTSC 3-9     </t>
  </si>
  <si>
    <t xml:space="preserve">FD2-LD-0       </t>
  </si>
  <si>
    <t xml:space="preserve">FD2 RPLC LOWER DOME SMOKE          </t>
  </si>
  <si>
    <t xml:space="preserve">FD2-MTKIT      </t>
  </si>
  <si>
    <t xml:space="preserve">FD2 FLUSH  PENDANT  WALL MOUNT KIT </t>
  </si>
  <si>
    <t xml:space="preserve">FD2-P          </t>
  </si>
  <si>
    <t xml:space="preserve">FD2 INDOOR DOME PENDANT ADAPTER    </t>
  </si>
  <si>
    <t xml:space="preserve">FD5-DWV22-6X   </t>
  </si>
  <si>
    <t xml:space="preserve">DOM OUTD WDR 12/24V PAL 9-22       </t>
  </si>
  <si>
    <t>$737.00</t>
  </si>
  <si>
    <t xml:space="preserve">FD5-LD-0       </t>
  </si>
  <si>
    <t xml:space="preserve">FD5 RPLC LOWER DOME SMOKE          </t>
  </si>
  <si>
    <t xml:space="preserve">FD5-P          </t>
  </si>
  <si>
    <t xml:space="preserve">FD5 OUTDOOR DOME PENDANT ADAPTER   </t>
  </si>
  <si>
    <t xml:space="preserve">FD5-V9-6       </t>
  </si>
  <si>
    <t xml:space="preserve">DOM FX OUTD 12/24V NTSC 3-9        </t>
  </si>
  <si>
    <t>$343.20</t>
  </si>
  <si>
    <t xml:space="preserve">FD-AP          </t>
  </si>
  <si>
    <t xml:space="preserve">FD 4S BOX ADAPTER PLATE            </t>
  </si>
  <si>
    <t xml:space="preserve">FD-FK          </t>
  </si>
  <si>
    <t xml:space="preserve">FD SERIES DOME FLUSH KIT           </t>
  </si>
  <si>
    <t xml:space="preserve">FD-SC          </t>
  </si>
  <si>
    <t xml:space="preserve">DOM FX SERVICE CABLE TO BNC 2 PIN  </t>
  </si>
  <si>
    <t xml:space="preserve">FD-WM          </t>
  </si>
  <si>
    <t xml:space="preserve">FD SERIES DOME WALL MOUNT          </t>
  </si>
  <si>
    <t xml:space="preserve">FEXTPS         </t>
  </si>
  <si>
    <t xml:space="preserve">FIBER EXT PWR SUP 100 240VAC 9V2A  </t>
  </si>
  <si>
    <t xml:space="preserve">FEXTPS-48V     </t>
  </si>
  <si>
    <t xml:space="preserve">FIBER EXT PWR SUP                  </t>
  </si>
  <si>
    <t xml:space="preserve">FLDSUP-AUDIT   </t>
  </si>
  <si>
    <t xml:space="preserve">ONE DAY ONSITE (8HRS) SYSTEM AUDIT </t>
  </si>
  <si>
    <t xml:space="preserve">FLDSUP-CONFIG  </t>
  </si>
  <si>
    <t>ONE DAY ONSITE (8HRS) SYSTEM CONFIG</t>
  </si>
  <si>
    <t xml:space="preserve">FLDSUP-NETWORK </t>
  </si>
  <si>
    <t xml:space="preserve">ONE DAY ONSITE (8HRS) NETWORK CFG  </t>
  </si>
  <si>
    <t>$2,700.00</t>
  </si>
  <si>
    <t xml:space="preserve">FLDSUPPORT     </t>
  </si>
  <si>
    <t xml:space="preserve">FIELD SUPPORT PER DAY CHARGE       </t>
  </si>
  <si>
    <t>$2,130.00</t>
  </si>
  <si>
    <t xml:space="preserve">FLDSUP-TSHOOT  </t>
  </si>
  <si>
    <t xml:space="preserve">ONE DAY ONSITE (8HRS) TROUBLESHOOT </t>
  </si>
  <si>
    <t xml:space="preserve">FMCI-AF1MM1ST  </t>
  </si>
  <si>
    <t xml:space="preserve">MEDIA CNVRT-A 100M MM 1CH ST       </t>
  </si>
  <si>
    <t xml:space="preserve">FMCI-AF1MM1STM </t>
  </si>
  <si>
    <t xml:space="preserve">MEDIA CNVRT-A 100M MM 1CH ST MINI  </t>
  </si>
  <si>
    <t>$586.00</t>
  </si>
  <si>
    <t xml:space="preserve">FMCI-AF1SM1ST  </t>
  </si>
  <si>
    <t xml:space="preserve">MEDIA CNVRT-A 100M SM 1CH ST       </t>
  </si>
  <si>
    <t>$677.00</t>
  </si>
  <si>
    <t xml:space="preserve">FMCI-AF1SM1STM </t>
  </si>
  <si>
    <t xml:space="preserve">MEDIA CNVRT-A 100M SM 1CH ST MINI  </t>
  </si>
  <si>
    <t>$814.00</t>
  </si>
  <si>
    <t xml:space="preserve">FMCI-BF1MM1ST  </t>
  </si>
  <si>
    <t xml:space="preserve">MEDIA CNVRT-B 100M MM 1CH ST       </t>
  </si>
  <si>
    <t xml:space="preserve">FMCI-BF1MM1STM </t>
  </si>
  <si>
    <t xml:space="preserve">MEDIA CNVRT-B 100M MM 1CH ST MINI  </t>
  </si>
  <si>
    <t xml:space="preserve">FMCI-BF1SM1ST  </t>
  </si>
  <si>
    <t xml:space="preserve">MEDIA CNVRT-B 100M SM 1CH ST       </t>
  </si>
  <si>
    <t xml:space="preserve">FMCI-BF1SM1STM </t>
  </si>
  <si>
    <t xml:space="preserve">MEDIA CNVRT-B 100M SM 1CH ST MINI  </t>
  </si>
  <si>
    <t xml:space="preserve">FMCI-PF1       </t>
  </si>
  <si>
    <t xml:space="preserve">MEDIA CNVRT-SFP 100M 1CH           </t>
  </si>
  <si>
    <t xml:space="preserve">FMCI-PF1M      </t>
  </si>
  <si>
    <t xml:space="preserve">MEDIA CNVRT-SFP 100M 1CH MINI      </t>
  </si>
  <si>
    <t xml:space="preserve">FMCI-PF1POE    </t>
  </si>
  <si>
    <t xml:space="preserve">MEDIA CNVRT-SFP 100M 1CH POE       </t>
  </si>
  <si>
    <t xml:space="preserve">FMCI-PF2       </t>
  </si>
  <si>
    <t xml:space="preserve">MEDIA CNVRT-SFP 100M 2CH           </t>
  </si>
  <si>
    <t xml:space="preserve">FMCI-PG1       </t>
  </si>
  <si>
    <t xml:space="preserve">MEDIA CNVRT-SFP 1000M 1CH          </t>
  </si>
  <si>
    <t>$1,088.00</t>
  </si>
  <si>
    <t xml:space="preserve">FMCI-PG1M      </t>
  </si>
  <si>
    <t xml:space="preserve">MEDIA CNVRT-SFP 1000M ICH MINI     </t>
  </si>
  <si>
    <t xml:space="preserve">FMCI-PG1POE    </t>
  </si>
  <si>
    <t xml:space="preserve">MEDIA CNVRT-SFP 1000M 1CH POE      </t>
  </si>
  <si>
    <t>$1,307.00</t>
  </si>
  <si>
    <t xml:space="preserve">FMCI-PG2       </t>
  </si>
  <si>
    <t xml:space="preserve">MEDIA CNVRT-SFP 1000M 2CH          </t>
  </si>
  <si>
    <t>$1,585.00</t>
  </si>
  <si>
    <t xml:space="preserve">FRD1M1ST       </t>
  </si>
  <si>
    <t xml:space="preserve">1CH DATA ONLY RX MM ST             </t>
  </si>
  <si>
    <t>$865.00</t>
  </si>
  <si>
    <t xml:space="preserve">FRD1S1FC       </t>
  </si>
  <si>
    <t xml:space="preserve">1CH DATA ONLY RX SM FC             </t>
  </si>
  <si>
    <t>$1,098.00</t>
  </si>
  <si>
    <t xml:space="preserve">FRD1S1ST       </t>
  </si>
  <si>
    <t xml:space="preserve">1CH DATA ONLY RX SM ST             </t>
  </si>
  <si>
    <t xml:space="preserve">FRD4M1ST       </t>
  </si>
  <si>
    <t xml:space="preserve">4CH DATA BI-DIRECT RX MM ST        </t>
  </si>
  <si>
    <t>$1,196.00</t>
  </si>
  <si>
    <t xml:space="preserve">FRD4S1FC       </t>
  </si>
  <si>
    <t xml:space="preserve">4CH DATA BI-DIRECT RX SM FC        </t>
  </si>
  <si>
    <t>$1,684.00</t>
  </si>
  <si>
    <t xml:space="preserve">FRD4S1ST       </t>
  </si>
  <si>
    <t xml:space="preserve">4CH DATA BI-DIRECT RX SM ST        </t>
  </si>
  <si>
    <t xml:space="preserve">FRV10D1A2M1ST  </t>
  </si>
  <si>
    <t>1V  1D   2AUD BI-DIR  1CC  RX MM ST</t>
  </si>
  <si>
    <t xml:space="preserve">FRV10D1A2S1FC  </t>
  </si>
  <si>
    <t>1V  1D   2AUD BI-DIR  1CC  RX SM FC</t>
  </si>
  <si>
    <t>$2,660.00</t>
  </si>
  <si>
    <t xml:space="preserve">FRV10D1A2S1ST  </t>
  </si>
  <si>
    <t>1V  1D   2AUD BI-DIR  1CC  RX SM ST</t>
  </si>
  <si>
    <t xml:space="preserve">FRV10D1M1ST    </t>
  </si>
  <si>
    <t>1CH VID 1CH DATA BI-DIRECT RX MM ST</t>
  </si>
  <si>
    <t>$966.00</t>
  </si>
  <si>
    <t xml:space="preserve">FRV10D1S1FC    </t>
  </si>
  <si>
    <t>1CH VID 1CH DATA BI-DIRECT RX SM FC</t>
  </si>
  <si>
    <t>$1,595.00</t>
  </si>
  <si>
    <t xml:space="preserve">FRV10D1S1ST    </t>
  </si>
  <si>
    <t>1CH VID 1CH DATA BI-DIRECT RX SM ST</t>
  </si>
  <si>
    <t xml:space="preserve">FRV160S1FC     </t>
  </si>
  <si>
    <t xml:space="preserve">16CH VIDEO RX SM FC                </t>
  </si>
  <si>
    <t>$12,188.00</t>
  </si>
  <si>
    <t xml:space="preserve">FRV160S1ST     </t>
  </si>
  <si>
    <t xml:space="preserve">16CH VIDEO RX SM ST                </t>
  </si>
  <si>
    <t xml:space="preserve">FRV20M2ST      </t>
  </si>
  <si>
    <t xml:space="preserve">2CH VIDEO 2 FIBER RX MM ST         </t>
  </si>
  <si>
    <t>$687.00</t>
  </si>
  <si>
    <t xml:space="preserve">FRV20S2FC      </t>
  </si>
  <si>
    <t xml:space="preserve">2CH VIDEO 2 FIBER RX SM FC         </t>
  </si>
  <si>
    <t xml:space="preserve">FRV20S2ST      </t>
  </si>
  <si>
    <t xml:space="preserve">2CH VIDEO 2 FIBER RX SM ST         </t>
  </si>
  <si>
    <t xml:space="preserve">FRV320S1FC     </t>
  </si>
  <si>
    <t xml:space="preserve">32CH VIDEO RX SM FC                </t>
  </si>
  <si>
    <t>$29,546.00</t>
  </si>
  <si>
    <t xml:space="preserve">FRV320S1ST     </t>
  </si>
  <si>
    <t xml:space="preserve">32CH VIDEO RX SM ST                </t>
  </si>
  <si>
    <t xml:space="preserve">FRV40D2M1ST    </t>
  </si>
  <si>
    <t>4CH VID 2CH DATA BI-DIRECT RX MM ST</t>
  </si>
  <si>
    <t>$3,055.00</t>
  </si>
  <si>
    <t xml:space="preserve">FRV40D2S1FC    </t>
  </si>
  <si>
    <t>4CH VID 2CH DATA BI-DIRECT RX SM FC</t>
  </si>
  <si>
    <t>$3,714.00</t>
  </si>
  <si>
    <t xml:space="preserve">FRV40D2S1ST    </t>
  </si>
  <si>
    <t>4CH VID 2CH DATA BI-DIRECT RX SM ST</t>
  </si>
  <si>
    <t xml:space="preserve">FRV40M1ST      </t>
  </si>
  <si>
    <t xml:space="preserve">4CH VIDEO RX MM ST                 </t>
  </si>
  <si>
    <t>$1,597.00</t>
  </si>
  <si>
    <t xml:space="preserve">FRV40S1FC      </t>
  </si>
  <si>
    <t xml:space="preserve">4CH VIDEO RX SM FC                 </t>
  </si>
  <si>
    <t xml:space="preserve">FRV40S1ST      </t>
  </si>
  <si>
    <t xml:space="preserve">4CH VIDEO RX SM ST                 </t>
  </si>
  <si>
    <t xml:space="preserve">FRV80D2M1ST    </t>
  </si>
  <si>
    <t>8CH VID 2CH DATA BI-DIRECT RX MM ST</t>
  </si>
  <si>
    <t>$4,429.00</t>
  </si>
  <si>
    <t xml:space="preserve">FRV80D2S1FC    </t>
  </si>
  <si>
    <t>8CH VID 2CH DATA BI-DIRECT RX SM FC</t>
  </si>
  <si>
    <t>$5,639.00</t>
  </si>
  <si>
    <t xml:space="preserve">FRV80D2S1ST    </t>
  </si>
  <si>
    <t>8CH VID 2CH DATA BI-DIRECT RX SM ST</t>
  </si>
  <si>
    <t xml:space="preserve">FRV80M1ST      </t>
  </si>
  <si>
    <t xml:space="preserve">8CH VIDEO RX MM ST                 </t>
  </si>
  <si>
    <t>$3,689.00</t>
  </si>
  <si>
    <t xml:space="preserve">FRV80S1FC      </t>
  </si>
  <si>
    <t xml:space="preserve">8CH VIDEO RX SM FC                 </t>
  </si>
  <si>
    <t>$4,479.00</t>
  </si>
  <si>
    <t xml:space="preserve">FRV80S1ST      </t>
  </si>
  <si>
    <t xml:space="preserve">8CH VIDEO RX SM ST                 </t>
  </si>
  <si>
    <t xml:space="preserve">FS85011AMSTEX  </t>
  </si>
  <si>
    <t xml:space="preserve">SINGLE CH FIBER FOR EXS RX  MM  ST </t>
  </si>
  <si>
    <t xml:space="preserve">FSFP-AFMM1SC2  </t>
  </si>
  <si>
    <t xml:space="preserve">SFP A 100M 1310NM MM 1FIB SC 2K    </t>
  </si>
  <si>
    <t xml:space="preserve">FSFP-AFSM1LC20 </t>
  </si>
  <si>
    <t xml:space="preserve">SFP A 100M 1310NM SM 1FIB LC 20K   </t>
  </si>
  <si>
    <t xml:space="preserve">FSFP-AFSM1LC60 </t>
  </si>
  <si>
    <t xml:space="preserve">SFP A 100M 1310NM SM 1FIB LC 60K   </t>
  </si>
  <si>
    <t xml:space="preserve">FSFP-AFSM1SC20 </t>
  </si>
  <si>
    <t xml:space="preserve">SFP A 100M 1310NM SM 1FIB SC 20K   </t>
  </si>
  <si>
    <t xml:space="preserve">FSFP-AFSM1SC60 </t>
  </si>
  <si>
    <t xml:space="preserve">SFP A 100M 1310NM SM 1FIB SC 60K   </t>
  </si>
  <si>
    <t xml:space="preserve">FSFP-AGSM1LC20 </t>
  </si>
  <si>
    <t xml:space="preserve">SFP A 1000M 1310NM SM 1FIB LC 20K  </t>
  </si>
  <si>
    <t xml:space="preserve">FSFP-AGSM1LC60 </t>
  </si>
  <si>
    <t xml:space="preserve">SFP A 1000M 1310NM SM 1FIB LC 60K  </t>
  </si>
  <si>
    <t xml:space="preserve">FSFP-AGSM1SC20 </t>
  </si>
  <si>
    <t xml:space="preserve">SFP A 1000M 1310NM SM 1FIB SC 20K  </t>
  </si>
  <si>
    <t xml:space="preserve">FSFP-AGSM1SC60 </t>
  </si>
  <si>
    <t xml:space="preserve">SFP A 1000M 1310NM SM 1FIB SC 60K  </t>
  </si>
  <si>
    <t xml:space="preserve">FSFP-BFMM1SC2  </t>
  </si>
  <si>
    <t xml:space="preserve">SFP B 100M 1550NM MM 1FIB SC 2K    </t>
  </si>
  <si>
    <t xml:space="preserve">FSFP-BFSM1LC20 </t>
  </si>
  <si>
    <t xml:space="preserve">SFP B 100M 1550NM SM 1FIB LC 20K   </t>
  </si>
  <si>
    <t xml:space="preserve">FSFP-BFSM1LC60 </t>
  </si>
  <si>
    <t xml:space="preserve">SFP B 100M 1550NM SM 1FIB LC 60K   </t>
  </si>
  <si>
    <t xml:space="preserve">FSFP-BFSM1SC20 </t>
  </si>
  <si>
    <t xml:space="preserve">SFP B 100M 1550NM SM 1FIB SC 20K   </t>
  </si>
  <si>
    <t xml:space="preserve">FSFP-BFSM1SC60 </t>
  </si>
  <si>
    <t xml:space="preserve">SFP B 100M 1550NM SM 1FIB SC 60K   </t>
  </si>
  <si>
    <t xml:space="preserve">FSFP-BGSM1LC20 </t>
  </si>
  <si>
    <t xml:space="preserve">SFP B 1000M 1550NM SM 1FIB LC 20K  </t>
  </si>
  <si>
    <t xml:space="preserve">FSFP-BGSM1LC60 </t>
  </si>
  <si>
    <t xml:space="preserve">SFP B 1000M 1550NM SM 1FIB LC 60K  </t>
  </si>
  <si>
    <t xml:space="preserve">FSFP-BGSM1SC20 </t>
  </si>
  <si>
    <t xml:space="preserve">SFP B 1000M 1550NM SM 1FIB SC 20K  </t>
  </si>
  <si>
    <t>$427.00</t>
  </si>
  <si>
    <t xml:space="preserve">FSFP-BGSM1SC60 </t>
  </si>
  <si>
    <t xml:space="preserve">SFP B 1000M 1550NM SM 1FIB SC 60K  </t>
  </si>
  <si>
    <t xml:space="preserve">FSFP-EFMM2LC2  </t>
  </si>
  <si>
    <t xml:space="preserve">SFP EI 100M 1310NM MM 2FIB LC 2K   </t>
  </si>
  <si>
    <t xml:space="preserve">FSFP-EFSM2LC20 </t>
  </si>
  <si>
    <t xml:space="preserve">SFP EI 100M 1310NM SM 2FIB LC 20K  </t>
  </si>
  <si>
    <t xml:space="preserve">FSFP-EFSM2LC40 </t>
  </si>
  <si>
    <t xml:space="preserve">SFP EI 100M 1310NM SM 2FIB LC 40K  </t>
  </si>
  <si>
    <t xml:space="preserve">FSFP-EFSM2LC80 </t>
  </si>
  <si>
    <t xml:space="preserve">SFP EI 100M 1310NM SM 2FIB LC 80K  </t>
  </si>
  <si>
    <t>FSFP-EGMM2LC.55</t>
  </si>
  <si>
    <t>SFP EI 1000M 850NM MM 2FIB LC 0 55K</t>
  </si>
  <si>
    <t xml:space="preserve">FSFP-EGRJ45    </t>
  </si>
  <si>
    <t xml:space="preserve">SFP EI 1000M RJ45                  </t>
  </si>
  <si>
    <t>FSFP-EGSM2LC120</t>
  </si>
  <si>
    <t>SFP EI 1000M 1550NM SM 2FIB LC 120K</t>
  </si>
  <si>
    <t>$1,118.00</t>
  </si>
  <si>
    <t xml:space="preserve">FSFP-EGSM2LC15 </t>
  </si>
  <si>
    <t xml:space="preserve">SFP EI 1000M 1310NM SM 2FIB LC 15K </t>
  </si>
  <si>
    <t xml:space="preserve">FSFP-EGSM2LC40 </t>
  </si>
  <si>
    <t xml:space="preserve">SFP EI 1000M 1310NM SM 2FIB LC 40K </t>
  </si>
  <si>
    <t xml:space="preserve">FSFP-EGSM2LC70 </t>
  </si>
  <si>
    <t xml:space="preserve">SFP EI 1000M 1550NM SM 2FIB LC 70K </t>
  </si>
  <si>
    <t xml:space="preserve">FSV10D1M1ST    </t>
  </si>
  <si>
    <t>1VID 1D BI-DIR FOR SPECTRA TX MM ST</t>
  </si>
  <si>
    <t>$858.00</t>
  </si>
  <si>
    <t xml:space="preserve">FSV10D1S1FC    </t>
  </si>
  <si>
    <t>1VID 1D BI-DIR FOR SPECTRA TX SM FC</t>
  </si>
  <si>
    <t>$1,567.00</t>
  </si>
  <si>
    <t xml:space="preserve">FSV10D1S1ST    </t>
  </si>
  <si>
    <t>1VID 1D BI-DIR FOR SPECTRA TX SM ST</t>
  </si>
  <si>
    <t xml:space="preserve">FTD1M1ST       </t>
  </si>
  <si>
    <t xml:space="preserve">1CH DATA ONLY TX MM ST             </t>
  </si>
  <si>
    <t xml:space="preserve">FTD1S1FC       </t>
  </si>
  <si>
    <t xml:space="preserve">1CH DATA ONLY TX SM FC             </t>
  </si>
  <si>
    <t>$2,153.00</t>
  </si>
  <si>
    <t xml:space="preserve">FTD1S1ST       </t>
  </si>
  <si>
    <t xml:space="preserve">1CH DATA ONLY TX SM ST             </t>
  </si>
  <si>
    <t xml:space="preserve">FTD4M1ST       </t>
  </si>
  <si>
    <t xml:space="preserve">4CH DATA BI-DIRECT 4CC TX MM ST    </t>
  </si>
  <si>
    <t xml:space="preserve">FTD4S1FC       </t>
  </si>
  <si>
    <t xml:space="preserve">4CH DATA BI-DIRECT 4CC TX SM FC    </t>
  </si>
  <si>
    <t xml:space="preserve">FTD4S1ST       </t>
  </si>
  <si>
    <t xml:space="preserve">4CH DATA BI-DIRECT 4CC TX SM ST    </t>
  </si>
  <si>
    <t xml:space="preserve">FTPGTI-DSCERT  </t>
  </si>
  <si>
    <t xml:space="preserve">DIGITAL SENTRY SRV CERTIFICATION   </t>
  </si>
  <si>
    <t xml:space="preserve">FTPGTI-ENDCERT </t>
  </si>
  <si>
    <t xml:space="preserve">ENDURA CERTIFICATION               </t>
  </si>
  <si>
    <t xml:space="preserve">FTPGTI-NETFUN1 </t>
  </si>
  <si>
    <t xml:space="preserve">NETWORK FUNDAMENTALS I             </t>
  </si>
  <si>
    <t xml:space="preserve">FTPGTI-NETFUN2 </t>
  </si>
  <si>
    <t xml:space="preserve">NETWORK FUNDAMENTALS II            </t>
  </si>
  <si>
    <t xml:space="preserve">FTPGTI-VXCSS   </t>
  </si>
  <si>
    <t>VIDEOXPERT CERTFD SOLUTNS SPECIALST</t>
  </si>
  <si>
    <t xml:space="preserve">FTV10D1A2M1ST  </t>
  </si>
  <si>
    <t>1V  1D   2AUD BI-DIR  1CC  TX MM ST</t>
  </si>
  <si>
    <t>$2,372.00</t>
  </si>
  <si>
    <t xml:space="preserve">FTV10D1A2S1FC  </t>
  </si>
  <si>
    <t>1V  1D   2AUD BI-DIR  1CC  TX SM FC</t>
  </si>
  <si>
    <t>$2,636.00</t>
  </si>
  <si>
    <t xml:space="preserve">FTV10D1A2S1ST  </t>
  </si>
  <si>
    <t>1V  1D   2AUD BI-DIR  1CC  TX SM ST</t>
  </si>
  <si>
    <t xml:space="preserve">FTV10D1M1ST    </t>
  </si>
  <si>
    <t>1CH VID 1CH DATA BI-DIRECT TX MM ST</t>
  </si>
  <si>
    <t xml:space="preserve">FTV10D1S1FC    </t>
  </si>
  <si>
    <t>1CH VID 1CH DATA BI-DIRECT TX SM FC</t>
  </si>
  <si>
    <t xml:space="preserve">FTV10D1S1ST    </t>
  </si>
  <si>
    <t>1CH VID 1CH DATA BI-DIRECT TX SM ST</t>
  </si>
  <si>
    <t xml:space="preserve">FTV10M1ST      </t>
  </si>
  <si>
    <t xml:space="preserve">1CH VIDEO TX MM ST                 </t>
  </si>
  <si>
    <t>$402.00</t>
  </si>
  <si>
    <t xml:space="preserve">FTV10M1STM     </t>
  </si>
  <si>
    <t xml:space="preserve">MINI 1CH VIDEO TX MM ST            </t>
  </si>
  <si>
    <t xml:space="preserve">FTV10S1FC      </t>
  </si>
  <si>
    <t xml:space="preserve">1CH VIDEO TX SM FC                 </t>
  </si>
  <si>
    <t>$868.00</t>
  </si>
  <si>
    <t xml:space="preserve">FTV10S1FCM     </t>
  </si>
  <si>
    <t xml:space="preserve">MINI 1CH VIDEO TX SM FC            </t>
  </si>
  <si>
    <t xml:space="preserve">FTV10S1ST      </t>
  </si>
  <si>
    <t xml:space="preserve">1CH VIDEO TX SM ST                 </t>
  </si>
  <si>
    <t xml:space="preserve">FTV10S1STM     </t>
  </si>
  <si>
    <t xml:space="preserve">MINI 1CH VIDEO TX SM ST            </t>
  </si>
  <si>
    <t xml:space="preserve">FTV160S1FC     </t>
  </si>
  <si>
    <t xml:space="preserve">16CH VIDEO TX SM FC                </t>
  </si>
  <si>
    <t xml:space="preserve">FTV160S1ST     </t>
  </si>
  <si>
    <t xml:space="preserve">16CH VIDEO TX SM ST                </t>
  </si>
  <si>
    <t xml:space="preserve">FTV320S1FC     </t>
  </si>
  <si>
    <t xml:space="preserve">32CH VIDEO TX SM FC                </t>
  </si>
  <si>
    <t xml:space="preserve">FTV320S1ST     </t>
  </si>
  <si>
    <t xml:space="preserve">32CH VIDEO TX SM ST                </t>
  </si>
  <si>
    <t xml:space="preserve">FTV40D2M1ST    </t>
  </si>
  <si>
    <t>4CH VID 2CH DATA BI-DIRECT TX MM ST</t>
  </si>
  <si>
    <t xml:space="preserve">FTV40D2S1FC    </t>
  </si>
  <si>
    <t>4CH VID 2CH DATA BI-DIRECT TX SM FC</t>
  </si>
  <si>
    <t xml:space="preserve">FTV40D2S1ST    </t>
  </si>
  <si>
    <t>4CH VID 2CH DATA BI-DIRECT TX SM ST</t>
  </si>
  <si>
    <t xml:space="preserve">FTV40M1ST      </t>
  </si>
  <si>
    <t xml:space="preserve">4CH VIDEO TX MM ST                 </t>
  </si>
  <si>
    <t>$1,612.00</t>
  </si>
  <si>
    <t xml:space="preserve">FTV40S1FC      </t>
  </si>
  <si>
    <t xml:space="preserve">4CH VIDEO TX SM FC                 </t>
  </si>
  <si>
    <t xml:space="preserve">FTV40S1ST      </t>
  </si>
  <si>
    <t xml:space="preserve">4CH VIDEO TX SM ST                 </t>
  </si>
  <si>
    <t xml:space="preserve">FTV80D2M1ST    </t>
  </si>
  <si>
    <t>8CH VID 2CH DATA BI-DIRECT TX MM ST</t>
  </si>
  <si>
    <t xml:space="preserve">FTV80D2S1FC    </t>
  </si>
  <si>
    <t>8CH VID 2CH DATA BI-DIRECT TX SM FC</t>
  </si>
  <si>
    <t xml:space="preserve">FTV80D2S1ST    </t>
  </si>
  <si>
    <t>8CH VID 2CH DATA BI-DIRECT TX SM ST</t>
  </si>
  <si>
    <t xml:space="preserve">FTV80M1ST      </t>
  </si>
  <si>
    <t xml:space="preserve">8CH VIDEO TX MM ST                 </t>
  </si>
  <si>
    <t xml:space="preserve">FTV80S1FC      </t>
  </si>
  <si>
    <t xml:space="preserve">8CH VIDEO TX SM FC                 </t>
  </si>
  <si>
    <t xml:space="preserve">FTV80S1ST      </t>
  </si>
  <si>
    <t xml:space="preserve">8CH VIDEO TX SM ST                 </t>
  </si>
  <si>
    <t xml:space="preserve">FUMS-FFX2TX2   </t>
  </si>
  <si>
    <t xml:space="preserve">UM SWITCH 100M 2SFP 2RJ45          </t>
  </si>
  <si>
    <t>$748.00</t>
  </si>
  <si>
    <t xml:space="preserve">FUMS-FFX4      </t>
  </si>
  <si>
    <t xml:space="preserve">UM SWITCH 100  4SFP                </t>
  </si>
  <si>
    <t xml:space="preserve">FUMS-FFX4TX4   </t>
  </si>
  <si>
    <t xml:space="preserve">UM SWITCH 100M 4SFP 4RJ45          </t>
  </si>
  <si>
    <t>$1,092.00</t>
  </si>
  <si>
    <t xml:space="preserve">FUMS-FFX8      </t>
  </si>
  <si>
    <t xml:space="preserve">UM SWITCH 100M  8SFP               </t>
  </si>
  <si>
    <t>$1,278.00</t>
  </si>
  <si>
    <t xml:space="preserve">FUMS-FTX4      </t>
  </si>
  <si>
    <t xml:space="preserve">UM SWITCH 100M  4RJ45              </t>
  </si>
  <si>
    <t xml:space="preserve">FUMS-FTX8      </t>
  </si>
  <si>
    <t xml:space="preserve">UM SWITCH 100M  8RJ45              </t>
  </si>
  <si>
    <t xml:space="preserve">FUMS-GFX4      </t>
  </si>
  <si>
    <t xml:space="preserve">UM SWITCH 1000M  4SFP              </t>
  </si>
  <si>
    <t>$976.00</t>
  </si>
  <si>
    <t xml:space="preserve">FUMS-GFX8      </t>
  </si>
  <si>
    <t xml:space="preserve">UM SWITCH 1000M  8SFP              </t>
  </si>
  <si>
    <t>$1,355.00</t>
  </si>
  <si>
    <t xml:space="preserve">HD35-2         </t>
  </si>
  <si>
    <t xml:space="preserve">ENCL HTR/DEFROST/EH3508/EH3512 24V </t>
  </si>
  <si>
    <t xml:space="preserve">HD5000-1000    </t>
  </si>
  <si>
    <t xml:space="preserve">1000 GB SATA HARD DRIVE W/CARRIER  </t>
  </si>
  <si>
    <t xml:space="preserve">HDDCABLE-SATA  </t>
  </si>
  <si>
    <t xml:space="preserve">DO NOT SELL-SATA HARD DRIVE CABLE  </t>
  </si>
  <si>
    <t xml:space="preserve">HD-KEYS        </t>
  </si>
  <si>
    <t xml:space="preserve">HEAVY DUTY SPECTRA/DF5 REPL  KEYS  </t>
  </si>
  <si>
    <t xml:space="preserve">HKX4-2         </t>
  </si>
  <si>
    <t xml:space="preserve">HEATER KIT 24 VAC FOR EHX4E        </t>
  </si>
  <si>
    <t xml:space="preserve">HKX4-3         </t>
  </si>
  <si>
    <t xml:space="preserve">HEATER KIT 220 VAC FOR EHX4E       </t>
  </si>
  <si>
    <t xml:space="preserve">HKX8/10-2      </t>
  </si>
  <si>
    <t xml:space="preserve">HEATER KIT 24 VAC FOR EHX8E/EHX10E </t>
  </si>
  <si>
    <t xml:space="preserve">HKX8/10-3      </t>
  </si>
  <si>
    <t>HEATER KIT 220 VAC FOR EHX8E/EHX10E</t>
  </si>
  <si>
    <t>HS1500</t>
  </si>
  <si>
    <t xml:space="preserve">ENCLOSURE CORNR MT MED HI SECURITY </t>
  </si>
  <si>
    <t>$612.00</t>
  </si>
  <si>
    <t xml:space="preserve">HS8080         </t>
  </si>
  <si>
    <t xml:space="preserve">ENCL RECT HI-SECUR 078 ALUM 25 LEX </t>
  </si>
  <si>
    <t>$602.00</t>
  </si>
  <si>
    <t xml:space="preserve">IBD129-1       </t>
  </si>
  <si>
    <t>SRX RUGGED CORNR  IR POE1224V 1 3MP</t>
  </si>
  <si>
    <t xml:space="preserve">IBD329-1       </t>
  </si>
  <si>
    <t xml:space="preserve">SRX RUGGED CORNR  IR POE1224V 3MP  </t>
  </si>
  <si>
    <t xml:space="preserve">IBE129-1I      </t>
  </si>
  <si>
    <t xml:space="preserve">SRX ENH  IND BULLET POE1224V 1 3MP </t>
  </si>
  <si>
    <t>$934.00</t>
  </si>
  <si>
    <t xml:space="preserve">IBE129-1R      </t>
  </si>
  <si>
    <t xml:space="preserve">SRX ENH  ENV BULLET POE1224V 1 3MP </t>
  </si>
  <si>
    <t>$991.00</t>
  </si>
  <si>
    <t xml:space="preserve">IBE222-1I      </t>
  </si>
  <si>
    <t xml:space="preserve">SRX ENH  IND BULLET POE1224V 2MP   </t>
  </si>
  <si>
    <t>$1,097.00</t>
  </si>
  <si>
    <t xml:space="preserve">IBE222-1R      </t>
  </si>
  <si>
    <t xml:space="preserve">SRX ENH  ENV BULLET POE1224V 2MP   </t>
  </si>
  <si>
    <t>$1,207.00</t>
  </si>
  <si>
    <t xml:space="preserve">IBE229-1I      </t>
  </si>
  <si>
    <t xml:space="preserve">IBE229-1R      </t>
  </si>
  <si>
    <t xml:space="preserve">IBE322-1I      </t>
  </si>
  <si>
    <t xml:space="preserve">SRX ENH  IND BULLET POE1224V 3MP   </t>
  </si>
  <si>
    <t>$1,218.00</t>
  </si>
  <si>
    <t xml:space="preserve">IBE322-1R      </t>
  </si>
  <si>
    <t xml:space="preserve">SRX ENH  ENV BULLET POE1224V 3MP   </t>
  </si>
  <si>
    <t xml:space="preserve">IBE329-1I      </t>
  </si>
  <si>
    <t>$1,119.00</t>
  </si>
  <si>
    <t xml:space="preserve">IBE329-1R      </t>
  </si>
  <si>
    <t xml:space="preserve">IBEPLMT-E      </t>
  </si>
  <si>
    <t xml:space="preserve">SRX ENH  ENV BULLET POLE MOUNT     </t>
  </si>
  <si>
    <t xml:space="preserve">IBEWLMT-E      </t>
  </si>
  <si>
    <t xml:space="preserve">SRX ENH  ENV BULLET WALL MOUNT     </t>
  </si>
  <si>
    <t xml:space="preserve">IBEWLMT-I      </t>
  </si>
  <si>
    <t xml:space="preserve">SRX ENH  IND BULLET WALL MOUNT     </t>
  </si>
  <si>
    <t xml:space="preserve">IBP221-1R      </t>
  </si>
  <si>
    <t xml:space="preserve">SRX PRO2 ENV BULLET POE24V12V 2MP  </t>
  </si>
  <si>
    <t>$793.00</t>
  </si>
  <si>
    <t xml:space="preserve">IBP2-PLMT      </t>
  </si>
  <si>
    <t xml:space="preserve">SRX PRO2 BULLET POLE BRACKET       </t>
  </si>
  <si>
    <t xml:space="preserve">IBP321-1R      </t>
  </si>
  <si>
    <t xml:space="preserve">SRX PRO2 ENV BULLET POE24V12V 3MP  </t>
  </si>
  <si>
    <t>$914.00</t>
  </si>
  <si>
    <t xml:space="preserve">IBP831-1ER     </t>
  </si>
  <si>
    <t xml:space="preserve">GFC - 4K ENV BULLET IR             </t>
  </si>
  <si>
    <t>$1,799.00</t>
  </si>
  <si>
    <t xml:space="preserve">IJP221-1IS     </t>
  </si>
  <si>
    <t>SRX PRO2 IND DOME POE 2MP 2 8MM LEN</t>
  </si>
  <si>
    <t xml:space="preserve">IME119-1I      </t>
  </si>
  <si>
    <t>IP SRX E INCL POE MDOME 1MP SVIS WC</t>
  </si>
  <si>
    <t>$685.00</t>
  </si>
  <si>
    <t xml:space="preserve">IME119-1P      </t>
  </si>
  <si>
    <t>IP SRX E PEND POE MDOME 1MP SVIS WC</t>
  </si>
  <si>
    <t>$735.00</t>
  </si>
  <si>
    <t xml:space="preserve">IME119-1S      </t>
  </si>
  <si>
    <t>IP SRX E SFMT POE MDOME 1MP SVIS WC</t>
  </si>
  <si>
    <t xml:space="preserve">IME119-1VP     </t>
  </si>
  <si>
    <t>IP SRX E VND PD POE MDOME 1MP SV CL</t>
  </si>
  <si>
    <t xml:space="preserve">IME119-1VS     </t>
  </si>
  <si>
    <t>IP SRX E VND SM POE MDOME 1MP SV CL</t>
  </si>
  <si>
    <t xml:space="preserve">IME11-BASE     </t>
  </si>
  <si>
    <t>BASE MOD SRX ENH INDR 1MPIXL MINDOM</t>
  </si>
  <si>
    <t>$1,211.00</t>
  </si>
  <si>
    <t xml:space="preserve">IME122-1ES     </t>
  </si>
  <si>
    <t xml:space="preserve">SRX ENH  ENV DOME POE1224V 1 3MP   </t>
  </si>
  <si>
    <t>$982.00</t>
  </si>
  <si>
    <t xml:space="preserve">IME122-1ES/US  </t>
  </si>
  <si>
    <t xml:space="preserve">SRX ENH2 ENV DOME 1MP ASSM IN USA  </t>
  </si>
  <si>
    <t>$981.00</t>
  </si>
  <si>
    <t xml:space="preserve">IME129-1ES     </t>
  </si>
  <si>
    <t xml:space="preserve">IME129-1ES/US  </t>
  </si>
  <si>
    <t>$1,066.00</t>
  </si>
  <si>
    <t xml:space="preserve">IME129-1IS     </t>
  </si>
  <si>
    <t xml:space="preserve">SRX ENH  IND DOME POE1224V 1 3MP   </t>
  </si>
  <si>
    <t xml:space="preserve">IME129-1IS/US  </t>
  </si>
  <si>
    <t xml:space="preserve">SRX ENH2 IND DOME 1MP ASSM IN USA  </t>
  </si>
  <si>
    <t xml:space="preserve">IME129-1RS     </t>
  </si>
  <si>
    <t>SRX ENH  ENV IR DOME POE1224V 1 3MP</t>
  </si>
  <si>
    <t>$1,065.00</t>
  </si>
  <si>
    <t xml:space="preserve">IME129-1RS/US  </t>
  </si>
  <si>
    <t>SRX ENH2 ENV IR DOM 1MP ASSM IN USA</t>
  </si>
  <si>
    <t>$1,189.00</t>
  </si>
  <si>
    <t xml:space="preserve">IME219-1EI     </t>
  </si>
  <si>
    <t>IP SRX E ENV IN POE MDOME 2MP SV CL</t>
  </si>
  <si>
    <t xml:space="preserve">IME219-1EP     </t>
  </si>
  <si>
    <t>IP SRX E ENV PD POE MDOME 2MP SV CL</t>
  </si>
  <si>
    <t xml:space="preserve">IME219-1ES     </t>
  </si>
  <si>
    <t>IP SRX E ENV SM POE MDOME 2MP SV CL</t>
  </si>
  <si>
    <t xml:space="preserve">IME219-1I      </t>
  </si>
  <si>
    <t>IP SRX E INCL POE MDOME 2MP SVIS WC</t>
  </si>
  <si>
    <t>$769.00</t>
  </si>
  <si>
    <t xml:space="preserve">IME219-1P      </t>
  </si>
  <si>
    <t>IP SRX E PEND POE MDOME 2MP SVIS WC</t>
  </si>
  <si>
    <t xml:space="preserve">IME219-1S      </t>
  </si>
  <si>
    <t>IP SRX E SFMT POE MDOME 2MP SVIS WC</t>
  </si>
  <si>
    <t xml:space="preserve">IME219-1VP     </t>
  </si>
  <si>
    <t>IP SRX E VND PD POE MDOME 2MP SV CL</t>
  </si>
  <si>
    <t xml:space="preserve">IME219-1VS     </t>
  </si>
  <si>
    <t>IP SRX E VND SM POE MDOME 2MP SV CL</t>
  </si>
  <si>
    <t xml:space="preserve">IME21-BASE     </t>
  </si>
  <si>
    <t>BASE MOD SRX ENH INDR 2MPIXL MINDOM</t>
  </si>
  <si>
    <t>$1,277.00</t>
  </si>
  <si>
    <t xml:space="preserve">IME21-E-BASE   </t>
  </si>
  <si>
    <t>BASE MOD SRX ENH ENVR 2MPIXL MINDOM</t>
  </si>
  <si>
    <t>$1,490.00</t>
  </si>
  <si>
    <t xml:space="preserve">IME222-1ES     </t>
  </si>
  <si>
    <t xml:space="preserve">SRX ENH  ENV DOME POE1224V 2MP     </t>
  </si>
  <si>
    <t>$1,174.00</t>
  </si>
  <si>
    <t xml:space="preserve">IME222-1ES/US  </t>
  </si>
  <si>
    <t xml:space="preserve">SRX ENH2 ENV DOME 2MP ASSM IN USA  </t>
  </si>
  <si>
    <t>$1,205.00</t>
  </si>
  <si>
    <t xml:space="preserve">IME222-1IS     </t>
  </si>
  <si>
    <t xml:space="preserve">SRX ENH  IND DOME POE1224V 2MP     </t>
  </si>
  <si>
    <t>$1,129.00</t>
  </si>
  <si>
    <t xml:space="preserve">IME222-1IS/US  </t>
  </si>
  <si>
    <t xml:space="preserve">SRX ENH2 IND DOME 2MP ASSM IN USA  </t>
  </si>
  <si>
    <t>$1,172.00</t>
  </si>
  <si>
    <t xml:space="preserve">IME222-1RS     </t>
  </si>
  <si>
    <t xml:space="preserve">SRX ENH  ENV IR DOME POE1224V 2MP  </t>
  </si>
  <si>
    <t>$1,293.00</t>
  </si>
  <si>
    <t xml:space="preserve">IME222-1RS/US  </t>
  </si>
  <si>
    <t>SRX ENH2 ENV IR DOM 2MP ASSM IN USA</t>
  </si>
  <si>
    <t xml:space="preserve">IME229-1ES     </t>
  </si>
  <si>
    <t>SRX ENH  ENV MINI DOME POE12V24V 2M</t>
  </si>
  <si>
    <t xml:space="preserve">IME229-1ES/US  </t>
  </si>
  <si>
    <t xml:space="preserve">IME229-1IS     </t>
  </si>
  <si>
    <t>$1,008.00</t>
  </si>
  <si>
    <t xml:space="preserve">IME229-1IS/US  </t>
  </si>
  <si>
    <t>$1,115.00</t>
  </si>
  <si>
    <t xml:space="preserve">IME229-1RS     </t>
  </si>
  <si>
    <t xml:space="preserve">SRX ENH2 ENV IR MDOME POE24V 2MP   </t>
  </si>
  <si>
    <t>$1,185.00</t>
  </si>
  <si>
    <t xml:space="preserve">IME229-1RS/US  </t>
  </si>
  <si>
    <t>$1,336.00</t>
  </si>
  <si>
    <t xml:space="preserve">IME3122-1EI    </t>
  </si>
  <si>
    <t>IP SRX E ENV IN POE TP DOM 3MP SV C</t>
  </si>
  <si>
    <t xml:space="preserve">IME3122-1EP    </t>
  </si>
  <si>
    <t>IP SRX E ENV PD POE TP DOM 3MP SV C</t>
  </si>
  <si>
    <t xml:space="preserve">IME3122-1ES    </t>
  </si>
  <si>
    <t>IP SRX E ENV SM POE TP DOM 3MP SV C</t>
  </si>
  <si>
    <t xml:space="preserve">IME3122-E-BASE </t>
  </si>
  <si>
    <t>BASE MOD SRX ENH ENVR 3MP 9T22 DOME</t>
  </si>
  <si>
    <t>$1,703.00</t>
  </si>
  <si>
    <t xml:space="preserve">IME319-1EI     </t>
  </si>
  <si>
    <t>IP SRX E ENV IN POE MDOME 3MP SV CL</t>
  </si>
  <si>
    <t>IME319-1EP</t>
  </si>
  <si>
    <t>IP SRX E ENV PD POE MDOME 3MP SV CL</t>
  </si>
  <si>
    <t xml:space="preserve">IME319-1ES     </t>
  </si>
  <si>
    <t>IP SRX E ENV SM POE MDOME 3MP SV CL</t>
  </si>
  <si>
    <t xml:space="preserve">IME31-E-BASE   </t>
  </si>
  <si>
    <t>BASE MOD SRX ENH ENVR 3MP 3TO9 DOME</t>
  </si>
  <si>
    <t>$2,792.00</t>
  </si>
  <si>
    <t xml:space="preserve">IME322-1ES     </t>
  </si>
  <si>
    <t xml:space="preserve">SRX ENH  ENV DOME POE1224V 3MP     </t>
  </si>
  <si>
    <t xml:space="preserve">IME322-1ES/US  </t>
  </si>
  <si>
    <t xml:space="preserve">SRX ENH2 ENV DOME 3MP ASSM IN USA  </t>
  </si>
  <si>
    <t>$1,380.00</t>
  </si>
  <si>
    <t xml:space="preserve">IME322-1IS     </t>
  </si>
  <si>
    <t xml:space="preserve">SRX ENH  IND DOME POE1224V 3MP     </t>
  </si>
  <si>
    <t>$1,228.00</t>
  </si>
  <si>
    <t xml:space="preserve">IME322-1IS/US  </t>
  </si>
  <si>
    <t xml:space="preserve">SRX ENH2  IND DOME 3MP ASSM IN USA </t>
  </si>
  <si>
    <t>$1,311.00</t>
  </si>
  <si>
    <t xml:space="preserve">IME322-1RS     </t>
  </si>
  <si>
    <t xml:space="preserve">SRX ENH  ENV IR DOME POE1224V 3MP  </t>
  </si>
  <si>
    <t>$1,402.00</t>
  </si>
  <si>
    <t xml:space="preserve">IME322-1RS/US  </t>
  </si>
  <si>
    <t>SRX ENH2 ENV IR DOM 3MP ASSM IN USA</t>
  </si>
  <si>
    <t>$1,498.00</t>
  </si>
  <si>
    <t xml:space="preserve">IME329-1ES     </t>
  </si>
  <si>
    <t xml:space="preserve">IME329-1ES/US  </t>
  </si>
  <si>
    <t>$1,297.00</t>
  </si>
  <si>
    <t xml:space="preserve">IME329-1IS     </t>
  </si>
  <si>
    <t xml:space="preserve">IME329-1IS/US  </t>
  </si>
  <si>
    <t xml:space="preserve">SRX ENH2 IND DOME 3MP ASSM IN USA  </t>
  </si>
  <si>
    <t>$1,262.00</t>
  </si>
  <si>
    <t xml:space="preserve">IME329-1RS     </t>
  </si>
  <si>
    <t xml:space="preserve">IME329-1RS/US  </t>
  </si>
  <si>
    <t>SRX ENH2 ENV IR DOME 3MP ASSM IN UA</t>
  </si>
  <si>
    <t>$1,443.00</t>
  </si>
  <si>
    <t xml:space="preserve">IME329-1RSE/US </t>
  </si>
  <si>
    <t xml:space="preserve">SRX ENH2 ENV IRDOME 3MP ASSMINUSA  </t>
  </si>
  <si>
    <t>$1,401.00</t>
  </si>
  <si>
    <t xml:space="preserve">IMEBB-P        </t>
  </si>
  <si>
    <t>BACKBOX PENDT WHT SRX ENH INDR DOME</t>
  </si>
  <si>
    <t xml:space="preserve">IMEBB-S        </t>
  </si>
  <si>
    <t>BACKBOX SURF WHT  SRX ENH INDR DOME</t>
  </si>
  <si>
    <t xml:space="preserve">IMEBB-VI       </t>
  </si>
  <si>
    <t>BACKBOX INCILNG SARX ENH VANDL DOME</t>
  </si>
  <si>
    <t xml:space="preserve">IMEBB-VP       </t>
  </si>
  <si>
    <t>BACKBOX PENDANT SARX ENH VANDL DOME</t>
  </si>
  <si>
    <t xml:space="preserve">IMEBB-VS       </t>
  </si>
  <si>
    <t>BACKBOX SURFACE SARX ENH VANDL DOME</t>
  </si>
  <si>
    <t xml:space="preserve">IMEEBAP-E      </t>
  </si>
  <si>
    <t xml:space="preserve">SRX ENH  ENV DOME ELEC BOX ADAPT   </t>
  </si>
  <si>
    <t xml:space="preserve">IMEEBAP-I      </t>
  </si>
  <si>
    <t xml:space="preserve">SRX ENH  IND DOME ELEC BOX ADAPT   </t>
  </si>
  <si>
    <t xml:space="preserve">IMEICM-E       </t>
  </si>
  <si>
    <t xml:space="preserve">SRX ENH  ENV DOME IN-CEILING MOUNT </t>
  </si>
  <si>
    <t xml:space="preserve">IMEICM-I       </t>
  </si>
  <si>
    <t xml:space="preserve">SRX ENH  IND DOME IN-CEILING MOUNT </t>
  </si>
  <si>
    <t xml:space="preserve">IMELBB-I       </t>
  </si>
  <si>
    <t>BACKBOX INCLNG WHT SRX ENH INDR DOM</t>
  </si>
  <si>
    <t xml:space="preserve">IMELD1-0V      </t>
  </si>
  <si>
    <t xml:space="preserve">SMOKD BUBBLE VANDL SARX ENHNCD DOM </t>
  </si>
  <si>
    <t xml:space="preserve">IMELD1-1EI     </t>
  </si>
  <si>
    <t>CLR LWRDM INCLNG ENVR SRX ENHCD DOM</t>
  </si>
  <si>
    <t xml:space="preserve">IMELD1-1ES     </t>
  </si>
  <si>
    <t>CLR LWRDM SURFC ENVIR SRX ENHCD DOM</t>
  </si>
  <si>
    <t xml:space="preserve">IMELD1-1S      </t>
  </si>
  <si>
    <t>CLR LWRDM WHT SURFC INDR SRX ENH DM</t>
  </si>
  <si>
    <t xml:space="preserve">IMELD1-1VS     </t>
  </si>
  <si>
    <t>CLR LWRDM  VANDL SFC PND SRX ENH DM</t>
  </si>
  <si>
    <t xml:space="preserve">IMELD2-0E      </t>
  </si>
  <si>
    <t xml:space="preserve">SRX ENH  ENV SMOKE LOWER DOME      </t>
  </si>
  <si>
    <t xml:space="preserve">IMELD2-0I      </t>
  </si>
  <si>
    <t xml:space="preserve">SRX ENH  IND SMOKE LOWER DOME      </t>
  </si>
  <si>
    <t xml:space="preserve">IMELD2-1E      </t>
  </si>
  <si>
    <t xml:space="preserve">SRX ENH  ENV CLEAR LOWER DOME      </t>
  </si>
  <si>
    <t xml:space="preserve">IMELLD1-0BI    </t>
  </si>
  <si>
    <t>SMK LWRDM BLK NCLNG INDR SRX ENH DM</t>
  </si>
  <si>
    <t xml:space="preserve">IMELLD1-0I     </t>
  </si>
  <si>
    <t>SMK LWRDM WHT NCLNG INDR SRX ENH DM</t>
  </si>
  <si>
    <t xml:space="preserve">IMELLD1-1I     </t>
  </si>
  <si>
    <t>CLR LWRDM WHT NCLNG INDR SRX ENH DM</t>
  </si>
  <si>
    <t xml:space="preserve">IMEPMB-I       </t>
  </si>
  <si>
    <t xml:space="preserve">SRX ENH  IND DOME WALL MOUNT       </t>
  </si>
  <si>
    <t xml:space="preserve">IMEPM-E        </t>
  </si>
  <si>
    <t xml:space="preserve">SRX ENH  ENV DOME PENDANT MOUNT    </t>
  </si>
  <si>
    <t>IMEPM-I</t>
  </si>
  <si>
    <t xml:space="preserve">SRX ENH  IND DOME PENDANT MOUNT    </t>
  </si>
  <si>
    <t xml:space="preserve">IMES19-1I      </t>
  </si>
  <si>
    <t>IP SRX E INCL POE MDOME STD SVIS WC</t>
  </si>
  <si>
    <t xml:space="preserve">IMES19-1P      </t>
  </si>
  <si>
    <t>IP SRX E PEND POE MDOME STD SVIS WC</t>
  </si>
  <si>
    <t>$698.00</t>
  </si>
  <si>
    <t xml:space="preserve">IMES19-1S      </t>
  </si>
  <si>
    <t>IP SRX E SFMT POE MDOME STD SVIS WC</t>
  </si>
  <si>
    <t xml:space="preserve">IMES19-1VP     </t>
  </si>
  <si>
    <t>IP SRX E VND PD POE MDOME STD SV CL</t>
  </si>
  <si>
    <t xml:space="preserve">IMES19-1VS     </t>
  </si>
  <si>
    <t>IP SRX E VND SM POE MDOME STD SV CL</t>
  </si>
  <si>
    <t xml:space="preserve">IMES1-BASE     </t>
  </si>
  <si>
    <t>BASE MOD  SRX ENH INDR STDDEF MINDM</t>
  </si>
  <si>
    <t>$922.00</t>
  </si>
  <si>
    <t xml:space="preserve">IMM12018-1EI   </t>
  </si>
  <si>
    <t xml:space="preserve">IMM 12MP 180 ENVRMTL NCLNG DOM     </t>
  </si>
  <si>
    <t>$2,870.00</t>
  </si>
  <si>
    <t xml:space="preserve">IMM12018-1EIUS </t>
  </si>
  <si>
    <t xml:space="preserve">IMM 12MP 180 ENVRMTL NCLNG DOM US  </t>
  </si>
  <si>
    <t>$3,206.00</t>
  </si>
  <si>
    <t xml:space="preserve">IMM12018-1EP   </t>
  </si>
  <si>
    <t xml:space="preserve">IMM 12MP 180 ENVRMTL PEND MNDM     </t>
  </si>
  <si>
    <t xml:space="preserve">IMM12018-1EPUS </t>
  </si>
  <si>
    <t xml:space="preserve">IMM 12MP 180 ENVRMTL PEND MNDM US  </t>
  </si>
  <si>
    <t xml:space="preserve">IMM12018-1ES   </t>
  </si>
  <si>
    <t xml:space="preserve">IMM 12MP 180 ENVRMTL SRF MINDM     </t>
  </si>
  <si>
    <t xml:space="preserve">IMM12018-1ESUS </t>
  </si>
  <si>
    <t xml:space="preserve">IMM 12MP 180 ENVRMTL SRF MINDM US  </t>
  </si>
  <si>
    <t xml:space="preserve">IMM12018-1I    </t>
  </si>
  <si>
    <t xml:space="preserve">IMM 12MP 180 INDR NCLNG DOM WHT    </t>
  </si>
  <si>
    <t>$2,663.00</t>
  </si>
  <si>
    <t xml:space="preserve">IMM12018-1IUS  </t>
  </si>
  <si>
    <t xml:space="preserve">IMM 12MP 180 INDR NCLNG DOM WHT US </t>
  </si>
  <si>
    <t>$2,975.00</t>
  </si>
  <si>
    <t xml:space="preserve">IMM12018-1P    </t>
  </si>
  <si>
    <t xml:space="preserve">IMM 12MP 180 INDR PEND MNDM WHT    </t>
  </si>
  <si>
    <t xml:space="preserve">IMM12018-1PUS  </t>
  </si>
  <si>
    <t xml:space="preserve">IMM 12MP 180 INDR PEND MNDM WHT US </t>
  </si>
  <si>
    <t xml:space="preserve">IMM12018-1S    </t>
  </si>
  <si>
    <t xml:space="preserve">IMM 12MP 180 INDR SRF MINDM WHT    </t>
  </si>
  <si>
    <t xml:space="preserve">IMM12018-1SUS  </t>
  </si>
  <si>
    <t xml:space="preserve">IMM 12MP 180 INDR SRF MINDM WHT US </t>
  </si>
  <si>
    <t xml:space="preserve">IMM12018-B1I   </t>
  </si>
  <si>
    <t xml:space="preserve">IMM 12MP 180 INDR NCLNG DOM BLK    </t>
  </si>
  <si>
    <t xml:space="preserve">IMM12018-B1IUS </t>
  </si>
  <si>
    <t xml:space="preserve">IMM 12MP 180 INDR NCLNG DOM BLK US </t>
  </si>
  <si>
    <t xml:space="preserve">IMM12018-B1P   </t>
  </si>
  <si>
    <t xml:space="preserve">IMM 12MP 180 INDR PEND MNDM BLK    </t>
  </si>
  <si>
    <t xml:space="preserve">IMM12018-B1PUS </t>
  </si>
  <si>
    <t xml:space="preserve">IMM 12MP 180 INDR PEND MNDM BLK US </t>
  </si>
  <si>
    <t xml:space="preserve">IMM12018-B1S   </t>
  </si>
  <si>
    <t xml:space="preserve">IMM 12MP 180 INDR SRF MINDM BLK    </t>
  </si>
  <si>
    <t xml:space="preserve">IMM12018-B1SUS </t>
  </si>
  <si>
    <t xml:space="preserve">IMM 12MP 180 INDR SRF MINDM BLK US </t>
  </si>
  <si>
    <t xml:space="preserve">IMM12018-BASE  </t>
  </si>
  <si>
    <t xml:space="preserve">IMM 12MP 180 INDR BASE MODULE      </t>
  </si>
  <si>
    <t>$2,733.00</t>
  </si>
  <si>
    <t>IMM12018-BASEUS</t>
  </si>
  <si>
    <t xml:space="preserve">OPTERA 12MP 180 INDR BASE MODULE   </t>
  </si>
  <si>
    <t>$2,886.00</t>
  </si>
  <si>
    <t>IMM12018-E-BASE</t>
  </si>
  <si>
    <t xml:space="preserve">IMM 12MP 180 ENVIR BASE MODUL      </t>
  </si>
  <si>
    <t>$2,927.00</t>
  </si>
  <si>
    <t>IMM12018-EBASUS</t>
  </si>
  <si>
    <t>$3,119.00</t>
  </si>
  <si>
    <t xml:space="preserve">IMM12027-1EI   </t>
  </si>
  <si>
    <t xml:space="preserve">IMM 12MP 270 ENVRMTL NCLNG DOM     </t>
  </si>
  <si>
    <t xml:space="preserve">IMM12027-1EIUS </t>
  </si>
  <si>
    <t xml:space="preserve">IMM 12MP 270 ENVRMTL NCLNG DOM US  </t>
  </si>
  <si>
    <t xml:space="preserve">IMM12027-1EP   </t>
  </si>
  <si>
    <t xml:space="preserve">IMM 12MP 270 ENVRMTL PEND MNDM     </t>
  </si>
  <si>
    <t xml:space="preserve">IMM12027-1EPUS </t>
  </si>
  <si>
    <t xml:space="preserve">IMM 12MP 270 ENVRMTL PEND MNDM US  </t>
  </si>
  <si>
    <t xml:space="preserve">IMM12027-1ES   </t>
  </si>
  <si>
    <t xml:space="preserve">IMM 12MP 270 ENVRMTL SRF MINDM     </t>
  </si>
  <si>
    <t xml:space="preserve">IMM12027-1ESUS </t>
  </si>
  <si>
    <t xml:space="preserve">IMM 12MP 270 ENVRMTL SRF MINDM US  </t>
  </si>
  <si>
    <t xml:space="preserve">IMM12027-1I    </t>
  </si>
  <si>
    <t xml:space="preserve">IMM 12MP 270 INDR NCLNG DOM WHT    </t>
  </si>
  <si>
    <t xml:space="preserve">IMM12027-1IUS  </t>
  </si>
  <si>
    <t xml:space="preserve">IMM 12MP 270 INDR NCLNG DOM WHT US </t>
  </si>
  <si>
    <t xml:space="preserve">IMM12027-1P    </t>
  </si>
  <si>
    <t xml:space="preserve">IMM 12MP 270 INDR PEND MNDM WHT    </t>
  </si>
  <si>
    <t xml:space="preserve">IMM12027-1PUS  </t>
  </si>
  <si>
    <t xml:space="preserve">IMM 12MP 270 INDR PEND MNDM WHT US </t>
  </si>
  <si>
    <t xml:space="preserve">IMM12027-1S    </t>
  </si>
  <si>
    <t xml:space="preserve">IMM 12MP 270 INDR SRF MINDM WHT    </t>
  </si>
  <si>
    <t xml:space="preserve">IMM12027-1SUS  </t>
  </si>
  <si>
    <t xml:space="preserve">IMM 12MP 270 INDR SRF MINDM WHT US </t>
  </si>
  <si>
    <t xml:space="preserve">IMM12027-B1I   </t>
  </si>
  <si>
    <t xml:space="preserve">IMM 12MP 270 INDR NCLNG DOM BLK    </t>
  </si>
  <si>
    <t xml:space="preserve">IMM12027-B1IUS </t>
  </si>
  <si>
    <t xml:space="preserve">IMM 12MP 270 INDR NCLNG DOM BLK US </t>
  </si>
  <si>
    <t xml:space="preserve">IMM12027-B1P   </t>
  </si>
  <si>
    <t xml:space="preserve">IMM 12MP 270 INDR PEND MNDM BLK    </t>
  </si>
  <si>
    <t xml:space="preserve">IMM12027-B1PUS </t>
  </si>
  <si>
    <t xml:space="preserve">IMM 12MP 270 INDR PEND MNDM BLK US </t>
  </si>
  <si>
    <t xml:space="preserve">IMM12027-B1S   </t>
  </si>
  <si>
    <t xml:space="preserve">IMM 12MP 270 INDR SRF MINDM BLK    </t>
  </si>
  <si>
    <t xml:space="preserve">IMM12027-B1SUS </t>
  </si>
  <si>
    <t xml:space="preserve">IMM 12MP 270 INDR SRF MINDM BLK US </t>
  </si>
  <si>
    <t xml:space="preserve">IMM12027-BASE  </t>
  </si>
  <si>
    <t xml:space="preserve">IMM 12MP 270 INDR BASE MODULE      </t>
  </si>
  <si>
    <t>IMM12027-BASEUS</t>
  </si>
  <si>
    <t xml:space="preserve">OPTERA 12MP 270 INDR BASE MODULE   </t>
  </si>
  <si>
    <t>IMM12027-E-BASE</t>
  </si>
  <si>
    <t xml:space="preserve">IMM 12MP 270 ENVIR BASE MODUL      </t>
  </si>
  <si>
    <t>IMM12027-EBASUS</t>
  </si>
  <si>
    <t xml:space="preserve">OPTERA 12MP 270 ENVIR BASE MODUL   </t>
  </si>
  <si>
    <t xml:space="preserve">IMM12036-1EI   </t>
  </si>
  <si>
    <t xml:space="preserve">IMM 12MP 360 ENVRMTL NCLNG DOM     </t>
  </si>
  <si>
    <t xml:space="preserve">IMM12036-1EIUS </t>
  </si>
  <si>
    <t xml:space="preserve">IMM 12MP 360 ENVRMTL NCLNG DOM US  </t>
  </si>
  <si>
    <t xml:space="preserve">IMM12036-1EP   </t>
  </si>
  <si>
    <t xml:space="preserve">IMM 12MP 360 ENVRMTL PEND MNDM     </t>
  </si>
  <si>
    <t xml:space="preserve">IMM12036-1EPUS </t>
  </si>
  <si>
    <t xml:space="preserve">IMM 12MP 360 ENVRMTL PEND MNDM  US </t>
  </si>
  <si>
    <t xml:space="preserve">IMM12036-1ES   </t>
  </si>
  <si>
    <t xml:space="preserve">IMM 12MP 360 ENVRMTL SRF MINDM     </t>
  </si>
  <si>
    <t xml:space="preserve">IMM12036-1ESUS </t>
  </si>
  <si>
    <t xml:space="preserve">IMM 12MP 360 ENVRMTL SRF MINDM US  </t>
  </si>
  <si>
    <t xml:space="preserve">IMM12036-1I    </t>
  </si>
  <si>
    <t xml:space="preserve">IMM 12MP 360 INDR NCLNG DOM WHT    </t>
  </si>
  <si>
    <t xml:space="preserve">IMM12036-1IUS  </t>
  </si>
  <si>
    <t xml:space="preserve">IMM 12MP 360 INDR NCLNG DOM WHT US </t>
  </si>
  <si>
    <t xml:space="preserve">IMM12036-1P    </t>
  </si>
  <si>
    <t xml:space="preserve">IMM 12MP 360 INDR PEND MNDM WHT    </t>
  </si>
  <si>
    <t xml:space="preserve">IMM12036-1PUS  </t>
  </si>
  <si>
    <t xml:space="preserve">IMM 12MP 360 INDR PEND MNDM WHT US </t>
  </si>
  <si>
    <t xml:space="preserve">IMM12036-1S    </t>
  </si>
  <si>
    <t xml:space="preserve">IMM 12MP 360 INDR SRF MINDM WHT    </t>
  </si>
  <si>
    <t xml:space="preserve">IMM12036-1SUS  </t>
  </si>
  <si>
    <t xml:space="preserve">IMM 12MP 360 INDR SRF MINDM WHT US </t>
  </si>
  <si>
    <t xml:space="preserve">IMM12036-B1I   </t>
  </si>
  <si>
    <t xml:space="preserve">IMM 12MP 360 INDR NCLNG DOM BLK    </t>
  </si>
  <si>
    <t xml:space="preserve">IMM12036-B1IUS </t>
  </si>
  <si>
    <t xml:space="preserve">IMM 12MP 360 INDR NCLNG DOM BLK US </t>
  </si>
  <si>
    <t xml:space="preserve">IMM12036-B1P   </t>
  </si>
  <si>
    <t xml:space="preserve">IMM 12MP 360 INDR PEND MNDM BLK    </t>
  </si>
  <si>
    <t xml:space="preserve">IMM12036-B1PUS </t>
  </si>
  <si>
    <t xml:space="preserve">IMM 12MP 360 INDR PEND MNDM BLK US </t>
  </si>
  <si>
    <t xml:space="preserve">IMM12036-B1S   </t>
  </si>
  <si>
    <t xml:space="preserve">IMM 12MP 360 INDR SRF MINDM BLK    </t>
  </si>
  <si>
    <t xml:space="preserve">IMM12036-B1SUS </t>
  </si>
  <si>
    <t xml:space="preserve">IMM 12MP 360 INDR SRF MINDM BLK US </t>
  </si>
  <si>
    <t xml:space="preserve">IMM12036-BASE  </t>
  </si>
  <si>
    <t xml:space="preserve">IMM 12MP 360 INDR BASE MODULE      </t>
  </si>
  <si>
    <t>IMM12036-BASEUS</t>
  </si>
  <si>
    <t xml:space="preserve">OPTERA 12MP 360 INDR BASE MODULE   </t>
  </si>
  <si>
    <t>IMM12036-E-BASE</t>
  </si>
  <si>
    <t xml:space="preserve">IMM 12MP 360 ENVIR BASE MODUL      </t>
  </si>
  <si>
    <t>IMM12036-EBASUS</t>
  </si>
  <si>
    <t xml:space="preserve">OPTERA 12MP 360 ENVIR BASE MODUL   </t>
  </si>
  <si>
    <t xml:space="preserve">IMMBB0-BI      </t>
  </si>
  <si>
    <t>BACKBOX IMM INDR VANDL NCLNG MT BLK</t>
  </si>
  <si>
    <t xml:space="preserve">IMMBB0-BP      </t>
  </si>
  <si>
    <t>BACKBOX IMM INDOR VANDL PEND MT BLK</t>
  </si>
  <si>
    <t xml:space="preserve">IMMBB0-BS      </t>
  </si>
  <si>
    <t>BACKBOX IMM INDOR VANDL SURF MT BLK</t>
  </si>
  <si>
    <t xml:space="preserve">IMMBB0-EI      </t>
  </si>
  <si>
    <t>BACKBOX IMM ENVIR VNDL NCLNG MT GRY</t>
  </si>
  <si>
    <t xml:space="preserve">IMMBB0-EP      </t>
  </si>
  <si>
    <t>BACKBOX IMM ENVIR VANDL PEND MT GRY</t>
  </si>
  <si>
    <t xml:space="preserve">IMMBB0-ES      </t>
  </si>
  <si>
    <t>BACKBOX IMM ENVIR VANDL SURF MT GRY</t>
  </si>
  <si>
    <t xml:space="preserve">IMMBB0-I       </t>
  </si>
  <si>
    <t>BACKBOX IMM INDR VANDL NCLNG MT WHT</t>
  </si>
  <si>
    <t xml:space="preserve">IMMBB0-P       </t>
  </si>
  <si>
    <t>BACKBOX IMM INDOR VANDL PEND MT WHT</t>
  </si>
  <si>
    <t xml:space="preserve">IMMBB0-S       </t>
  </si>
  <si>
    <t>BACKBOX IMM INDOR VANDL SURF MT WHT</t>
  </si>
  <si>
    <t xml:space="preserve">IMM-CM         </t>
  </si>
  <si>
    <t xml:space="preserve">CORNER MOUNT FOR WMVE-SR  TELEGREY </t>
  </si>
  <si>
    <t>$159.00</t>
  </si>
  <si>
    <t xml:space="preserve">IMMLD0-0       </t>
  </si>
  <si>
    <t>LOWER DOME IMM INDOR VNDL WHT SMOKD</t>
  </si>
  <si>
    <t xml:space="preserve">IMMLD0-0E      </t>
  </si>
  <si>
    <t>LOWER DOME IMM ENVR VNDL GREY SMOKD</t>
  </si>
  <si>
    <t xml:space="preserve">IMMLD0-1       </t>
  </si>
  <si>
    <t xml:space="preserve">LOWER DOME IMM INDR VNDL WHT CLEAR </t>
  </si>
  <si>
    <t xml:space="preserve">IMMLD0-1E      </t>
  </si>
  <si>
    <t xml:space="preserve">LOWER DOME IMM ENVR VNDL GRY CLEAR </t>
  </si>
  <si>
    <t xml:space="preserve">IMMLD0-B0      </t>
  </si>
  <si>
    <t>LOWER DOME IMM INDOR VNDL BLK SMOKD</t>
  </si>
  <si>
    <t xml:space="preserve">IMMLD0-B1      </t>
  </si>
  <si>
    <t xml:space="preserve">LOWER DOME IMM INDR VNDL BLK CLEAR </t>
  </si>
  <si>
    <t xml:space="preserve">IMM-PNL        </t>
  </si>
  <si>
    <t xml:space="preserve">CEILING PANEL  WHITE 2X2  OPTERA   </t>
  </si>
  <si>
    <t xml:space="preserve">IMP121-1ES     </t>
  </si>
  <si>
    <t xml:space="preserve">SRX PRO2 ENV DOME POE24V 1MP       </t>
  </si>
  <si>
    <t>$601.00</t>
  </si>
  <si>
    <t xml:space="preserve">IMP121-1IS     </t>
  </si>
  <si>
    <t xml:space="preserve">SRX PRO2 IND DOME POE24V12V 1MP    </t>
  </si>
  <si>
    <t>$512.07</t>
  </si>
  <si>
    <t xml:space="preserve">IMP219-1ER     </t>
  </si>
  <si>
    <t xml:space="preserve">OBS                                </t>
  </si>
  <si>
    <t xml:space="preserve">IMP219-1ERP    </t>
  </si>
  <si>
    <t>IP SRX P ENV IR PM POE24V MDOME 2MP</t>
  </si>
  <si>
    <t>$668.00</t>
  </si>
  <si>
    <t xml:space="preserve">IMP219-1ERS    </t>
  </si>
  <si>
    <t>IP SRX P ENV IR SM POE24V MDOME 2MP</t>
  </si>
  <si>
    <t xml:space="preserve">IMP221-1IS     </t>
  </si>
  <si>
    <t xml:space="preserve">SRX PRO2 IND DOME POE24V12V 2MP    </t>
  </si>
  <si>
    <t xml:space="preserve">IMP221-1RS     </t>
  </si>
  <si>
    <t xml:space="preserve">SRX PRO2 ENV IR DOME POE24V 2MP    </t>
  </si>
  <si>
    <t xml:space="preserve">IMP319-1       </t>
  </si>
  <si>
    <t xml:space="preserve">DO NOT SELL                        </t>
  </si>
  <si>
    <t>$1,064.00</t>
  </si>
  <si>
    <t xml:space="preserve">IMP319-1S      </t>
  </si>
  <si>
    <t xml:space="preserve">IP SRX P SFMT POE 24V MDOME 3MP WC </t>
  </si>
  <si>
    <t xml:space="preserve">IMP321-1ES     </t>
  </si>
  <si>
    <t xml:space="preserve">SRX PRO2 ENV DOME POE24V 3MP       </t>
  </si>
  <si>
    <t>$813.00</t>
  </si>
  <si>
    <t xml:space="preserve">IMP321-1IS     </t>
  </si>
  <si>
    <t xml:space="preserve">SRX PRO2 IND DOME POE24V12V 3MP    </t>
  </si>
  <si>
    <t xml:space="preserve">IMP321A-1IS    </t>
  </si>
  <si>
    <t xml:space="preserve">IMP521A-1IS    </t>
  </si>
  <si>
    <t xml:space="preserve">SRX PRO2 IND DOME POE24V12V 5MP    </t>
  </si>
  <si>
    <t xml:space="preserve">IMP831-1ERS    </t>
  </si>
  <si>
    <t xml:space="preserve">GFC - 4K ENV DOME IR MIC           </t>
  </si>
  <si>
    <t>$1,899.00</t>
  </si>
  <si>
    <t xml:space="preserve">IMP831-1RS     </t>
  </si>
  <si>
    <t xml:space="preserve">GFC - 4K DOME IR MIC               </t>
  </si>
  <si>
    <t xml:space="preserve">IMPBB-EP       </t>
  </si>
  <si>
    <t xml:space="preserve">IP SRX PRO BACKBOX OUTDR PM        </t>
  </si>
  <si>
    <t xml:space="preserve">IMPBB-ES       </t>
  </si>
  <si>
    <t xml:space="preserve">IP SRX PRO BACKBOX OUTDR SM        </t>
  </si>
  <si>
    <t xml:space="preserve">IMPBB-S        </t>
  </si>
  <si>
    <t xml:space="preserve">IP SRX PRO BACKBOX INDR SM         </t>
  </si>
  <si>
    <t xml:space="preserve">IMPLD2-0ER     </t>
  </si>
  <si>
    <t xml:space="preserve">SRX PRO2 ENV DOME SMK LOWER DOME   </t>
  </si>
  <si>
    <t xml:space="preserve">IMPPM-1ER      </t>
  </si>
  <si>
    <t xml:space="preserve">SRX PRO2 ENV DOME PENDANT ADAPTER  </t>
  </si>
  <si>
    <t xml:space="preserve">IM-VE4S        </t>
  </si>
  <si>
    <t xml:space="preserve">4S BOX MTG PLATE FOR SARIX IM V E  </t>
  </si>
  <si>
    <t>$28.00</t>
  </si>
  <si>
    <t xml:space="preserve">IM-VECM        </t>
  </si>
  <si>
    <t xml:space="preserve">CORNER MOUNT FOR SARIX IM VE       </t>
  </si>
  <si>
    <t xml:space="preserve">INMETRO-LABEL  </t>
  </si>
  <si>
    <t xml:space="preserve">INMETRO PACKING LABEL              </t>
  </si>
  <si>
    <t>INT-AGENTVIPLUG</t>
  </si>
  <si>
    <t xml:space="preserve">VX AGENT VI  PLUGIN FOR ANALYTICS  </t>
  </si>
  <si>
    <t>$5,250.00</t>
  </si>
  <si>
    <t xml:space="preserve">INT-AMAG       </t>
  </si>
  <si>
    <t xml:space="preserve">VX AMAG INTEGRATION                </t>
  </si>
  <si>
    <t>INT-AUDIOPLUGIN</t>
  </si>
  <si>
    <t xml:space="preserve">VX AUDIO OUT PLUGIN                </t>
  </si>
  <si>
    <t xml:space="preserve">INT-BRIEFCAM   </t>
  </si>
  <si>
    <t xml:space="preserve">VX BRIEFCAM ANALYTICS INTEGRATION  </t>
  </si>
  <si>
    <t xml:space="preserve">INT-CCURE      </t>
  </si>
  <si>
    <t xml:space="preserve">VX CCURE INTEGRATION               </t>
  </si>
  <si>
    <t xml:space="preserve">INT-CONTINUUM  </t>
  </si>
  <si>
    <t xml:space="preserve">VX CONTINUUM INTEGRATION           </t>
  </si>
  <si>
    <t>$0.01</t>
  </si>
  <si>
    <t xml:space="preserve">INT-GALLAGHER  </t>
  </si>
  <si>
    <t xml:space="preserve">VX GALLAGHER INTEGRATION           </t>
  </si>
  <si>
    <t xml:space="preserve">INT-HIRSCHVEL  </t>
  </si>
  <si>
    <t xml:space="preserve">VX HIRSCH VELOCITY INTEGRATION     </t>
  </si>
  <si>
    <t xml:space="preserve">INT-IBM        </t>
  </si>
  <si>
    <t xml:space="preserve">VX IBM INTEGRATION                 </t>
  </si>
  <si>
    <t>$3,975.00</t>
  </si>
  <si>
    <t xml:space="preserve">INT-JCI        </t>
  </si>
  <si>
    <t xml:space="preserve">VX JCI INTEGRATION                 </t>
  </si>
  <si>
    <t>INT-LENELDATA7X</t>
  </si>
  <si>
    <t xml:space="preserve">VX LENEL DATA PLUGIN INTEGRATION   </t>
  </si>
  <si>
    <t>INT-LENEL-OG-74</t>
  </si>
  <si>
    <t xml:space="preserve">VX LLENEL ONGUARD 7 4 INTEGRATION  </t>
  </si>
  <si>
    <t>INT-LNLOG74W-AU</t>
  </si>
  <si>
    <t xml:space="preserve">VX LENEL AUDIO ADD TO ONGUARD 7 4  </t>
  </si>
  <si>
    <t>$7,250.00</t>
  </si>
  <si>
    <t xml:space="preserve">INT-SALTO      </t>
  </si>
  <si>
    <t xml:space="preserve">VX SALTO INTEGRATION               </t>
  </si>
  <si>
    <t xml:space="preserve">IOC-30         </t>
  </si>
  <si>
    <t xml:space="preserve">1080P PRES CAM ESPRIT5             </t>
  </si>
  <si>
    <t>$2,698.00</t>
  </si>
  <si>
    <t xml:space="preserve">IOC-30L        </t>
  </si>
  <si>
    <t>ESPRIT ENHANCED 30X PR MODULE (IOC)</t>
  </si>
  <si>
    <t>$2,901.00</t>
  </si>
  <si>
    <t xml:space="preserve">IOC-36-X       </t>
  </si>
  <si>
    <t xml:space="preserve">ESPRIT PRESSURIZED IOP 36X PAL     </t>
  </si>
  <si>
    <t>$3,002.00</t>
  </si>
  <si>
    <t xml:space="preserve">IOP-30         </t>
  </si>
  <si>
    <t xml:space="preserve">1080P CAMERA ESPRIT5               </t>
  </si>
  <si>
    <t>$2,556.00</t>
  </si>
  <si>
    <t xml:space="preserve">IOP-30L        </t>
  </si>
  <si>
    <t xml:space="preserve">ESPRIT ENHANCED 30X MODULE (IOP)   </t>
  </si>
  <si>
    <t>$2,759.00</t>
  </si>
  <si>
    <t xml:space="preserve">IPSXM3136X     </t>
  </si>
  <si>
    <t xml:space="preserve">EXSITE IOP MOD PAL WPR             </t>
  </si>
  <si>
    <t>$3,889.00</t>
  </si>
  <si>
    <t xml:space="preserve">IPSXME136-7X   </t>
  </si>
  <si>
    <t xml:space="preserve">EX IP PTZ 100/240V 36X WPR PAL     </t>
  </si>
  <si>
    <t>$25,195.00</t>
  </si>
  <si>
    <t xml:space="preserve">IPSXME-7       </t>
  </si>
  <si>
    <t xml:space="preserve">EXSITE IP POWER MODULE 100/240V    </t>
  </si>
  <si>
    <t>$6,671.00</t>
  </si>
  <si>
    <t xml:space="preserve">IPSXMPT31      </t>
  </si>
  <si>
    <t xml:space="preserve">EXSITE PAN/TILT/ENCLOS WPR         </t>
  </si>
  <si>
    <t>$15,241.00</t>
  </si>
  <si>
    <t xml:space="preserve">IR850L-220     </t>
  </si>
  <si>
    <t>SEMI COVERT IR ILLUMINATOR 220M RNG</t>
  </si>
  <si>
    <t>$1,392.00</t>
  </si>
  <si>
    <t xml:space="preserve">IR850M-120     </t>
  </si>
  <si>
    <t>SEMI COVERT IR ILLUMINATOR 120M RNG</t>
  </si>
  <si>
    <t xml:space="preserve">IR850S-65      </t>
  </si>
  <si>
    <t xml:space="preserve">SEMI COVERT IR ILLUMINATOR 65M RNG </t>
  </si>
  <si>
    <t>$529.00</t>
  </si>
  <si>
    <t xml:space="preserve">IR940L-110     </t>
  </si>
  <si>
    <t xml:space="preserve">COVERT IR ILLUMINATOR 110M RANGE   </t>
  </si>
  <si>
    <t>$1,523.00</t>
  </si>
  <si>
    <t xml:space="preserve">IR940M-60      </t>
  </si>
  <si>
    <t xml:space="preserve">COVERT IR ILLUMINATOR 60M RANGE    </t>
  </si>
  <si>
    <t>$972.00</t>
  </si>
  <si>
    <t xml:space="preserve">IR940S-30      </t>
  </si>
  <si>
    <t xml:space="preserve">COVERT IR ILLUMINATOR 30M RANGE    </t>
  </si>
  <si>
    <t xml:space="preserve">IS110-ENC      </t>
  </si>
  <si>
    <t xml:space="preserve">CAMCL SURF ENCLOSURE ONLY          </t>
  </si>
  <si>
    <t xml:space="preserve">IS310-CHV22    </t>
  </si>
  <si>
    <t xml:space="preserve">OBS - CAMCL ENV BULLET COL HI 9-22 </t>
  </si>
  <si>
    <t>$486.00</t>
  </si>
  <si>
    <t>IWM24-GY</t>
  </si>
  <si>
    <t xml:space="preserve">WALL MOUNT DOME GRAY 24 PWR SUP    </t>
  </si>
  <si>
    <t xml:space="preserve">IWM24-SR       </t>
  </si>
  <si>
    <t>WALL MOUNT 24 VAC L GRAY FOR SRX IE</t>
  </si>
  <si>
    <t>IWM-GY</t>
  </si>
  <si>
    <t xml:space="preserve">WALL MOUNT  DOME  GRAY             </t>
  </si>
  <si>
    <t xml:space="preserve">IWM-MKIT       </t>
  </si>
  <si>
    <t xml:space="preserve">IWM MARINE KIT                     </t>
  </si>
  <si>
    <t>IWM-SR</t>
  </si>
  <si>
    <t xml:space="preserve">WALL MOUNT  DOME  LT GRAY          </t>
  </si>
  <si>
    <t xml:space="preserve">IWP221-1ES     </t>
  </si>
  <si>
    <t>SRX PRO2 VANDAL DOME 2MP 2 8MM LENS</t>
  </si>
  <si>
    <t xml:space="preserve">IWPWPC         </t>
  </si>
  <si>
    <t>WATERPROOF RJ45 CNCTR CVR SARIX IWP</t>
  </si>
  <si>
    <t xml:space="preserve">IXE12          </t>
  </si>
  <si>
    <t xml:space="preserve">SRX ENH  BOX POE1224V 1 3MP        </t>
  </si>
  <si>
    <t>$955.00</t>
  </si>
  <si>
    <t xml:space="preserve">IXE21          </t>
  </si>
  <si>
    <t>IP SRX E FIXBOX POE CAM 2MP SVIS CS</t>
  </si>
  <si>
    <t>$837.00</t>
  </si>
  <si>
    <t xml:space="preserve">IXE22          </t>
  </si>
  <si>
    <t xml:space="preserve">SRX ENH  BOX POE1224V 2MP          </t>
  </si>
  <si>
    <t>$1,076.00</t>
  </si>
  <si>
    <t xml:space="preserve">IXE32          </t>
  </si>
  <si>
    <t xml:space="preserve">SRX ENH  BOX POE1224V 3MP          </t>
  </si>
  <si>
    <t>$1,195.00</t>
  </si>
  <si>
    <t xml:space="preserve">IXP22          </t>
  </si>
  <si>
    <t xml:space="preserve">C4C SARIX PRO2 2MP BOX CAM         </t>
  </si>
  <si>
    <t>$1,042.00</t>
  </si>
  <si>
    <t xml:space="preserve">KBD300USBKIT   </t>
  </si>
  <si>
    <t xml:space="preserve">KBD300 TO USB KIT-120V             </t>
  </si>
  <si>
    <t xml:space="preserve">KBD300USBKIT-X </t>
  </si>
  <si>
    <t xml:space="preserve">KBD300 TO USB KIT - 220V           </t>
  </si>
  <si>
    <t xml:space="preserve">KBD300USBONLY  </t>
  </si>
  <si>
    <t xml:space="preserve">USB PARTS ONLY - USE KBD300USBKIT  </t>
  </si>
  <si>
    <t>KBD5000</t>
  </si>
  <si>
    <t xml:space="preserve">ENDURA KEYBRD WITH JOG/JOY/KEY     </t>
  </si>
  <si>
    <t>$2,787.00</t>
  </si>
  <si>
    <t>KBDKIT</t>
  </si>
  <si>
    <t xml:space="preserve">MATRX KYBRD CM6700/MUX WIRKIT 120  </t>
  </si>
  <si>
    <t xml:space="preserve">KBDKIT-X       </t>
  </si>
  <si>
    <t xml:space="preserve">MATRX KYBRD CM6700/MUX WIRKIT 220  </t>
  </si>
  <si>
    <t xml:space="preserve">KSC-3000U      </t>
  </si>
  <si>
    <t>DIRECT MODE CONTROLLER PTZ JOYSTICK</t>
  </si>
  <si>
    <t>$725.00</t>
  </si>
  <si>
    <t xml:space="preserve">KSC-PSKIT      </t>
  </si>
  <si>
    <t xml:space="preserve">POWER ADAPTER 12VDC FOR KSC-3000U  </t>
  </si>
  <si>
    <t xml:space="preserve">LBKT-LED       </t>
  </si>
  <si>
    <t xml:space="preserve">MOUNT BRACKET FOR ALL IR WLED      </t>
  </si>
  <si>
    <t xml:space="preserve">LD4B-0         </t>
  </si>
  <si>
    <t xml:space="preserve">SPECTRA MINI LOWER DOME BLK SMOKED </t>
  </si>
  <si>
    <t xml:space="preserve">LD4B-1         </t>
  </si>
  <si>
    <t xml:space="preserve">SPECTRA MINI LOWER DOME BLK CLEAR  </t>
  </si>
  <si>
    <t>LD4W-0</t>
  </si>
  <si>
    <t xml:space="preserve">SPECTRA MINI LOWER DOME SMOKED     </t>
  </si>
  <si>
    <t xml:space="preserve">LD53PR-0       </t>
  </si>
  <si>
    <t xml:space="preserve">SPECTRA III PRES LOWER DOME SMK    </t>
  </si>
  <si>
    <t xml:space="preserve">LD53PR-1       </t>
  </si>
  <si>
    <t xml:space="preserve">SPECTRA III PRES LOWER DOME CLEAR  </t>
  </si>
  <si>
    <t xml:space="preserve">LD53PSB-1      </t>
  </si>
  <si>
    <t xml:space="preserve">SPECTRA III   SE SS DM PND BLK CLR </t>
  </si>
  <si>
    <t>$849.00</t>
  </si>
  <si>
    <t xml:space="preserve">LD53SMB-0      </t>
  </si>
  <si>
    <t xml:space="preserve">SPECTRA III   SE DOME SM BLK SMK   </t>
  </si>
  <si>
    <t xml:space="preserve">LD53SMW-0      </t>
  </si>
  <si>
    <t xml:space="preserve">SPECTRA III   SE DOME SM WHT SMK   </t>
  </si>
  <si>
    <t>$238.00</t>
  </si>
  <si>
    <t xml:space="preserve">LD53SMW-1      </t>
  </si>
  <si>
    <t xml:space="preserve">SPECTRA III   SE DOME SM WHT CLR   </t>
  </si>
  <si>
    <t xml:space="preserve">LD5B-0         </t>
  </si>
  <si>
    <t xml:space="preserve">LD5B-1         </t>
  </si>
  <si>
    <t xml:space="preserve">LD5W-0         </t>
  </si>
  <si>
    <t xml:space="preserve">LD5W-1         </t>
  </si>
  <si>
    <t xml:space="preserve">SPECTRA MINI LOWER DOME CLEAR      </t>
  </si>
  <si>
    <t xml:space="preserve">LD6F-0         </t>
  </si>
  <si>
    <t xml:space="preserve">LOWER DOME SP ENH FLUSH SMK IK10   </t>
  </si>
  <si>
    <t xml:space="preserve">LD6F-1         </t>
  </si>
  <si>
    <t xml:space="preserve">LOWER DOME SP ENH FLUSH CLR IK10   </t>
  </si>
  <si>
    <t xml:space="preserve">LD6PB-0        </t>
  </si>
  <si>
    <t xml:space="preserve">LOWER DOME SP ENH PEND SMK IK10    </t>
  </si>
  <si>
    <t xml:space="preserve">LD6PB-1        </t>
  </si>
  <si>
    <t xml:space="preserve">LOWER DOME SP ENH PEND CLR IK10    </t>
  </si>
  <si>
    <t xml:space="preserve">LD6SS-0        </t>
  </si>
  <si>
    <t xml:space="preserve">LOWER DOME SP ENH SS PEND SMK IK10 </t>
  </si>
  <si>
    <t>$595.00</t>
  </si>
  <si>
    <t xml:space="preserve">LD6SS-1        </t>
  </si>
  <si>
    <t xml:space="preserve">LOWER DOME SP ENH SS PEND CLR IK10 </t>
  </si>
  <si>
    <t xml:space="preserve">LDHDF-0        </t>
  </si>
  <si>
    <t xml:space="preserve">SPECTRA HD LOWER DOME FLUSH SMOKED </t>
  </si>
  <si>
    <t xml:space="preserve">LDHDPB-1       </t>
  </si>
  <si>
    <t>SPECTRA HD LOWER DOME BLK PND CLEAR</t>
  </si>
  <si>
    <t xml:space="preserve">LDHQF-0        </t>
  </si>
  <si>
    <t xml:space="preserve">SPECTRA HQ LOWER DOME FLUSH SMOKED </t>
  </si>
  <si>
    <t xml:space="preserve">LDHQPB-0       </t>
  </si>
  <si>
    <t>SPECTRA HQ LOWER DOME BLK PND SMOKE</t>
  </si>
  <si>
    <t>$309.00</t>
  </si>
  <si>
    <t xml:space="preserve">LDIMVE-0       </t>
  </si>
  <si>
    <t xml:space="preserve">LOWER DOME SMOKED FOR SARIX IM VE  </t>
  </si>
  <si>
    <t xml:space="preserve">LDP-ESR-0      </t>
  </si>
  <si>
    <t xml:space="preserve">LOWER DOME PRO ENV PDNT SR GRY SMK </t>
  </si>
  <si>
    <t xml:space="preserve">LDP-ESR-1      </t>
  </si>
  <si>
    <t xml:space="preserve">LOWER DOME PRO ENV PDNT SR GRY CLR </t>
  </si>
  <si>
    <t xml:space="preserve">LDP-FWH-0      </t>
  </si>
  <si>
    <t xml:space="preserve">LOWER DOME PRO FLUSH WHITE SMOKE   </t>
  </si>
  <si>
    <t xml:space="preserve">LDP-FWH-1      </t>
  </si>
  <si>
    <t xml:space="preserve">LOWER DOME PRO FLUSH WHITE CLEAR   </t>
  </si>
  <si>
    <t xml:space="preserve">LDP-PWH-0      </t>
  </si>
  <si>
    <t xml:space="preserve">LOWER DOME PRO PENDANT WHITE SMOKE </t>
  </si>
  <si>
    <t xml:space="preserve">LDP-YSR-0      </t>
  </si>
  <si>
    <t xml:space="preserve">LOWER DOME PRO ENV FLSH SR GRY SMK </t>
  </si>
  <si>
    <t xml:space="preserve">LENSPKL-LED    </t>
  </si>
  <si>
    <t xml:space="preserve">WIDE ANGLE LENS PACK LARGE         </t>
  </si>
  <si>
    <t xml:space="preserve">LENSPKM-LED    </t>
  </si>
  <si>
    <t xml:space="preserve">WIDE ANGLE LENS PACK MEDIUM        </t>
  </si>
  <si>
    <t xml:space="preserve">LENSPKS-LED    </t>
  </si>
  <si>
    <t xml:space="preserve">WIDE ANGLE LENS PACK SMALL         </t>
  </si>
  <si>
    <t>MCS16-10</t>
  </si>
  <si>
    <t xml:space="preserve">MSTR CAM PWR SUP 10AMP 16OUT/FUS   </t>
  </si>
  <si>
    <t>MCS16-10SB</t>
  </si>
  <si>
    <t>MSTR CAM PWR SUP 10AMP 16OUT/SW BKR</t>
  </si>
  <si>
    <t>MCS16-20</t>
  </si>
  <si>
    <t xml:space="preserve">MSTR CAM PWR SUP 20AMP 16OUT/FUS   </t>
  </si>
  <si>
    <t>MCS16-20SB</t>
  </si>
  <si>
    <t xml:space="preserve">MSTR CAM PWR SUP 20AMP 16OUT/SWBKR </t>
  </si>
  <si>
    <t>MCS4-2B</t>
  </si>
  <si>
    <t xml:space="preserve">MSTR CAM PWR SUP 2AMP 4OUT/BRKR    </t>
  </si>
  <si>
    <t>MCS8-5B</t>
  </si>
  <si>
    <t xml:space="preserve">MSTR CAM PWR SUP 5AMP 8OUT/BRKR    </t>
  </si>
  <si>
    <t>$458.00</t>
  </si>
  <si>
    <t xml:space="preserve">MRCA           </t>
  </si>
  <si>
    <t xml:space="preserve">CEILING FLANGE 1 5IN NPT           </t>
  </si>
  <si>
    <t xml:space="preserve">NET5402R-HD    </t>
  </si>
  <si>
    <t>DO NOT SELL-2MONITOR NTWRK DEC BASE</t>
  </si>
  <si>
    <t>$3,817.00</t>
  </si>
  <si>
    <t xml:space="preserve">NET5402R-HD-AU </t>
  </si>
  <si>
    <t xml:space="preserve">2 MONITOR NET DECODER  AU PWR CRD  </t>
  </si>
  <si>
    <t>$3,671.00</t>
  </si>
  <si>
    <t xml:space="preserve">NET5402R-HD-CN </t>
  </si>
  <si>
    <t xml:space="preserve">2 MONITOR NET DECODER  CN          </t>
  </si>
  <si>
    <t xml:space="preserve">NET5402R-HD-EU </t>
  </si>
  <si>
    <t xml:space="preserve">2 MONITOR NET DECODER  EU PWR CRD  </t>
  </si>
  <si>
    <t xml:space="preserve">NET5402R-HD-UK </t>
  </si>
  <si>
    <t xml:space="preserve">2 MONITOR NET DECODER  UK PWR CRD  </t>
  </si>
  <si>
    <t xml:space="preserve">NET5402R-HD-US </t>
  </si>
  <si>
    <t xml:space="preserve">2 MONITOR NET DECODER  US PWR CRD  </t>
  </si>
  <si>
    <t>NET5500-XPWR-AU</t>
  </si>
  <si>
    <t xml:space="preserve">EXT TEMP ENCODER PWR AU            </t>
  </si>
  <si>
    <t>NET5500-XPWR-US</t>
  </si>
  <si>
    <t xml:space="preserve">EXT TEMP ENCODER PWR US            </t>
  </si>
  <si>
    <t xml:space="preserve">NET5501-AR     </t>
  </si>
  <si>
    <t xml:space="preserve">1CH RACKENCODER AR                 </t>
  </si>
  <si>
    <t>$662.00</t>
  </si>
  <si>
    <t xml:space="preserve">NET5501-AU     </t>
  </si>
  <si>
    <t xml:space="preserve">1CH RACKENCODER AU                 </t>
  </si>
  <si>
    <t xml:space="preserve">NET5501-CN     </t>
  </si>
  <si>
    <t xml:space="preserve">1CH RACKENCODER CN                 </t>
  </si>
  <si>
    <t xml:space="preserve">NET5501-EU     </t>
  </si>
  <si>
    <t xml:space="preserve">1CH RACKENCODER EU                 </t>
  </si>
  <si>
    <t>$674.00</t>
  </si>
  <si>
    <t xml:space="preserve">NET5501-I      </t>
  </si>
  <si>
    <t xml:space="preserve">1CH INLINE ENCODER                 </t>
  </si>
  <si>
    <t>$465.00</t>
  </si>
  <si>
    <t xml:space="preserve">NET5501-UK     </t>
  </si>
  <si>
    <t xml:space="preserve">1CH RACKENCODER UK                 </t>
  </si>
  <si>
    <t xml:space="preserve">NET5501-US     </t>
  </si>
  <si>
    <t xml:space="preserve">1CH RACKENCODER US                 </t>
  </si>
  <si>
    <t xml:space="preserve">NET5501-XT     </t>
  </si>
  <si>
    <t xml:space="preserve">1CH TEMP-HARDENED ENCODER          </t>
  </si>
  <si>
    <t>$1,014.00</t>
  </si>
  <si>
    <t xml:space="preserve">NET5501-XT-AR  </t>
  </si>
  <si>
    <t xml:space="preserve">1CH TEMP-HARDENED ENCODER AR       </t>
  </si>
  <si>
    <t>$1,005.00</t>
  </si>
  <si>
    <t xml:space="preserve">NET5501-XT-AU  </t>
  </si>
  <si>
    <t xml:space="preserve">1CH TEMP-HARDENED ENCODER AU       </t>
  </si>
  <si>
    <t>$1,024.00</t>
  </si>
  <si>
    <t xml:space="preserve">NET5501-XT-CN  </t>
  </si>
  <si>
    <t xml:space="preserve">1CH TEMP-HARDENED ENCODER CN       </t>
  </si>
  <si>
    <t xml:space="preserve">NET5501-XT-EU  </t>
  </si>
  <si>
    <t xml:space="preserve">1CH TEMP-HARDENED ENCODER EU       </t>
  </si>
  <si>
    <t xml:space="preserve">NET5501-XT-UK  </t>
  </si>
  <si>
    <t xml:space="preserve">1CH TEMP-HARDENED ENCODER UK       </t>
  </si>
  <si>
    <t xml:space="preserve">NET5501-XT-US  </t>
  </si>
  <si>
    <t xml:space="preserve">1CH TEMP-HARDENED ENCODER US       </t>
  </si>
  <si>
    <t xml:space="preserve">NET5504        </t>
  </si>
  <si>
    <t xml:space="preserve">4CH RACK MOUNT ENCODER             </t>
  </si>
  <si>
    <t>$673.00</t>
  </si>
  <si>
    <t xml:space="preserve">NET5504-AR     </t>
  </si>
  <si>
    <t xml:space="preserve">4CH RACKENCODER AR                 </t>
  </si>
  <si>
    <t xml:space="preserve">NET5504-AU     </t>
  </si>
  <si>
    <t xml:space="preserve">4CH RACKENCODER AU                 </t>
  </si>
  <si>
    <t>$826.00</t>
  </si>
  <si>
    <t xml:space="preserve">NET5504-CN     </t>
  </si>
  <si>
    <t xml:space="preserve">4CH RACKENCODER CN                 </t>
  </si>
  <si>
    <t>$796.00</t>
  </si>
  <si>
    <t xml:space="preserve">NET5504-EU     </t>
  </si>
  <si>
    <t xml:space="preserve">4CH RACKENCODER EU                 </t>
  </si>
  <si>
    <t xml:space="preserve">NET5504-UK     </t>
  </si>
  <si>
    <t xml:space="preserve">4CH RACKENCODER UK                 </t>
  </si>
  <si>
    <t xml:space="preserve">NET5504-US     </t>
  </si>
  <si>
    <t xml:space="preserve">4CH RACKENCODER US                 </t>
  </si>
  <si>
    <t xml:space="preserve">NET5508-AR     </t>
  </si>
  <si>
    <t xml:space="preserve">8CH RACKENCODER AR                 </t>
  </si>
  <si>
    <t xml:space="preserve">NET5508-AU     </t>
  </si>
  <si>
    <t xml:space="preserve">8CH RACKENCODER AU                 </t>
  </si>
  <si>
    <t>$1,536.00</t>
  </si>
  <si>
    <t xml:space="preserve">NET5508-CN     </t>
  </si>
  <si>
    <t xml:space="preserve">8CH RACKENCODER CN                 </t>
  </si>
  <si>
    <t>$1,508.00</t>
  </si>
  <si>
    <t xml:space="preserve">NET5508-EU     </t>
  </si>
  <si>
    <t xml:space="preserve">8CH RACKENCODER EU                 </t>
  </si>
  <si>
    <t>$1,494.00</t>
  </si>
  <si>
    <t xml:space="preserve">NET5508-UK     </t>
  </si>
  <si>
    <t xml:space="preserve">8CH RACKENCODER UK                 </t>
  </si>
  <si>
    <t>NET5508-US</t>
  </si>
  <si>
    <t xml:space="preserve">8CH RACKENCODER US                 </t>
  </si>
  <si>
    <t xml:space="preserve">NET5516        </t>
  </si>
  <si>
    <t xml:space="preserve">16CH RACK MOUNT ENCODER            </t>
  </si>
  <si>
    <t>$2,034.00</t>
  </si>
  <si>
    <t xml:space="preserve">NET5516-AR     </t>
  </si>
  <si>
    <t xml:space="preserve">16CH RACKENCODER AR                </t>
  </si>
  <si>
    <t>$2,519.00</t>
  </si>
  <si>
    <t xml:space="preserve">NET5516-AU     </t>
  </si>
  <si>
    <t xml:space="preserve">16CH RACKENCODER AU                </t>
  </si>
  <si>
    <t xml:space="preserve">NET5516-CN     </t>
  </si>
  <si>
    <t xml:space="preserve">16CH RACKENCODER CN                </t>
  </si>
  <si>
    <t xml:space="preserve">NET5516-EU     </t>
  </si>
  <si>
    <t xml:space="preserve">16CH RACKENCODER EU                </t>
  </si>
  <si>
    <t>$2,494.00</t>
  </si>
  <si>
    <t xml:space="preserve">NET5516-UK     </t>
  </si>
  <si>
    <t xml:space="preserve">16CH RACKENCODER UK                </t>
  </si>
  <si>
    <t>NET5516-US</t>
  </si>
  <si>
    <t xml:space="preserve">16CH RACKENCODER US                </t>
  </si>
  <si>
    <t>$2,470.00</t>
  </si>
  <si>
    <t xml:space="preserve">NSM5200-00     </t>
  </si>
  <si>
    <t xml:space="preserve">NTWRK STRG MGR 0TB NO PWR CRD      </t>
  </si>
  <si>
    <t>$20,306.00</t>
  </si>
  <si>
    <t xml:space="preserve">NSM5200-00-EUK </t>
  </si>
  <si>
    <t xml:space="preserve">NTWRK STRG MGR 0TB EUK PWR CRDS    </t>
  </si>
  <si>
    <t xml:space="preserve">NSM5200-00-US  </t>
  </si>
  <si>
    <t xml:space="preserve">NTWRK STRG MGR US PWR CRD NO HDD   </t>
  </si>
  <si>
    <t xml:space="preserve">NSM5200-24B    </t>
  </si>
  <si>
    <t xml:space="preserve">NTWRK STRG MGR 24TB NO PWR CRD     </t>
  </si>
  <si>
    <t>$36,160.00</t>
  </si>
  <si>
    <t>NSM5200-24B-EUK</t>
  </si>
  <si>
    <t xml:space="preserve">NTWRK STRG MGR 24TB EUK PWR CRDS   </t>
  </si>
  <si>
    <t>NSM5200-24B-US</t>
  </si>
  <si>
    <t xml:space="preserve">NTWRK STRG MGR  24TB 72K US        </t>
  </si>
  <si>
    <t xml:space="preserve">NSM5200-48     </t>
  </si>
  <si>
    <t xml:space="preserve">NTWRK STRG MGR 48TB NO PWR CRD     </t>
  </si>
  <si>
    <t>$54,670.00</t>
  </si>
  <si>
    <t xml:space="preserve">NSM5200-48-EUK </t>
  </si>
  <si>
    <t xml:space="preserve">NTWRK STRG MGR 48TB EUK PWR CRDS   </t>
  </si>
  <si>
    <t xml:space="preserve">NSM5200-48-US  </t>
  </si>
  <si>
    <t xml:space="preserve">NTWRK STRG MGR 48TB US PWR CRD     </t>
  </si>
  <si>
    <t>NSM5200-FAN</t>
  </si>
  <si>
    <t xml:space="preserve">NSM5200 REPLACEMENT MID FAN        </t>
  </si>
  <si>
    <t xml:space="preserve">NSM5300-00     </t>
  </si>
  <si>
    <t>NETRK STRGMGE 0TB EUUKUSPWRCRD E31S</t>
  </si>
  <si>
    <t>$25,383.00</t>
  </si>
  <si>
    <t xml:space="preserve">NSM5300-24     </t>
  </si>
  <si>
    <t>NETRK STRGMGE 24TBEUUKUSPWRCRD E31S</t>
  </si>
  <si>
    <t>$43,393.00</t>
  </si>
  <si>
    <t xml:space="preserve">NSM5300-48     </t>
  </si>
  <si>
    <t>NETRK STRGMGE 48TBEUUKUSPWRCRD E31S</t>
  </si>
  <si>
    <t>$60,137.00</t>
  </si>
  <si>
    <t xml:space="preserve">NSM5300-72     </t>
  </si>
  <si>
    <t>NETWK STRG MGR 72TB EUUKUS PWR E31S</t>
  </si>
  <si>
    <t>$65,990.00</t>
  </si>
  <si>
    <t xml:space="preserve">NSM53-FW-USB   </t>
  </si>
  <si>
    <t xml:space="preserve">4GB USB FLASH DRIVE FOR NSM53 FW   </t>
  </si>
  <si>
    <t xml:space="preserve">OBE-01-IBA     </t>
  </si>
  <si>
    <t>INDOOR PENDANT BLACK  EVOLUTION 360</t>
  </si>
  <si>
    <t>OBE-01-IWA</t>
  </si>
  <si>
    <t xml:space="preserve">INDOOR PENDANT WHITE  EVOLUTN 360  </t>
  </si>
  <si>
    <t xml:space="preserve">OBE-01-OBA     </t>
  </si>
  <si>
    <t xml:space="preserve">OUTDOOR PENDANT BLACK  EVOLUTN 360 </t>
  </si>
  <si>
    <t xml:space="preserve">OBE-01-OWA     </t>
  </si>
  <si>
    <t xml:space="preserve">OUTDOOR PENDANT WHITE  EVOLUTN 360 </t>
  </si>
  <si>
    <t xml:space="preserve">OBE-02-OBA     </t>
  </si>
  <si>
    <t xml:space="preserve">OUTDR SUNSHIELD BLACK  EVOLUTN 360 </t>
  </si>
  <si>
    <t xml:space="preserve">OBE-02-OWA     </t>
  </si>
  <si>
    <t xml:space="preserve">OUTDR SUNSHIELD  WHTE  EVOLUTN 360 </t>
  </si>
  <si>
    <t xml:space="preserve">OBE-03-OBA     </t>
  </si>
  <si>
    <t xml:space="preserve">OUTDR POLEMOUNT BLACK  EVOLUTN 360 </t>
  </si>
  <si>
    <t xml:space="preserve">OBE-03-OWA     </t>
  </si>
  <si>
    <t xml:space="preserve">OUTDR POLEMOUNT WHITE  EVOLUTN 360 </t>
  </si>
  <si>
    <t xml:space="preserve">OBE-04-OBA     </t>
  </si>
  <si>
    <t xml:space="preserve">OUTDR WALLMOUNT BLACK  EVOLUTN 360 </t>
  </si>
  <si>
    <t>OBE-04-OWA</t>
  </si>
  <si>
    <t xml:space="preserve">OUTDR WALLMOUNT WHITE  EVOLUTN 360 </t>
  </si>
  <si>
    <t xml:space="preserve">OBE-05-OBA     </t>
  </si>
  <si>
    <t xml:space="preserve">OUTDR CORNERMONT BLAK  EVOLUTN 360 </t>
  </si>
  <si>
    <t xml:space="preserve">OBE-05-OWA     </t>
  </si>
  <si>
    <t xml:space="preserve">OUTDR CORNERMONT WHTE  EVOLUTN 360 </t>
  </si>
  <si>
    <t xml:space="preserve">OBE-11-IBA     </t>
  </si>
  <si>
    <t xml:space="preserve">EVO MINI INDOOR VANDAL COVER BLACK </t>
  </si>
  <si>
    <t xml:space="preserve">OBE-11-IWA     </t>
  </si>
  <si>
    <t>VANDL LOWR DOME SURF MT FR EVO MINI</t>
  </si>
  <si>
    <t xml:space="preserve">OBE-13-IBA     </t>
  </si>
  <si>
    <t xml:space="preserve">ADAPTER FOR PENDNT MT FOR EVO MINI </t>
  </si>
  <si>
    <t xml:space="preserve">OBE-14-OBA     </t>
  </si>
  <si>
    <t xml:space="preserve">OUTDOR SUNSHLD BLACK 12MP EVO 360  </t>
  </si>
  <si>
    <t xml:space="preserve">OBE-14-OWA     </t>
  </si>
  <si>
    <t>OUTDOOR SUNSHLD WHITE 12 MP EVO 360</t>
  </si>
  <si>
    <t xml:space="preserve">OBE-16-OBA     </t>
  </si>
  <si>
    <t xml:space="preserve">EVO MINI ENV CONDUIT BACKBOX BLACK </t>
  </si>
  <si>
    <t xml:space="preserve">OBE-16-OWA     </t>
  </si>
  <si>
    <t xml:space="preserve">EVO MINI ENV CONDUIT BACKBOX WHITE </t>
  </si>
  <si>
    <t xml:space="preserve">OCCPLUGAGENTVI </t>
  </si>
  <si>
    <t xml:space="preserve">AGENT VI OPS CENTER PLUGIN         </t>
  </si>
  <si>
    <t>$1,789.00</t>
  </si>
  <si>
    <t xml:space="preserve">OCCPLUGARHOL   </t>
  </si>
  <si>
    <t xml:space="preserve">ARH OPS CENTER OVERLAY PLUGIN      </t>
  </si>
  <si>
    <t xml:space="preserve">OCCPLUGAXPERT  </t>
  </si>
  <si>
    <t xml:space="preserve">ACCESSXPERT OCC PLUGIN             </t>
  </si>
  <si>
    <t xml:space="preserve">OCCPLUGECON    </t>
  </si>
  <si>
    <t xml:space="preserve">ECONNECT OPS CENTER PLUGIN         </t>
  </si>
  <si>
    <t xml:space="preserve">OCCPLUGITRAKOV </t>
  </si>
  <si>
    <t xml:space="preserve">ITRACK OPS CENTER OVERLAY PLUGIN   </t>
  </si>
  <si>
    <t xml:space="preserve">OCCPLUGPLATEAV </t>
  </si>
  <si>
    <t>PLATESMART ALRT VWR OPS CNTR PLUGIN</t>
  </si>
  <si>
    <t xml:space="preserve">OCCPLUGPLATEOL </t>
  </si>
  <si>
    <t>PLATESMART OPS CNTER OVERLAY PLUGIN</t>
  </si>
  <si>
    <t xml:space="preserve">OCCPLUGPLATEPV </t>
  </si>
  <si>
    <t xml:space="preserve">PLATESMART PLT VWR OPS CNTR PLUGIN </t>
  </si>
  <si>
    <t xml:space="preserve">P1220-ESR0     </t>
  </si>
  <si>
    <t>SP PRO 1080 20X ENV PDNT SR GRY SMK</t>
  </si>
  <si>
    <t xml:space="preserve">P1220-ESR1     </t>
  </si>
  <si>
    <t>SP PRO 1080 20X ENV PDNT SR GRY CLR</t>
  </si>
  <si>
    <t xml:space="preserve">P1220-FWH0     </t>
  </si>
  <si>
    <t xml:space="preserve">SP PRO 1080 20X FLUSH WHITE SMOKE  </t>
  </si>
  <si>
    <t>$1,995.00</t>
  </si>
  <si>
    <t xml:space="preserve">P1220-FWH1     </t>
  </si>
  <si>
    <t xml:space="preserve">SP PRO 1080 20X FLUSH WHITE CLEAR  </t>
  </si>
  <si>
    <t xml:space="preserve">P1220-PWH0     </t>
  </si>
  <si>
    <t xml:space="preserve">SP PRO 1080 20X PNDT WHITE SMOKE   </t>
  </si>
  <si>
    <t>$2,087.00</t>
  </si>
  <si>
    <t xml:space="preserve">P1220-PWH1     </t>
  </si>
  <si>
    <t xml:space="preserve">SP PRO 1080 20X PNDT WHITE CLEAR   </t>
  </si>
  <si>
    <t xml:space="preserve">P1220-YSR0     </t>
  </si>
  <si>
    <t>SP PRO 1080 20X ENV FLSH SR GRY SMK</t>
  </si>
  <si>
    <t>$2,227.00</t>
  </si>
  <si>
    <t xml:space="preserve">P1220-YSR1     </t>
  </si>
  <si>
    <t>SP PRO 1080 20X ENV FLSH SR GRY CLR</t>
  </si>
  <si>
    <t xml:space="preserve">P2820-ESR      </t>
  </si>
  <si>
    <t xml:space="preserve">SP PRO 4K 20X IR ENV PDNT SR GRY   </t>
  </si>
  <si>
    <t>$4,999.00</t>
  </si>
  <si>
    <t xml:space="preserve">PA100          </t>
  </si>
  <si>
    <t xml:space="preserve">ADAPTER POLE MOUNT FOR EM22        </t>
  </si>
  <si>
    <t xml:space="preserve">PA101          </t>
  </si>
  <si>
    <t xml:space="preserve">ADAPTER POLE MOUNT FOR PM14        </t>
  </si>
  <si>
    <t xml:space="preserve">PA2000         </t>
  </si>
  <si>
    <t xml:space="preserve">ADPT MNT MED DTY PT SM-PA2000-3935 </t>
  </si>
  <si>
    <t>PA402</t>
  </si>
  <si>
    <t xml:space="preserve">POLE MOUNT ADAPTOR FOR IWM         </t>
  </si>
  <si>
    <t xml:space="preserve">PAXM100        </t>
  </si>
  <si>
    <t xml:space="preserve">EXSITE POLE MOUNT ADAPTER          </t>
  </si>
  <si>
    <t>$859.00</t>
  </si>
  <si>
    <t xml:space="preserve">PAXM200        </t>
  </si>
  <si>
    <t xml:space="preserve">EX ENH POLE MOUNT ADAPTER          </t>
  </si>
  <si>
    <t xml:space="preserve">PD9601G/AC-EUK </t>
  </si>
  <si>
    <t xml:space="preserve">POE MIDSPAN INJECTOR  95W  EUR/UK  </t>
  </si>
  <si>
    <t xml:space="preserve">PD9601G/AC-US  </t>
  </si>
  <si>
    <t xml:space="preserve">POE MIDSPAN INJECTOR  95W  USA     </t>
  </si>
  <si>
    <t xml:space="preserve">PHSUP-1ADDCAM  </t>
  </si>
  <si>
    <t xml:space="preserve">1 ADD CAM FOR ULTD SUP             </t>
  </si>
  <si>
    <t xml:space="preserve">PHSUP-1AUTHUSR </t>
  </si>
  <si>
    <t xml:space="preserve">1 AUTH USR FOR ULTD SUP            </t>
  </si>
  <si>
    <t xml:space="preserve">PHSUP-1-INCID  </t>
  </si>
  <si>
    <t xml:space="preserve">1 ADV SUP INCIDENT                 </t>
  </si>
  <si>
    <t xml:space="preserve">PHSUP-5-INCID  </t>
  </si>
  <si>
    <t xml:space="preserve">5 ADV SUP INCIDENTS                </t>
  </si>
  <si>
    <t xml:space="preserve">PHSUP-ADV      </t>
  </si>
  <si>
    <t xml:space="preserve">1 YEAR ULTD ADV SUP TRIAGED        </t>
  </si>
  <si>
    <t>$13,500.00</t>
  </si>
  <si>
    <t xml:space="preserve">PHSUP-ADV-PLUS </t>
  </si>
  <si>
    <t xml:space="preserve">1 YEAR ULTD ADV SUP DIRECT         </t>
  </si>
  <si>
    <t>$29,500.00</t>
  </si>
  <si>
    <t xml:space="preserve">PHSUP-EH-24IN  </t>
  </si>
  <si>
    <t xml:space="preserve">1 YEAR ADV SUP AFTER HOURS 24IN    </t>
  </si>
  <si>
    <t xml:space="preserve">PM2000         </t>
  </si>
  <si>
    <t xml:space="preserve">MOUNT PEDESTAL 24                  </t>
  </si>
  <si>
    <t xml:space="preserve">PM2010         </t>
  </si>
  <si>
    <t xml:space="preserve">MOUNT PEDESTAL 10                  </t>
  </si>
  <si>
    <t xml:space="preserve">PMCL2-CM       </t>
  </si>
  <si>
    <t>MNTR MNT CLNGMNT VESA HED  LCD MNTR</t>
  </si>
  <si>
    <t xml:space="preserve">PMCL2-CMPL     </t>
  </si>
  <si>
    <t xml:space="preserve">CEILING MNT AND TELE POLE - 34-56  </t>
  </si>
  <si>
    <t>$699.00</t>
  </si>
  <si>
    <t xml:space="preserve">PMCL2-CMPS     </t>
  </si>
  <si>
    <t xml:space="preserve">CEILING MNT AND TELE POLE - 23-31  </t>
  </si>
  <si>
    <t xml:space="preserve">PMCL2-WM       </t>
  </si>
  <si>
    <t>VESA WALL MOUNT FOR LCD UP TO 50 LB</t>
  </si>
  <si>
    <t xml:space="preserve">PMCL2-WM1A     </t>
  </si>
  <si>
    <t>1 ARM WALL MOUNT - TILT/SWIVEL HEAD</t>
  </si>
  <si>
    <t>$329.00</t>
  </si>
  <si>
    <t xml:space="preserve">PMCL2-WMT      </t>
  </si>
  <si>
    <t xml:space="preserve">WALL MOUNT WITH TILT/SWIVEL HEAD   </t>
  </si>
  <si>
    <t xml:space="preserve">PMCL622        </t>
  </si>
  <si>
    <t xml:space="preserve">21 5  LED BACKLIT 1080P RESOLUTION </t>
  </si>
  <si>
    <t>$638.00</t>
  </si>
  <si>
    <t xml:space="preserve">PMCL624        </t>
  </si>
  <si>
    <t xml:space="preserve">24  LED BACKLIT 1080P MONITOR      </t>
  </si>
  <si>
    <t>$747.00</t>
  </si>
  <si>
    <t xml:space="preserve">PMCL632        </t>
  </si>
  <si>
    <t xml:space="preserve">32  LED BACKLIT 1080P MONITOR      </t>
  </si>
  <si>
    <t xml:space="preserve">PMCL643        </t>
  </si>
  <si>
    <t xml:space="preserve">43  LED BACKLIT 1080P MONITOR      </t>
  </si>
  <si>
    <t>$2,183.00</t>
  </si>
  <si>
    <t xml:space="preserve">PMCL650        </t>
  </si>
  <si>
    <t xml:space="preserve">50  LED BACKLIT 1080P MONITOR      </t>
  </si>
  <si>
    <t>$2,573.00</t>
  </si>
  <si>
    <t xml:space="preserve">PMCL655        </t>
  </si>
  <si>
    <t xml:space="preserve">55  LED BACKLIT 1080P MONITOR      </t>
  </si>
  <si>
    <t>$2,823.00</t>
  </si>
  <si>
    <t xml:space="preserve">PMCLNBWMF      </t>
  </si>
  <si>
    <t>FLAT WALL MOUNT FOR NARROW BEZELLCD</t>
  </si>
  <si>
    <t>PMCLNBWMS</t>
  </si>
  <si>
    <t xml:space="preserve">SWING OUT ARM MNT NARROW BEZEL LCD </t>
  </si>
  <si>
    <t xml:space="preserve">PMCLNBWMT      </t>
  </si>
  <si>
    <t>TILT WALL MOUNT FOR NARROW BEZELLCD</t>
  </si>
  <si>
    <t xml:space="preserve">POE16ATN-EU    </t>
  </si>
  <si>
    <t xml:space="preserve">IEEE802 3AT POE 16 CHANNEL MIDSPAN </t>
  </si>
  <si>
    <t>$2,388.00</t>
  </si>
  <si>
    <t xml:space="preserve">POE16ATN-US    </t>
  </si>
  <si>
    <t xml:space="preserve">POE1AT-EU      </t>
  </si>
  <si>
    <t xml:space="preserve">IEEE802 3AT POE 1 CHANNEL MIDSPAN  </t>
  </si>
  <si>
    <t xml:space="preserve">POE1AT-US      </t>
  </si>
  <si>
    <t xml:space="preserve">POE1XT         </t>
  </si>
  <si>
    <t xml:space="preserve">IEEE802 3AT SINGLE PORT EXTENDER   </t>
  </si>
  <si>
    <t xml:space="preserve">POE21U1AF-EUK  </t>
  </si>
  <si>
    <t xml:space="preserve">SINGLE PORT POE INJECTOR-EU   UK   </t>
  </si>
  <si>
    <t xml:space="preserve">POE21U1AF-NC   </t>
  </si>
  <si>
    <t xml:space="preserve">SINGLE PORT POE INJECTOR NO CORD   </t>
  </si>
  <si>
    <t xml:space="preserve">POE21U1AF-US   </t>
  </si>
  <si>
    <t xml:space="preserve">SINGLE PORT POE INJECTOR-US        </t>
  </si>
  <si>
    <t xml:space="preserve">POE4ATN-EU     </t>
  </si>
  <si>
    <t xml:space="preserve">IEEE802 3AT POE 4 CHANNEL MIDSPAN  </t>
  </si>
  <si>
    <t>$781.00</t>
  </si>
  <si>
    <t xml:space="preserve">POE4ATN-US     </t>
  </si>
  <si>
    <t>$762.00</t>
  </si>
  <si>
    <t xml:space="preserve">POE4RMA        </t>
  </si>
  <si>
    <t xml:space="preserve">RACK MOUNT ADAPTER POE4ATN MODELS  </t>
  </si>
  <si>
    <t xml:space="preserve">POE8ATN-EU     </t>
  </si>
  <si>
    <t xml:space="preserve">IEEE802 3AT POE 8 CHANNEL MIDSPAN  </t>
  </si>
  <si>
    <t>$1,979.00</t>
  </si>
  <si>
    <t xml:space="preserve">POE8ATN-US     </t>
  </si>
  <si>
    <t>$1,874.00</t>
  </si>
  <si>
    <t xml:space="preserve">POE90U1BT      </t>
  </si>
  <si>
    <t xml:space="preserve">HPOE 802 3BT SNGL PORT INJ NO CORD </t>
  </si>
  <si>
    <t>$315.00</t>
  </si>
  <si>
    <t xml:space="preserve">POE90U1BT-EUK  </t>
  </si>
  <si>
    <t xml:space="preserve">HPOE 802 3BT SNGL PORT INJ EU   UK </t>
  </si>
  <si>
    <t xml:space="preserve">POE90U1BT-US   </t>
  </si>
  <si>
    <t xml:space="preserve">HPOE 802 3BT SNGL PORT INJ US      </t>
  </si>
  <si>
    <t xml:space="preserve">PP350          </t>
  </si>
  <si>
    <t xml:space="preserve">MNT PARAPT WALL 2-1/2 DIA SPECTRA  </t>
  </si>
  <si>
    <t>$546.00</t>
  </si>
  <si>
    <t xml:space="preserve">PP351          </t>
  </si>
  <si>
    <t xml:space="preserve">ROOFTOP MOUNT  DOME  LOW PRFL      </t>
  </si>
  <si>
    <t>$649.00</t>
  </si>
  <si>
    <t>PP450</t>
  </si>
  <si>
    <t xml:space="preserve">PARAPET WALL MOUNT  DOME  STD PRFL </t>
  </si>
  <si>
    <t>$604.00</t>
  </si>
  <si>
    <t xml:space="preserve">PP451          </t>
  </si>
  <si>
    <t xml:space="preserve">ROOFTOP MOUNT  DOME  STD PRFL      </t>
  </si>
  <si>
    <t xml:space="preserve">PROSRV-VXP-1CH </t>
  </si>
  <si>
    <t xml:space="preserve">REMOTE CONFIG OF ONE VXP CHANNEL   </t>
  </si>
  <si>
    <t xml:space="preserve">PV140          </t>
  </si>
  <si>
    <t xml:space="preserve">CONVERTER RS-232/RS-422            </t>
  </si>
  <si>
    <t xml:space="preserve">PWRCRD-R-AR    </t>
  </si>
  <si>
    <t xml:space="preserve">PWR CORD RND AR                    </t>
  </si>
  <si>
    <t xml:space="preserve">PWRCRD-R-AU    </t>
  </si>
  <si>
    <t xml:space="preserve">PWR CORD RND AU                    </t>
  </si>
  <si>
    <t xml:space="preserve">PWRCRD-R-EU    </t>
  </si>
  <si>
    <t xml:space="preserve">PWR CORD RND EU                    </t>
  </si>
  <si>
    <t xml:space="preserve">PWRCRD-R-UK    </t>
  </si>
  <si>
    <t xml:space="preserve">PWR CORD RND UK                    </t>
  </si>
  <si>
    <t xml:space="preserve">PWRCRD-R-US    </t>
  </si>
  <si>
    <t xml:space="preserve">PWR CORD RND US                    </t>
  </si>
  <si>
    <t xml:space="preserve">PWRCRD-S-AR    </t>
  </si>
  <si>
    <t xml:space="preserve">PWR CORD STD AR                    </t>
  </si>
  <si>
    <t xml:space="preserve">PWRCRD-S-AU    </t>
  </si>
  <si>
    <t xml:space="preserve">PWR CORD STD AU                    </t>
  </si>
  <si>
    <t xml:space="preserve">PWRCRD-S-EU    </t>
  </si>
  <si>
    <t xml:space="preserve">PWR CORD STD EU                    </t>
  </si>
  <si>
    <t xml:space="preserve">PWRCRD-S-UK    </t>
  </si>
  <si>
    <t xml:space="preserve">PWR CORD STD UK                    </t>
  </si>
  <si>
    <t xml:space="preserve">PWRCRD-S-US    </t>
  </si>
  <si>
    <t xml:space="preserve">PWR CORD STD US                    </t>
  </si>
  <si>
    <t xml:space="preserve">PXM100         </t>
  </si>
  <si>
    <t xml:space="preserve">EXSITE PEDESTAL MOUNT              </t>
  </si>
  <si>
    <t xml:space="preserve">PXM200         </t>
  </si>
  <si>
    <t xml:space="preserve">EX ENH PEDESTAL MOUNT              </t>
  </si>
  <si>
    <t xml:space="preserve">RACK1B         </t>
  </si>
  <si>
    <t xml:space="preserve">1 SLOT BLANK FILLER PLATE          </t>
  </si>
  <si>
    <t xml:space="preserve">RC-LED         </t>
  </si>
  <si>
    <t xml:space="preserve">REMOTE CONTROL LED ILLUMINATORS    </t>
  </si>
  <si>
    <t xml:space="preserve">RK-UDI5000     </t>
  </si>
  <si>
    <t xml:space="preserve">RACK MOUNT FOR UDI5200             </t>
  </si>
  <si>
    <t>RMTSUP-CFGVMS1D</t>
  </si>
  <si>
    <t xml:space="preserve">RMT CONFIG VMS 1 SERVER            </t>
  </si>
  <si>
    <t xml:space="preserve">S6220-EG0      </t>
  </si>
  <si>
    <t xml:space="preserve">SP ENH 1080 20X ENV PNDT GRY SMK   </t>
  </si>
  <si>
    <t>$3,960.00</t>
  </si>
  <si>
    <t xml:space="preserve">S6220-EG1      </t>
  </si>
  <si>
    <t xml:space="preserve">SP ENH 1080 20X ENV PNDT GRY CLR   </t>
  </si>
  <si>
    <t xml:space="preserve">S6220-EGL0US   </t>
  </si>
  <si>
    <t>SP ENH 1080 20X LL ENV PND GR SM US</t>
  </si>
  <si>
    <t>$4,695.00</t>
  </si>
  <si>
    <t xml:space="preserve">S6220-EGL1US   </t>
  </si>
  <si>
    <t>SP ENH 1080 20X LL ENV PND GR CL US</t>
  </si>
  <si>
    <t xml:space="preserve">S6220-ESG0     </t>
  </si>
  <si>
    <t>SP ENH 1080 20X SS ENV PNDT GRY SMK</t>
  </si>
  <si>
    <t>$4,770.00</t>
  </si>
  <si>
    <t xml:space="preserve">S6220-ESG1     </t>
  </si>
  <si>
    <t>SP ENH 1080 20X SS ENV PNDT GRY CLR</t>
  </si>
  <si>
    <t xml:space="preserve">S6220-ESGL0US  </t>
  </si>
  <si>
    <t>SP ENH 1080 20X LL ENV PND SS SM US</t>
  </si>
  <si>
    <t>$5,630.00</t>
  </si>
  <si>
    <t xml:space="preserve">S6220-ESGL1US  </t>
  </si>
  <si>
    <t>SP ENH 1080 20X LL ENV PND SS CL US</t>
  </si>
  <si>
    <t xml:space="preserve">S6220-FW0      </t>
  </si>
  <si>
    <t xml:space="preserve">SP ENH 1080 20X FLUSH WHITE SMOKE  </t>
  </si>
  <si>
    <t>$3,435.00</t>
  </si>
  <si>
    <t xml:space="preserve">S6220-FW1      </t>
  </si>
  <si>
    <t xml:space="preserve">SP ENH 1080 20X FLUSH WHITE CLEAR  </t>
  </si>
  <si>
    <t xml:space="preserve">S6220-FWL0US   </t>
  </si>
  <si>
    <t>SP ENH 1080 20X LL NDR NCLG W SM US</t>
  </si>
  <si>
    <t>$4,126.00</t>
  </si>
  <si>
    <t xml:space="preserve">S6220-FWL1US   </t>
  </si>
  <si>
    <t>SP ENH 1080 20X LL NDR NCLG W CL US</t>
  </si>
  <si>
    <t xml:space="preserve">S6220-PB0      </t>
  </si>
  <si>
    <t xml:space="preserve">SP ENH 1080 20X PENDANT BLACK SMK  </t>
  </si>
  <si>
    <t>$3,563.00</t>
  </si>
  <si>
    <t xml:space="preserve">S6220-PB1      </t>
  </si>
  <si>
    <t xml:space="preserve">SP ENH 1080 20X PENDANT BLACK CLR  </t>
  </si>
  <si>
    <t xml:space="preserve">S6220-PBL0US   </t>
  </si>
  <si>
    <t>SP ENH 1080 20X LL NDR PND BL SM US</t>
  </si>
  <si>
    <t>$4,357.00</t>
  </si>
  <si>
    <t xml:space="preserve">S6220-PBL1US   </t>
  </si>
  <si>
    <t>SP ENH 1080 20X LL NDR PND BL CL US</t>
  </si>
  <si>
    <t xml:space="preserve">S6220-PG0      </t>
  </si>
  <si>
    <t xml:space="preserve">SP ENH 1080 20X PENDANT GRAY SMOKE </t>
  </si>
  <si>
    <t xml:space="preserve">S6220-PG1      </t>
  </si>
  <si>
    <t xml:space="preserve">SP ENH 1080 20X PENDANT GRAY CLEAR </t>
  </si>
  <si>
    <t xml:space="preserve">S6220-PGL0US   </t>
  </si>
  <si>
    <t>SP ENH 1080 20X LL NDR PND GR SM US</t>
  </si>
  <si>
    <t xml:space="preserve">S6220-PGL1US   </t>
  </si>
  <si>
    <t>SP ENH 1080 20X LL NDR PND GR CL US</t>
  </si>
  <si>
    <t xml:space="preserve">S6220-YB0      </t>
  </si>
  <si>
    <t>SP ENH 1080 20X ENV FLUSH BLACK SMK</t>
  </si>
  <si>
    <t>$3,847.00</t>
  </si>
  <si>
    <t xml:space="preserve">S6220-YB1      </t>
  </si>
  <si>
    <t>SP ENH 1080 20X ENV FLUSH BLACK CLR</t>
  </si>
  <si>
    <t xml:space="preserve">S6220-YBL0US   </t>
  </si>
  <si>
    <t>SP ENH 1080 20X LL ENV NCLG B SM US</t>
  </si>
  <si>
    <t>$4,562.00</t>
  </si>
  <si>
    <t xml:space="preserve">S6220-YBL1US   </t>
  </si>
  <si>
    <t>SP ENH 1080 20X LL ENV NCLG B CL US</t>
  </si>
  <si>
    <t xml:space="preserve">S6230-EG0      </t>
  </si>
  <si>
    <t xml:space="preserve">SP ENH 1080 30X ENV PNDT GRY SMOKE </t>
  </si>
  <si>
    <t>$4,571.00</t>
  </si>
  <si>
    <t xml:space="preserve">S6230-EG0US    </t>
  </si>
  <si>
    <t>SP ENH 1080 30X ENV PNDT GRY SMK US</t>
  </si>
  <si>
    <t>$5,028.00</t>
  </si>
  <si>
    <t>S6230-EG1</t>
  </si>
  <si>
    <t xml:space="preserve">SP ENH 1080 30X ENV PNDT GRY CLEAR </t>
  </si>
  <si>
    <t xml:space="preserve">S6230-EGL0     </t>
  </si>
  <si>
    <t xml:space="preserve">SP ENH 1080 LL 30X ENV P GRY SMOKE </t>
  </si>
  <si>
    <t>$4,909.00</t>
  </si>
  <si>
    <t xml:space="preserve">S6230-EGL0US   </t>
  </si>
  <si>
    <t>SP ENH 1080 30X LL ENV PND GR SM US</t>
  </si>
  <si>
    <t>$5,400.00</t>
  </si>
  <si>
    <t xml:space="preserve">S6230-EGL1     </t>
  </si>
  <si>
    <t xml:space="preserve">SP ENH 1080 LL 30X ENV P GRY CLEAR </t>
  </si>
  <si>
    <t xml:space="preserve">S6230-EGL1US   </t>
  </si>
  <si>
    <t>SP ENH 1080 30X LL ENV PND GR CL US</t>
  </si>
  <si>
    <t xml:space="preserve">S6230-ESG0     </t>
  </si>
  <si>
    <t>SP ENH 1080 30X SS ENV PNDT GRY SMK</t>
  </si>
  <si>
    <t>$5,409.00</t>
  </si>
  <si>
    <t xml:space="preserve">S6230-ESG1     </t>
  </si>
  <si>
    <t>SP ENH 1080 30X SS ENV PNDT GRY CLR</t>
  </si>
  <si>
    <t xml:space="preserve">S6230-ESGL0    </t>
  </si>
  <si>
    <t>SP ENH 1080 LL 30X SS ENV P GRY SMK</t>
  </si>
  <si>
    <t>$5,790.00</t>
  </si>
  <si>
    <t xml:space="preserve">S6230-ESGL0US  </t>
  </si>
  <si>
    <t>SP ENH 1080 30X LL ENV PND SS SM US</t>
  </si>
  <si>
    <t>$6,369.00</t>
  </si>
  <si>
    <t xml:space="preserve">S6230-ESGL1    </t>
  </si>
  <si>
    <t xml:space="preserve">S6230-ESGL1US  </t>
  </si>
  <si>
    <t>SP ENH 1080 30X LL ENV PND SS CL US</t>
  </si>
  <si>
    <t xml:space="preserve">S6230-FW0      </t>
  </si>
  <si>
    <t xml:space="preserve">SP ENH 1080 30X FLUSH WHITE SMOKE  </t>
  </si>
  <si>
    <t>$4,017.00</t>
  </si>
  <si>
    <t xml:space="preserve">S6230-FW1      </t>
  </si>
  <si>
    <t xml:space="preserve">SP ENH 1080 30X FLUSH WHITE CLEAR  </t>
  </si>
  <si>
    <t xml:space="preserve">S6230-FWL0     </t>
  </si>
  <si>
    <t>SP ENH 1080 30X LL INDR NCLG WHT SM</t>
  </si>
  <si>
    <t>$4,368.00</t>
  </si>
  <si>
    <t xml:space="preserve">S6230-FWL0US   </t>
  </si>
  <si>
    <t>SP ENH 1080 30X LL NDR NCLG W SM US</t>
  </si>
  <si>
    <t>$4,758.00</t>
  </si>
  <si>
    <t xml:space="preserve">S6230-FWL1     </t>
  </si>
  <si>
    <t>SP ENH 1080 30X LL INDR NCLG WHT CL</t>
  </si>
  <si>
    <t xml:space="preserve">S6230-FWL1US   </t>
  </si>
  <si>
    <t>SP ENH 1080 30X LL NDR NCLG W CL US</t>
  </si>
  <si>
    <t xml:space="preserve">S6230-PB0      </t>
  </si>
  <si>
    <t>SP ENH 1080 30X PENDANT BLACK SMOKE</t>
  </si>
  <si>
    <t>$4,159.00</t>
  </si>
  <si>
    <t xml:space="preserve">S6230-PB1      </t>
  </si>
  <si>
    <t>SP ENH 1080 30X PENDANT BLACK CLEAR</t>
  </si>
  <si>
    <t xml:space="preserve">S6230-PBL0     </t>
  </si>
  <si>
    <t>SP ENH 1080 30X LL INDR PNDT BLK SM</t>
  </si>
  <si>
    <t>$4,518.00</t>
  </si>
  <si>
    <t xml:space="preserve">S6230-PBL0US   </t>
  </si>
  <si>
    <t>SP ENH 1080 30X LL NDR PND BL SM US</t>
  </si>
  <si>
    <t>$4,970.00</t>
  </si>
  <si>
    <t xml:space="preserve">S6230-PBL1     </t>
  </si>
  <si>
    <t>SP ENH 1080 30X LL INDR PNDT BLK CL</t>
  </si>
  <si>
    <t xml:space="preserve">S6230-PBL1US   </t>
  </si>
  <si>
    <t>SP ENH 1080 30X LL NDR PND BL CL US</t>
  </si>
  <si>
    <t xml:space="preserve">S6230-PG0      </t>
  </si>
  <si>
    <t xml:space="preserve">SP ENH 1080 30X PENDANT GRAY SMOKE </t>
  </si>
  <si>
    <t xml:space="preserve">S6230-PG0US    </t>
  </si>
  <si>
    <t>SP ENH 1080 30X INDR PNDT GRY SM US</t>
  </si>
  <si>
    <t>$4,575.00</t>
  </si>
  <si>
    <t xml:space="preserve">S6230-PG1      </t>
  </si>
  <si>
    <t xml:space="preserve">SP ENH 1080 30X PENDANT GRAY CLEAR </t>
  </si>
  <si>
    <t xml:space="preserve">S6230-PGL0     </t>
  </si>
  <si>
    <t>SP ENH 1080 30X LL INDR PNDT GRY SM</t>
  </si>
  <si>
    <t xml:space="preserve">S6230-PGL0US   </t>
  </si>
  <si>
    <t>SP ENH 1080 30X LL NDR PND GR SM US</t>
  </si>
  <si>
    <t xml:space="preserve">S6230-PGL1     </t>
  </si>
  <si>
    <t>SP ENH 1080 30X LL INDR PNDT GRY CL</t>
  </si>
  <si>
    <t xml:space="preserve">S6230-PGL1US   </t>
  </si>
  <si>
    <t>SP ENH 1080 30X LL NDR PND GR CL US</t>
  </si>
  <si>
    <t xml:space="preserve">S6230-YB0      </t>
  </si>
  <si>
    <t>SP ENH 1080 30X ENV FLUSH BLACK SMK</t>
  </si>
  <si>
    <t>$4,457.00</t>
  </si>
  <si>
    <t xml:space="preserve">S6230-YB1      </t>
  </si>
  <si>
    <t>SP ENH 1080 30X ENV FLUSH BLACK CLR</t>
  </si>
  <si>
    <t xml:space="preserve">S6230-YBL0     </t>
  </si>
  <si>
    <t>SP ENH 1080 30X LL ENV NCLNG BLK SM</t>
  </si>
  <si>
    <t>$4,788.00</t>
  </si>
  <si>
    <t xml:space="preserve">S6230-YBL0US   </t>
  </si>
  <si>
    <t>SP ENH 1080 30X LL ENV NCLG B SM US</t>
  </si>
  <si>
    <t>$5,267.00</t>
  </si>
  <si>
    <t xml:space="preserve">S6230-YBL1     </t>
  </si>
  <si>
    <t>SP ENH 1080 30X LL ENV NCLNG BLK CL</t>
  </si>
  <si>
    <t xml:space="preserve">S6230-YBL1US   </t>
  </si>
  <si>
    <t>SP ENH 1080 30X LL ENV NCLG B CL US</t>
  </si>
  <si>
    <t xml:space="preserve">SCM100         </t>
  </si>
  <si>
    <t xml:space="preserve">ADAPTER STRUT CORNER MOUNT         </t>
  </si>
  <si>
    <t xml:space="preserve">SD423-F0       </t>
  </si>
  <si>
    <t>SP IV SL 23X FLUSH WHITE SMOKE NTSC</t>
  </si>
  <si>
    <t>$2,752.00</t>
  </si>
  <si>
    <t xml:space="preserve">SD423-F0-X     </t>
  </si>
  <si>
    <t xml:space="preserve">SP IV SL 23X FLUSH WHITE SMOKE PAL </t>
  </si>
  <si>
    <t xml:space="preserve">SD423-F-E0     </t>
  </si>
  <si>
    <t>SP IV SL 23X FLUSH ENV BLK SMK NTSC</t>
  </si>
  <si>
    <t xml:space="preserve">SD423-F-E0-X   </t>
  </si>
  <si>
    <t xml:space="preserve">SP IV SL 23X FLUSH ENV BLK SMK PAL </t>
  </si>
  <si>
    <t xml:space="preserve">SD423-F-E1     </t>
  </si>
  <si>
    <t>SP IV SL 23X FLUSH ENV BLK CLR NTSC</t>
  </si>
  <si>
    <t xml:space="preserve">SD423-F-E1-X   </t>
  </si>
  <si>
    <t xml:space="preserve">SP IV SL 23X FLUSH ENV BLK CLR PAL </t>
  </si>
  <si>
    <t xml:space="preserve">SD423-PB-0     </t>
  </si>
  <si>
    <t>SP IV SL 23X PENDANT BLACK SMK NTSC</t>
  </si>
  <si>
    <t>$2,340.00</t>
  </si>
  <si>
    <t xml:space="preserve">SD423-PB-0-X   </t>
  </si>
  <si>
    <t xml:space="preserve">SP IV SL 23X PENDANT BLACK SMK PAL </t>
  </si>
  <si>
    <t xml:space="preserve">SD423-PB-1     </t>
  </si>
  <si>
    <t>SP IV SL 23X PENDANT BLACK CLR NTSC</t>
  </si>
  <si>
    <t xml:space="preserve">SD423-PB-1-X   </t>
  </si>
  <si>
    <t xml:space="preserve">SP IV SL 23X PENDANT BLACK CLR PAL </t>
  </si>
  <si>
    <t xml:space="preserve">SD423-PG-0     </t>
  </si>
  <si>
    <t xml:space="preserve">SP IV SL 23X PENDANT GREY SMK NTSC </t>
  </si>
  <si>
    <t>$2,831.00</t>
  </si>
  <si>
    <t xml:space="preserve">SD423-PG-0-X   </t>
  </si>
  <si>
    <t>SP IV SL 23X PENDANT GREY SMOKE PAL</t>
  </si>
  <si>
    <t xml:space="preserve">SD423-PG-1     </t>
  </si>
  <si>
    <t xml:space="preserve">SP IV SL 23X PENDANT GREY CLR NTSC </t>
  </si>
  <si>
    <t xml:space="preserve">SD423-PG-1-X   </t>
  </si>
  <si>
    <t>SP IV SL 23X PENDANT GREY CLEAR PAL</t>
  </si>
  <si>
    <t xml:space="preserve">SD423-PG-E0    </t>
  </si>
  <si>
    <t xml:space="preserve">SP IV SL 23X ENV PND GREY SMK NTSC </t>
  </si>
  <si>
    <t>$2,915.00</t>
  </si>
  <si>
    <t xml:space="preserve">SD423-PG-E0-X  </t>
  </si>
  <si>
    <t>SP IV SL 23X ENV PND GREY SMOKE PAL</t>
  </si>
  <si>
    <t xml:space="preserve">SD423-PG-E1    </t>
  </si>
  <si>
    <t xml:space="preserve">SP IV SL 23X ENV PND GREY CLR NTSC </t>
  </si>
  <si>
    <t xml:space="preserve">SD423-PG-E1-X  </t>
  </si>
  <si>
    <t>SP IV SL 23X ENV PND GREY CLEAR PAL</t>
  </si>
  <si>
    <t xml:space="preserve">SD423-SMW-0    </t>
  </si>
  <si>
    <t xml:space="preserve">SP IV SL 23X SRF MT WHITE SMK NTSC </t>
  </si>
  <si>
    <t>$2,059.00</t>
  </si>
  <si>
    <t xml:space="preserve">SD423-SMW-0-X  </t>
  </si>
  <si>
    <t>SP IV SL 23X SRF MT WHITE SMOKE PAL</t>
  </si>
  <si>
    <t xml:space="preserve">SD423-SMW-1    </t>
  </si>
  <si>
    <t xml:space="preserve">SP IV SL 23X SRF MT WHITE CLR NTSC </t>
  </si>
  <si>
    <t xml:space="preserve">SD423-SMW-1-X  </t>
  </si>
  <si>
    <t>SP IV SL 23X SRF MT WHITE CLEAR PAL</t>
  </si>
  <si>
    <t xml:space="preserve">SD429-F0       </t>
  </si>
  <si>
    <t>SP IV SE 29X FLUSH WHITE SMOKE NTSC</t>
  </si>
  <si>
    <t>$4,164.00</t>
  </si>
  <si>
    <t xml:space="preserve">SD429-F-E0     </t>
  </si>
  <si>
    <t>SP IV SE 29X FLUSH ENV BLK SMK NTSC</t>
  </si>
  <si>
    <t>$3,412.00</t>
  </si>
  <si>
    <t xml:space="preserve">SD429-F-E1     </t>
  </si>
  <si>
    <t>SP IV SE 29X FLUSH ENV BLK CLR NTSC</t>
  </si>
  <si>
    <t xml:space="preserve">SD429-PB-0     </t>
  </si>
  <si>
    <t>SP IV SE 29X PENDANT BLACK SMK NTSC</t>
  </si>
  <si>
    <t>$3,640.00</t>
  </si>
  <si>
    <t xml:space="preserve">SD429-PB-1     </t>
  </si>
  <si>
    <t>SP IV SE 29X PENDANT BLACK CLR NTSC</t>
  </si>
  <si>
    <t xml:space="preserve">SD429-PG-0     </t>
  </si>
  <si>
    <t xml:space="preserve">SP IV SE 29X PENDANT GREY SMK NTSC </t>
  </si>
  <si>
    <t>$4,404.00</t>
  </si>
  <si>
    <t xml:space="preserve">SD429-PG-1     </t>
  </si>
  <si>
    <t xml:space="preserve">SP IV SE 29X PENDANT GREY CLR NTSC </t>
  </si>
  <si>
    <t>SD429-PG-E0</t>
  </si>
  <si>
    <t xml:space="preserve">SP IV SE 29X ENV PND GREY SMK NTSC </t>
  </si>
  <si>
    <t>$4,542.00</t>
  </si>
  <si>
    <t xml:space="preserve">SD429-PG-E1    </t>
  </si>
  <si>
    <t xml:space="preserve">SP IV SE 29X ENV PND GREY CLR NTSC </t>
  </si>
  <si>
    <t xml:space="preserve">SD429-PRE0     </t>
  </si>
  <si>
    <t>SP IV SE 29X PRESS GREY SMOKED NTSC</t>
  </si>
  <si>
    <t>$6,460.00</t>
  </si>
  <si>
    <t xml:space="preserve">SD429-PRE1     </t>
  </si>
  <si>
    <t xml:space="preserve">SP IV SE 29X PRESS GREY CLEAR NTSC </t>
  </si>
  <si>
    <t xml:space="preserve">SD429-PSGE1    </t>
  </si>
  <si>
    <t xml:space="preserve">SP IV SE 29X SS ENV PND CLR NTSC   </t>
  </si>
  <si>
    <t>$6,097.00</t>
  </si>
  <si>
    <t xml:space="preserve">SD429-SMW-0    </t>
  </si>
  <si>
    <t xml:space="preserve">SP IV SE 29X SRF MT WHITE SMK NTSC </t>
  </si>
  <si>
    <t>$3,268.00</t>
  </si>
  <si>
    <t xml:space="preserve">SD429-SMW-1    </t>
  </si>
  <si>
    <t xml:space="preserve">SP IV SE 29X SRF MT WHITE CLR NTSC </t>
  </si>
  <si>
    <t xml:space="preserve">SD436-F0       </t>
  </si>
  <si>
    <t>SP IV SE 36X FLUSH WHITE SMOKE NTSC</t>
  </si>
  <si>
    <t>$5,198.00</t>
  </si>
  <si>
    <t xml:space="preserve">SD436-F0-X     </t>
  </si>
  <si>
    <t xml:space="preserve">SP IV SE 36X FLUSH WHITE SMOKE PAL </t>
  </si>
  <si>
    <t xml:space="preserve">SD436-F-E0     </t>
  </si>
  <si>
    <t>SP IV SE 36X FLUSH ENV BLK SMK NTSC</t>
  </si>
  <si>
    <t>$4,189.00</t>
  </si>
  <si>
    <t xml:space="preserve">SD436-F-E0-X   </t>
  </si>
  <si>
    <t xml:space="preserve">SP IV SE 36X FLUSH ENV BLK SMK PAL </t>
  </si>
  <si>
    <t xml:space="preserve">SD436-F-E1     </t>
  </si>
  <si>
    <t>SP IV SE 36X FLUSH ENV BLK CLR NTSC</t>
  </si>
  <si>
    <t xml:space="preserve">SD436-F-E1-X   </t>
  </si>
  <si>
    <t xml:space="preserve">SP IV SE 36X FLUSH ENV BLK CLR PAL </t>
  </si>
  <si>
    <t xml:space="preserve">SD436-PB-0-X   </t>
  </si>
  <si>
    <t xml:space="preserve">SP IV SE 36X PENDANT BLACK SMK PAL </t>
  </si>
  <si>
    <t>$4,492.00</t>
  </si>
  <si>
    <t xml:space="preserve">SD436-PB-1     </t>
  </si>
  <si>
    <t>SP IV SE 36X PENDANT BLACK CLR NTSC</t>
  </si>
  <si>
    <t xml:space="preserve">SD436-PB-1-X   </t>
  </si>
  <si>
    <t xml:space="preserve">SP IV SE 36X PENDANT BLACK CLR PAL </t>
  </si>
  <si>
    <t xml:space="preserve">SD436-PG-0     </t>
  </si>
  <si>
    <t xml:space="preserve">SP IV SE 36X PENDANT GREY SMK NTSC </t>
  </si>
  <si>
    <t>$5,238.00</t>
  </si>
  <si>
    <t xml:space="preserve">SD436-PG-0-X   </t>
  </si>
  <si>
    <t xml:space="preserve">SP IV SE 36X PENDANT GREY SMK PAL  </t>
  </si>
  <si>
    <t xml:space="preserve">SD436-PG-1     </t>
  </si>
  <si>
    <t xml:space="preserve">SP IV SE 36X PENDANT GREY CLR NTSC </t>
  </si>
  <si>
    <t xml:space="preserve">SD436-PG-1-X   </t>
  </si>
  <si>
    <t>SP IV SE 36X PENDANT GREY CLEAR PAL</t>
  </si>
  <si>
    <t xml:space="preserve">SD436-PG-E0    </t>
  </si>
  <si>
    <t xml:space="preserve">SP IV SE 36X ENV PND GREY SMK NTSC </t>
  </si>
  <si>
    <t>$5,576.00</t>
  </si>
  <si>
    <t xml:space="preserve">SD436-PG-E0-X  </t>
  </si>
  <si>
    <t xml:space="preserve">SP IV SE 36X ENV PND GREY SMK PAL  </t>
  </si>
  <si>
    <t>SD436-PG-E1</t>
  </si>
  <si>
    <t xml:space="preserve">SP IV SE 36X ENV PND GREY CLR NTSC </t>
  </si>
  <si>
    <t xml:space="preserve">SD436-PG-E1-X  </t>
  </si>
  <si>
    <t>SP IV SE 36X ENV PND GREY CLEAR PAL</t>
  </si>
  <si>
    <t xml:space="preserve">SD436-PRE0     </t>
  </si>
  <si>
    <t>SP IV SE 36X PRESS GREY SMOKED NTSC</t>
  </si>
  <si>
    <t>$7,262.00</t>
  </si>
  <si>
    <t xml:space="preserve">SD436-PRE0-X   </t>
  </si>
  <si>
    <t xml:space="preserve">SP IV SE 36X PRESS GREY SMOKED PAL </t>
  </si>
  <si>
    <t xml:space="preserve">SD436-PRE1     </t>
  </si>
  <si>
    <t xml:space="preserve">SP IV SE 36X PRESS GREY CLEAR NTSC </t>
  </si>
  <si>
    <t xml:space="preserve">SD436-PRE1-X   </t>
  </si>
  <si>
    <t xml:space="preserve">SP IV SE 36X PRESS GREY CLEAR PAL  </t>
  </si>
  <si>
    <t xml:space="preserve">SD436-PSGE1    </t>
  </si>
  <si>
    <t xml:space="preserve">SP IV SE 36X SS ENV PND CLR NTSC   </t>
  </si>
  <si>
    <t>$6,989.00</t>
  </si>
  <si>
    <t xml:space="preserve">SD436-PSGE1-X  </t>
  </si>
  <si>
    <t xml:space="preserve">SP IV SE 36X SS ENV PND CLR PAL    </t>
  </si>
  <si>
    <t xml:space="preserve">SD436-SMW-0    </t>
  </si>
  <si>
    <t xml:space="preserve">SP IV SE 36X SRF MT WHITE SMK NTSC </t>
  </si>
  <si>
    <t>$3,941.00</t>
  </si>
  <si>
    <t xml:space="preserve">SD436-SMW-0-X  </t>
  </si>
  <si>
    <t>SP IV SE 36X SRF MT WHITE SMOKE PAL</t>
  </si>
  <si>
    <t xml:space="preserve">SD436-SMW-1    </t>
  </si>
  <si>
    <t xml:space="preserve">SP IV SE 36X SRF MT WHITE CLR NTSC </t>
  </si>
  <si>
    <t xml:space="preserve">SD436-SMW-1-X  </t>
  </si>
  <si>
    <t>SP IV SE 36X SRF MT WHITE CLEAR PAL</t>
  </si>
  <si>
    <t xml:space="preserve">SD4-B0         </t>
  </si>
  <si>
    <t xml:space="preserve">SPECTRA MINI SMOKED DOME NTSC BLK  </t>
  </si>
  <si>
    <t xml:space="preserve">SD4-B1         </t>
  </si>
  <si>
    <t xml:space="preserve">SPECTRA MINI CLEAR DOME NTSC BLK   </t>
  </si>
  <si>
    <t xml:space="preserve">SD4E23-F0      </t>
  </si>
  <si>
    <t xml:space="preserve">SP IV H 264 23X FLUSH WHT SMK NTSC </t>
  </si>
  <si>
    <t>$2,173.00</t>
  </si>
  <si>
    <t xml:space="preserve">SD4E23-F0-X    </t>
  </si>
  <si>
    <t xml:space="preserve">SP IV H 264 23X FLUSH WHT SMK PAL  </t>
  </si>
  <si>
    <t xml:space="preserve">SD4E23-PG-E0   </t>
  </si>
  <si>
    <t xml:space="preserve">SP IV H 264 23X ENV PND GREY SMK N </t>
  </si>
  <si>
    <t>$2,322.00</t>
  </si>
  <si>
    <t xml:space="preserve">SD4E23-PG-E0-X </t>
  </si>
  <si>
    <t xml:space="preserve">SP IV H 264 23X ENV PND GREY SMK P </t>
  </si>
  <si>
    <t xml:space="preserve">SD4E23-PG-E1   </t>
  </si>
  <si>
    <t xml:space="preserve">SP IV H 264 23X ENV PND GREY CLR N </t>
  </si>
  <si>
    <t xml:space="preserve">SD4E23-PG-E1-X </t>
  </si>
  <si>
    <t xml:space="preserve">SP IV H 264 23X ENV PND GREY CLR P </t>
  </si>
  <si>
    <t xml:space="preserve">SD4E29-F0      </t>
  </si>
  <si>
    <t xml:space="preserve">SP IV H 264 29X FLUSH WHT SMK NTSC </t>
  </si>
  <si>
    <t>$3,367.00</t>
  </si>
  <si>
    <t xml:space="preserve">SD4E29-PG-E0   </t>
  </si>
  <si>
    <t xml:space="preserve">SP IV H 264 29X ENV PND GREY SMK N </t>
  </si>
  <si>
    <t>$3,615.00</t>
  </si>
  <si>
    <t xml:space="preserve">SD4E29-PG-E1   </t>
  </si>
  <si>
    <t xml:space="preserve">SP IV H 264 29X ENV PND GREY CLR N </t>
  </si>
  <si>
    <t xml:space="preserve">SD4E36-F0      </t>
  </si>
  <si>
    <t xml:space="preserve">SP IV H 264 36X FLUSH WHT SMK NTSC </t>
  </si>
  <si>
    <t>$4,044.00</t>
  </si>
  <si>
    <t xml:space="preserve">SD4E36-F0-X    </t>
  </si>
  <si>
    <t>SP IV H 264 36X FLUSH WHITE SMK PAL</t>
  </si>
  <si>
    <t xml:space="preserve">SD4E36-PG-E0   </t>
  </si>
  <si>
    <t xml:space="preserve">SP IV H 264 36X ENV PND GREY SMK N </t>
  </si>
  <si>
    <t>$4,293.00</t>
  </si>
  <si>
    <t xml:space="preserve">SD4E36-PG-E0-X </t>
  </si>
  <si>
    <t>SP IV H 264 36X ENV PND GREY SMK PL</t>
  </si>
  <si>
    <t xml:space="preserve">SD4E36-PG-E1   </t>
  </si>
  <si>
    <t xml:space="preserve">SP IV H 264 36X ENV PND GREY CLR N </t>
  </si>
  <si>
    <t xml:space="preserve">SD4E36-PG-E1-X </t>
  </si>
  <si>
    <t>SP IV H 264 36X ENV PND GREY CLR PL</t>
  </si>
  <si>
    <t>SD4-W1</t>
  </si>
  <si>
    <t xml:space="preserve">SPECTRA MINI CLEAR DOME NTSC       </t>
  </si>
  <si>
    <t xml:space="preserve">SD4-W1-X       </t>
  </si>
  <si>
    <t xml:space="preserve">SPECTRA MINI CLEAR DOME PAL        </t>
  </si>
  <si>
    <t xml:space="preserve">SD5-B0         </t>
  </si>
  <si>
    <t xml:space="preserve">SD5-B0-X       </t>
  </si>
  <si>
    <t xml:space="preserve">SPECTRA MINI SMOKED DOME PAL BLK   </t>
  </si>
  <si>
    <t xml:space="preserve">SD5-B1         </t>
  </si>
  <si>
    <t xml:space="preserve">SD5-B1-X       </t>
  </si>
  <si>
    <t xml:space="preserve">SPECTRA MINI CLEAR DOME PAL BLK    </t>
  </si>
  <si>
    <t xml:space="preserve">SD5-W0         </t>
  </si>
  <si>
    <t xml:space="preserve">SPECTRA MINI SMOKED DOME NTSC      </t>
  </si>
  <si>
    <t xml:space="preserve">SD5-W0-X       </t>
  </si>
  <si>
    <t xml:space="preserve">SPECTRA MINI SMOKED DOME PAL       </t>
  </si>
  <si>
    <t xml:space="preserve">SD5-W1         </t>
  </si>
  <si>
    <t xml:space="preserve">SD5-W1-X       </t>
  </si>
  <si>
    <t xml:space="preserve">SEN-ACC-0131   </t>
  </si>
  <si>
    <t xml:space="preserve">SEN MNT ASSY POLE FIXED CAMERA     </t>
  </si>
  <si>
    <t xml:space="preserve">SEN-ACC-0133   </t>
  </si>
  <si>
    <t>SEN MNT ASSY WALL FIXED EXPRFCAMERA</t>
  </si>
  <si>
    <t xml:space="preserve">SEN-ACC-0134   </t>
  </si>
  <si>
    <t>SEN MNT ASSY POLE FIXED EXPRFCAMERA</t>
  </si>
  <si>
    <t xml:space="preserve">SEN-ACC-0138   </t>
  </si>
  <si>
    <t xml:space="preserve">SEN MNT ASSY POLE PTZ DOME CAMERA  </t>
  </si>
  <si>
    <t xml:space="preserve">SEN-ACC-0139   </t>
  </si>
  <si>
    <t>SEN MNT ASSY CORNER PTZ DOME CAMERA</t>
  </si>
  <si>
    <t xml:space="preserve">SM5200-04P     </t>
  </si>
  <si>
    <t xml:space="preserve">ENDURA SYS MGR  4TB  EU UK US PWR  </t>
  </si>
  <si>
    <t>$9,684.00</t>
  </si>
  <si>
    <t xml:space="preserve">SM5200-16P     </t>
  </si>
  <si>
    <t xml:space="preserve">ENDURA SYS MGR  16TB  EU UK US PWR </t>
  </si>
  <si>
    <t>$15,308.00</t>
  </si>
  <si>
    <t xml:space="preserve">SPM5-B         </t>
  </si>
  <si>
    <t xml:space="preserve">SPECTRA MINI PENDANT MOUNT BLK     </t>
  </si>
  <si>
    <t xml:space="preserve">SPM5-W         </t>
  </si>
  <si>
    <t xml:space="preserve">SPECTRA MINI PENDANT MOUNT         </t>
  </si>
  <si>
    <t xml:space="preserve">SS16           </t>
  </si>
  <si>
    <t xml:space="preserve">GP SUNSHIELD FOR EH16              </t>
  </si>
  <si>
    <t xml:space="preserve">SS2508         </t>
  </si>
  <si>
    <t xml:space="preserve">ENCL SUNSHROUD/EH2508              </t>
  </si>
  <si>
    <t xml:space="preserve">SS2512         </t>
  </si>
  <si>
    <t xml:space="preserve">ENCL SUNSHROUD/EH2512              </t>
  </si>
  <si>
    <t>SS3508</t>
  </si>
  <si>
    <t xml:space="preserve">SUN SHROUD EH3508 SERIES           </t>
  </si>
  <si>
    <t xml:space="preserve">SS3512         </t>
  </si>
  <si>
    <t xml:space="preserve">SUN SHROUD EH3512 SERIES           </t>
  </si>
  <si>
    <t xml:space="preserve">SS4718         </t>
  </si>
  <si>
    <t xml:space="preserve">SUN SHROUD KIT EH4718 SERIES       </t>
  </si>
  <si>
    <t xml:space="preserve">SS4722         </t>
  </si>
  <si>
    <t xml:space="preserve">SUN SHROUD KIT EH4722  SERIES      </t>
  </si>
  <si>
    <t xml:space="preserve">SS8004         </t>
  </si>
  <si>
    <t xml:space="preserve">SUN SHROUD EH8004                  </t>
  </si>
  <si>
    <t xml:space="preserve">SSEHX6E-16     </t>
  </si>
  <si>
    <t xml:space="preserve">ENCL SUNSHROUD/EHX6E-16            </t>
  </si>
  <si>
    <t xml:space="preserve">SWM5-B         </t>
  </si>
  <si>
    <t xml:space="preserve">SPECTRA MINI WALL MOUNT BLK        </t>
  </si>
  <si>
    <t xml:space="preserve">SWM5-W         </t>
  </si>
  <si>
    <t xml:space="preserve">SPECTRA MINI WALL MOUNT            </t>
  </si>
  <si>
    <t xml:space="preserve">SWM-BK         </t>
  </si>
  <si>
    <t xml:space="preserve">SPECTRA MNT WALL BK                </t>
  </si>
  <si>
    <t>SWM-GY</t>
  </si>
  <si>
    <t xml:space="preserve">SPECTRA MNT WALL GY                </t>
  </si>
  <si>
    <t xml:space="preserve">SWM-PA-BK      </t>
  </si>
  <si>
    <t xml:space="preserve">POLE MOUNT ADAPTER FOR SWM-BK      </t>
  </si>
  <si>
    <t>SWM-PA-GY</t>
  </si>
  <si>
    <t xml:space="preserve">POLE MOUNT ADAPTER FOR SWM-GY      </t>
  </si>
  <si>
    <t xml:space="preserve">SWM-SR         </t>
  </si>
  <si>
    <t xml:space="preserve">DOME MNT WALL LT GRAY              </t>
  </si>
  <si>
    <t>SXTI-PT-110-230</t>
  </si>
  <si>
    <t xml:space="preserve">SARIX TI P/T 110-230 POWER SUPPLY  </t>
  </si>
  <si>
    <t xml:space="preserve">SXTI-PT-BASE   </t>
  </si>
  <si>
    <t xml:space="preserve">SARIX TI P/T BASE                  </t>
  </si>
  <si>
    <t xml:space="preserve">TB1751         </t>
  </si>
  <si>
    <t xml:space="preserve">BOX CAMERA MOUNT  T-BAR            </t>
  </si>
  <si>
    <t>TF2000</t>
  </si>
  <si>
    <t xml:space="preserve">24VAC TRANS FOR 24VAC CAMS 20VA    </t>
  </si>
  <si>
    <t>TF9000</t>
  </si>
  <si>
    <t xml:space="preserve">24VAC 50VA TRAN CX9224RX WX8224    </t>
  </si>
  <si>
    <t xml:space="preserve">TI314          </t>
  </si>
  <si>
    <t xml:space="preserve">SARIX TI 384X288 14MM LENS IP/NTSC </t>
  </si>
  <si>
    <t>$6,105.00</t>
  </si>
  <si>
    <t xml:space="preserve">TI314-X        </t>
  </si>
  <si>
    <t xml:space="preserve">SARIX TI 384X288 14MM LENS IP/PAL  </t>
  </si>
  <si>
    <t xml:space="preserve">TI335          </t>
  </si>
  <si>
    <t xml:space="preserve">SARIX TI 384X288 35MM LENS IP/NTSC </t>
  </si>
  <si>
    <t>$7,525.00</t>
  </si>
  <si>
    <t xml:space="preserve">TI350          </t>
  </si>
  <si>
    <t xml:space="preserve">SARIX TI 384X288 50MM LENS IP/NTSC </t>
  </si>
  <si>
    <t>$9,655.00</t>
  </si>
  <si>
    <t xml:space="preserve">TI350-X        </t>
  </si>
  <si>
    <t xml:space="preserve">SARIX TI 384X288 50MM LENS IP/PAL  </t>
  </si>
  <si>
    <t xml:space="preserve">TRNF-DSCERT    </t>
  </si>
  <si>
    <t xml:space="preserve">DS CERT 2 DAY IN FLD 8 PPL         </t>
  </si>
  <si>
    <t xml:space="preserve">TRNF-ENDCERT   </t>
  </si>
  <si>
    <t xml:space="preserve">ENDURA CERT 3 DAY IN FLD 8 PPL     </t>
  </si>
  <si>
    <t xml:space="preserve">TRNF-VXCSS     </t>
  </si>
  <si>
    <t xml:space="preserve">VX CERT 3 DAY IN FLD 8 PEOPLE      </t>
  </si>
  <si>
    <t xml:space="preserve">TRNF-VXOPR     </t>
  </si>
  <si>
    <t xml:space="preserve">VX OPERATIONS ONLY IN FLD 8 PPL    </t>
  </si>
  <si>
    <t xml:space="preserve">TRNF-VXPRO     </t>
  </si>
  <si>
    <t xml:space="preserve">VX PRO INST ADM OP IN FLD 8 PPL    </t>
  </si>
  <si>
    <t xml:space="preserve">TRNIH-DSCERT   </t>
  </si>
  <si>
    <t xml:space="preserve">DS CERT 2 DAY IN HOUSE 1 PERSON    </t>
  </si>
  <si>
    <t xml:space="preserve">TRNIH-ENDCERT  </t>
  </si>
  <si>
    <t>ENDURA CERT 3 DAY IN HOUSE 1 PERSON</t>
  </si>
  <si>
    <t xml:space="preserve">TRNIH-NETFUN   </t>
  </si>
  <si>
    <t xml:space="preserve">NET FUN 2 DAY 1 PERSON             </t>
  </si>
  <si>
    <t xml:space="preserve">TRNIH-VXCSS    </t>
  </si>
  <si>
    <t xml:space="preserve">VX CERT 3 DAY IN HOUSE 1 PERSON    </t>
  </si>
  <si>
    <t xml:space="preserve">TRNIH-VXEIAO   </t>
  </si>
  <si>
    <t>VX ENT INST ADMIN OP 2 DAY 1 PERSON</t>
  </si>
  <si>
    <t xml:space="preserve">TRNIH-VXOPR    </t>
  </si>
  <si>
    <t xml:space="preserve">VX OPERATIONS ONLY                 </t>
  </si>
  <si>
    <t xml:space="preserve">TRNIH-VXPRO    </t>
  </si>
  <si>
    <t>VX PRO INST OP ADMIN 2 DAY IN HOUSE</t>
  </si>
  <si>
    <t xml:space="preserve">TRNIH-VXPROIAO </t>
  </si>
  <si>
    <t>VX PRO INST ADMIN OP 1 DAY 1 PERSON</t>
  </si>
  <si>
    <t xml:space="preserve">TRNV-DSCERT    </t>
  </si>
  <si>
    <t xml:space="preserve">DS CERT VTRL 4 HALF DAYS 1 PPL     </t>
  </si>
  <si>
    <t xml:space="preserve">TRNV-NETFUN    </t>
  </si>
  <si>
    <t xml:space="preserve">NET FUN VTRL TRN 4 HALF DAYS 1 PPL </t>
  </si>
  <si>
    <t xml:space="preserve">TRNV-NETSWITCH </t>
  </si>
  <si>
    <t xml:space="preserve">SW CFG VTRL TRN 4  DAYS 1 PPL      </t>
  </si>
  <si>
    <t>$795.00</t>
  </si>
  <si>
    <t xml:space="preserve">TRNV-VXPRO     </t>
  </si>
  <si>
    <t xml:space="preserve">VX PRO VTRL TRN 3 HALF DAYS 1 PPL  </t>
  </si>
  <si>
    <t xml:space="preserve">TS-GOLD-AH10   </t>
  </si>
  <si>
    <t xml:space="preserve">10 HRS OF AFTER HOURS TECH SUPPORT </t>
  </si>
  <si>
    <t>$4,104.00</t>
  </si>
  <si>
    <t xml:space="preserve">TS-GOLD-AH25   </t>
  </si>
  <si>
    <t xml:space="preserve">25 HRS OF AFTER HOURS TECH SUPPORT </t>
  </si>
  <si>
    <t>$9,810.00</t>
  </si>
  <si>
    <t xml:space="preserve">TXB-IP-F       </t>
  </si>
  <si>
    <t xml:space="preserve">IP TRANSLATOR BOARD FOR IN-CEILING </t>
  </si>
  <si>
    <t>$1,048.00</t>
  </si>
  <si>
    <t xml:space="preserve">TXB-V          </t>
  </si>
  <si>
    <t xml:space="preserve">DOME/P/T TRNSL INPUT BRD VICON     </t>
  </si>
  <si>
    <t xml:space="preserve">U1-AGG-1C      </t>
  </si>
  <si>
    <t xml:space="preserve">AGGREGATE VXE TO VXE 1 CHAN SW LIC </t>
  </si>
  <si>
    <t xml:space="preserve">U1-AGG-1P      </t>
  </si>
  <si>
    <t xml:space="preserve">AGGREGATE VXP TO VXE 1 CHAN SW LIC </t>
  </si>
  <si>
    <t xml:space="preserve">U1-COR-SVRP    </t>
  </si>
  <si>
    <t xml:space="preserve">VX U1 COR SERVER  EU UK US PWR CRD </t>
  </si>
  <si>
    <t>$7,519.00</t>
  </si>
  <si>
    <t xml:space="preserve">U1-MGW-SVRP    </t>
  </si>
  <si>
    <t xml:space="preserve">VX U1 MG SERVER  EU UK US PWR CRD  </t>
  </si>
  <si>
    <t>$6,546.00</t>
  </si>
  <si>
    <t xml:space="preserve">U1-NSM-1UP     </t>
  </si>
  <si>
    <t xml:space="preserve">VX U1 NSM5200 SW LIC UPGRADE       </t>
  </si>
  <si>
    <t>$8,005.00</t>
  </si>
  <si>
    <t xml:space="preserve">U1-OPS-WKS6    </t>
  </si>
  <si>
    <t xml:space="preserve">VX U1 WORK STATION W/6 MON         </t>
  </si>
  <si>
    <t>$6,332.00</t>
  </si>
  <si>
    <t>U1-OPS-WKS6-EUK</t>
  </si>
  <si>
    <t xml:space="preserve">VX U1 WORK STATION W/6 MON EUK     </t>
  </si>
  <si>
    <t xml:space="preserve">U1-OPS-WKS6-US </t>
  </si>
  <si>
    <t xml:space="preserve">VX U1 WORK STATION W/6 MON US      </t>
  </si>
  <si>
    <t xml:space="preserve">U1-VXS-48-EUK  </t>
  </si>
  <si>
    <t xml:space="preserve">VXS U1 RAID STORAGE SVR 48TB EUK   </t>
  </si>
  <si>
    <t xml:space="preserve">UDI5000-MTRX   </t>
  </si>
  <si>
    <t>$3,280.00</t>
  </si>
  <si>
    <t>UDI5000-MTRX-AR</t>
  </si>
  <si>
    <t xml:space="preserve">UNIV DEV INT 3P SYS AR PWR CORD    </t>
  </si>
  <si>
    <t>UDI5000-MTRX-AU</t>
  </si>
  <si>
    <t xml:space="preserve">UNVI DEV INT 3P SYS  AU PWR CORD   </t>
  </si>
  <si>
    <t>UDI5000-MTRX-CN</t>
  </si>
  <si>
    <t xml:space="preserve">UNVI DEV INT 3P SYS  CN PWR CORD   </t>
  </si>
  <si>
    <t>UDI5000-MTRX-EU</t>
  </si>
  <si>
    <t xml:space="preserve">UNVI DEV INT 3P SYS  EU PWR CORD   </t>
  </si>
  <si>
    <t>UDI5000-MTRX-UK</t>
  </si>
  <si>
    <t xml:space="preserve">UNVI DEV INT 3P SYS  UK PWR CORD   </t>
  </si>
  <si>
    <t>UDI5000-MTRX-US</t>
  </si>
  <si>
    <t xml:space="preserve">UNVI DEV INT 3P SYS  US PWR CORD   </t>
  </si>
  <si>
    <t>USB-ACCSVR-D10U</t>
  </si>
  <si>
    <t xml:space="preserve">VX ACC SVR USB FOR D10U            </t>
  </si>
  <si>
    <t xml:space="preserve">USB-DS2        </t>
  </si>
  <si>
    <t xml:space="preserve">USB DRIVE FOR DSSRV2               </t>
  </si>
  <si>
    <t>USB-ENHDEC-D10U</t>
  </si>
  <si>
    <t xml:space="preserve">VX ENH DEC USB FOR D10U            </t>
  </si>
  <si>
    <t xml:space="preserve">USRACK         </t>
  </si>
  <si>
    <t xml:space="preserve">CARD CAGE FOR US                   </t>
  </si>
  <si>
    <t>$1,059.00</t>
  </si>
  <si>
    <t xml:space="preserve">VX-A3-ACC      </t>
  </si>
  <si>
    <t xml:space="preserve">D10U  VX ACC SVR  EU UK US PWR CRD </t>
  </si>
  <si>
    <t>$3,543.00</t>
  </si>
  <si>
    <t xml:space="preserve">VX-A3-DEC      </t>
  </si>
  <si>
    <t xml:space="preserve">D10U  VX ENH DEC  EU UK US PWR CRD </t>
  </si>
  <si>
    <t>$2,840.00</t>
  </si>
  <si>
    <t xml:space="preserve">VX-A3-SDD      </t>
  </si>
  <si>
    <t>D10U  VX SH DIS DEC  EUK US PWR CRD</t>
  </si>
  <si>
    <t>$3,421.00</t>
  </si>
  <si>
    <t xml:space="preserve">VXCARE-EPIC    </t>
  </si>
  <si>
    <t xml:space="preserve">VXCARE EPIC ANNUAL PLAN            </t>
  </si>
  <si>
    <t>$89,325.00</t>
  </si>
  <si>
    <t xml:space="preserve">VXCARE-PROTECT </t>
  </si>
  <si>
    <t xml:space="preserve">VXCARE PROTECT ANNUAL PLAN         </t>
  </si>
  <si>
    <t>$62,775.00</t>
  </si>
  <si>
    <t xml:space="preserve">VX-CONNECT     </t>
  </si>
  <si>
    <t xml:space="preserve">VXCONNECT INTEGRATION              </t>
  </si>
  <si>
    <t>$1,695.00</t>
  </si>
  <si>
    <t xml:space="preserve">VXP-1C         </t>
  </si>
  <si>
    <t xml:space="preserve">1 CHANNEL LICENSE                  </t>
  </si>
  <si>
    <t>VXP-1C-3Y</t>
  </si>
  <si>
    <t xml:space="preserve">VXP 1CH WITH 3YR SUP LICENSE       </t>
  </si>
  <si>
    <t xml:space="preserve">VXP-BASE       </t>
  </si>
  <si>
    <t xml:space="preserve">4 CHANNEL BASE LICENSE             </t>
  </si>
  <si>
    <t xml:space="preserve">VXP-E-0-J-S    </t>
  </si>
  <si>
    <t xml:space="preserve">VXP ECO  NO STORAGE E36S           </t>
  </si>
  <si>
    <t xml:space="preserve">VXP-E-12-J-S   </t>
  </si>
  <si>
    <t xml:space="preserve">VXP ECO 4TBHD 12TB JBOD E36S       </t>
  </si>
  <si>
    <t>$4,915.00</t>
  </si>
  <si>
    <t xml:space="preserve">VXP-E-4-J-S    </t>
  </si>
  <si>
    <t xml:space="preserve">VXP ECO 4TBHD 4TB JBOD E36S        </t>
  </si>
  <si>
    <t>$3,915.00</t>
  </si>
  <si>
    <t xml:space="preserve">VXP-E-8-J-S    </t>
  </si>
  <si>
    <t xml:space="preserve">VXP ECO 4TBHD 8TB JBOD E36S        </t>
  </si>
  <si>
    <t>$4,415.00</t>
  </si>
  <si>
    <t xml:space="preserve">VXP-F-0-J-S    </t>
  </si>
  <si>
    <t xml:space="preserve">VXP FLEX NO STORAGE E35S           </t>
  </si>
  <si>
    <t>$5,315.00</t>
  </si>
  <si>
    <t xml:space="preserve">VXP-F-12-J-S   </t>
  </si>
  <si>
    <t xml:space="preserve">VXP FLEX 4TBHD 12TB JBOD E35S      </t>
  </si>
  <si>
    <t>$6,615.00</t>
  </si>
  <si>
    <t xml:space="preserve">VXP-F-20-5-S   </t>
  </si>
  <si>
    <t xml:space="preserve">VXP FLEX 4TBHD 20TB RAID5 E35S     </t>
  </si>
  <si>
    <t>$7,615.00</t>
  </si>
  <si>
    <t xml:space="preserve">VXP-F-20-J-S   </t>
  </si>
  <si>
    <t xml:space="preserve">VXP FLEX 4TBHD 20TB JBOD E35S      </t>
  </si>
  <si>
    <t xml:space="preserve">VXP-F-28-5-S   </t>
  </si>
  <si>
    <t xml:space="preserve">VXP FLEX 4TBHD 28TB RAID5 E35S     </t>
  </si>
  <si>
    <t>$9,515.00</t>
  </si>
  <si>
    <t xml:space="preserve">VXP-F-28-6-S   </t>
  </si>
  <si>
    <t xml:space="preserve">VXP FLEX 4TBHD 28TB RAID6 E35S     </t>
  </si>
  <si>
    <t xml:space="preserve">VXP-F-28-J-S   </t>
  </si>
  <si>
    <t xml:space="preserve">VXP FLEX 4TBHD 28TB JBOD E35S      </t>
  </si>
  <si>
    <t xml:space="preserve">VXP-F-4-J-S    </t>
  </si>
  <si>
    <t xml:space="preserve">VXP FLEX 4TBHD 4TB JBOD E35S       </t>
  </si>
  <si>
    <t>$5,515.00</t>
  </si>
  <si>
    <t xml:space="preserve">VXP-F-8-J-S    </t>
  </si>
  <si>
    <t xml:space="preserve">VXP FLEX 4TBHD 8TB JBOD E35S       </t>
  </si>
  <si>
    <t xml:space="preserve">VXP-KIT-4TB    </t>
  </si>
  <si>
    <t xml:space="preserve">VXP 4TB HDD KIT                    </t>
  </si>
  <si>
    <t>$877.00</t>
  </si>
  <si>
    <t xml:space="preserve">VXP-KIT-8TB    </t>
  </si>
  <si>
    <t xml:space="preserve">VXP PWR2 8TB HDD KIT               </t>
  </si>
  <si>
    <t xml:space="preserve">VXP-KIT-P2-PSU </t>
  </si>
  <si>
    <t xml:space="preserve">VXP PWR2 HOT SWAPPABLE PSU 750W    </t>
  </si>
  <si>
    <t xml:space="preserve">VXPL-1C        </t>
  </si>
  <si>
    <t xml:space="preserve">VIDEOXPERXPLATES CAMERA LICENSE    </t>
  </si>
  <si>
    <t>$1,275.00</t>
  </si>
  <si>
    <t xml:space="preserve">VXPL-1C-SUP1   </t>
  </si>
  <si>
    <t xml:space="preserve">VIDEOXPERTPLATES LIC SUP 1YR       </t>
  </si>
  <si>
    <t xml:space="preserve">VXPL-ENT       </t>
  </si>
  <si>
    <t xml:space="preserve">VIDEOXPERTXPLATES ENT SFTWR 50M    </t>
  </si>
  <si>
    <t>$11,420.00</t>
  </si>
  <si>
    <t xml:space="preserve">VXPL-ENT-SUP1  </t>
  </si>
  <si>
    <t xml:space="preserve">VIDEOXPERTXPLATES ENT SUP 1YR      </t>
  </si>
  <si>
    <t>$2,234.00</t>
  </si>
  <si>
    <t xml:space="preserve">VXPL-PRO       </t>
  </si>
  <si>
    <t xml:space="preserve">VIDEOXPERTPLATES PRO SFTWR 1M      </t>
  </si>
  <si>
    <t>$4,275.00</t>
  </si>
  <si>
    <t xml:space="preserve">VXPL-PRO-SUP1  </t>
  </si>
  <si>
    <t xml:space="preserve">VIDEOXPERTPLATES PRO SUP 1YR       </t>
  </si>
  <si>
    <t>$744.00</t>
  </si>
  <si>
    <t xml:space="preserve">VXP-P-0-6-D    </t>
  </si>
  <si>
    <t>VXP POWER NO STORAGE RAID6 2PS E29S</t>
  </si>
  <si>
    <t>$8,615.00</t>
  </si>
  <si>
    <t xml:space="preserve">VXP-P-0-J-S    </t>
  </si>
  <si>
    <t xml:space="preserve">VXP POWER NO STORAGE E29S          </t>
  </si>
  <si>
    <t>$8,115.00</t>
  </si>
  <si>
    <t xml:space="preserve">VXP-P-20-5-S   </t>
  </si>
  <si>
    <t xml:space="preserve">VXP POWER 4TBHD 20TB RAID5 E29S    </t>
  </si>
  <si>
    <t>$11,315.00</t>
  </si>
  <si>
    <t xml:space="preserve">VXP-P-20-J-S   </t>
  </si>
  <si>
    <t xml:space="preserve">VXP POWER 4TBHD 20TB JBOD E29S     </t>
  </si>
  <si>
    <t xml:space="preserve">VXP-P2-0-X-D   </t>
  </si>
  <si>
    <t>VXP PWR2 SRVR   OS OTB UNCNFG  E46S</t>
  </si>
  <si>
    <t xml:space="preserve">VXP-P2-24-5-D  </t>
  </si>
  <si>
    <t>VXP PWR2 SRVR   OS 24TB RAID5  E46S</t>
  </si>
  <si>
    <t>$13,200.00</t>
  </si>
  <si>
    <t xml:space="preserve">VXP-P2-24-J-D  </t>
  </si>
  <si>
    <t xml:space="preserve">VXP PWR2 SRVR   OS 24TB JBOD  E46S </t>
  </si>
  <si>
    <t xml:space="preserve">VXP-P2-48-5-D  </t>
  </si>
  <si>
    <t>VXP PWR2 SRVR   OS 48TB RAID5  E46S</t>
  </si>
  <si>
    <t>$16,700.00</t>
  </si>
  <si>
    <t xml:space="preserve">VXP-P2-48-6-D  </t>
  </si>
  <si>
    <t>VXP PWR2 SRVR   OS 48TB RAID6  E46S</t>
  </si>
  <si>
    <t xml:space="preserve">VXP-P2-48-J-D  </t>
  </si>
  <si>
    <t xml:space="preserve">VXP PWR2 SRVR   OS 48TB JBOD  E46S </t>
  </si>
  <si>
    <t xml:space="preserve">VXP-P2-72-5-D  </t>
  </si>
  <si>
    <t>VXP PWR2 SRVR   OS 72TB RAID5  E46S</t>
  </si>
  <si>
    <t>$19,700.00</t>
  </si>
  <si>
    <t xml:space="preserve">VXP-P2-72-6-D  </t>
  </si>
  <si>
    <t>VXP PWR2 SRVR   OS 72TB RAID6  E46S</t>
  </si>
  <si>
    <t xml:space="preserve">VXP-P2-72-J-D  </t>
  </si>
  <si>
    <t xml:space="preserve">VXP PWR2 SRVR   OS 72TB JBOD  E46S </t>
  </si>
  <si>
    <t xml:space="preserve">VXP-P-28-5-D   </t>
  </si>
  <si>
    <t>VXP POWER 4TBHD 28TB RAID5 2PS E29S</t>
  </si>
  <si>
    <t>$13,815.00</t>
  </si>
  <si>
    <t xml:space="preserve">VXP-P-28-5-S   </t>
  </si>
  <si>
    <t xml:space="preserve">VXP POWER 4TBHD 28TB RAID5 E29S    </t>
  </si>
  <si>
    <t>$13,315.00</t>
  </si>
  <si>
    <t xml:space="preserve">VXP-P-28-6-D   </t>
  </si>
  <si>
    <t>VXP POWER 4TBHD 28TB RAID6 2PS E29S</t>
  </si>
  <si>
    <t xml:space="preserve">VXP-P-28-6-S   </t>
  </si>
  <si>
    <t xml:space="preserve">VXP POWER 4TBHD 28TB RAID6 E29S    </t>
  </si>
  <si>
    <t xml:space="preserve">VXP-P-28-J-S   </t>
  </si>
  <si>
    <t xml:space="preserve">VXP POWER 4TBHD 28TB JBOD E29S     </t>
  </si>
  <si>
    <t>VXP-P2-96-5-D</t>
  </si>
  <si>
    <t>VXP PWR2 SRVR   OS 96TB RAID5  E46S</t>
  </si>
  <si>
    <t>$22,700.00</t>
  </si>
  <si>
    <t xml:space="preserve">VXP-P2-96-6-D  </t>
  </si>
  <si>
    <t>VXP PWR2 SRVR   OS 96TB RAID6  E46S</t>
  </si>
  <si>
    <t xml:space="preserve">VXP-P2-96-J-D  </t>
  </si>
  <si>
    <t xml:space="preserve">VXP PWR2 SRVR   OS 96TB JBOD  E46S </t>
  </si>
  <si>
    <t xml:space="preserve">VXP-P-8-J-S    </t>
  </si>
  <si>
    <t xml:space="preserve">VXP POWER 4TBHD 8TB JBOD E29S      </t>
  </si>
  <si>
    <t>$8,315.00</t>
  </si>
  <si>
    <t xml:space="preserve">VXP-RK-FLEX    </t>
  </si>
  <si>
    <t>VXP FLX SRS TOWER TO RCK CNVRSN KIT</t>
  </si>
  <si>
    <t xml:space="preserve">VXP-WKS        </t>
  </si>
  <si>
    <t xml:space="preserve">VXP WORKSTATION D11S               </t>
  </si>
  <si>
    <t xml:space="preserve">VXS-FAN-MID    </t>
  </si>
  <si>
    <t xml:space="preserve">VXS 80MM MID AXIAL FAN             </t>
  </si>
  <si>
    <t xml:space="preserve">VXS-FAN-REAR   </t>
  </si>
  <si>
    <t xml:space="preserve">VXS 80MM EXHAUST AXIAL FAN REAR    </t>
  </si>
  <si>
    <t xml:space="preserve">VXS-HDD-6TB    </t>
  </si>
  <si>
    <t xml:space="preserve">VXS 6TB REPLACEMENT DRIVE          </t>
  </si>
  <si>
    <t>$1,554.00</t>
  </si>
  <si>
    <t xml:space="preserve">VXS-PSU        </t>
  </si>
  <si>
    <t xml:space="preserve">VXS HIGH EFFICIENCY POWER SUPPLY   </t>
  </si>
  <si>
    <t>$1,263.00</t>
  </si>
  <si>
    <t xml:space="preserve">VXS-RAID       </t>
  </si>
  <si>
    <t xml:space="preserve">VXS LOW PROFILE INT RAID ADAPTER   </t>
  </si>
  <si>
    <t>$3,765.00</t>
  </si>
  <si>
    <t xml:space="preserve">VXS-RAID-16    </t>
  </si>
  <si>
    <t xml:space="preserve">VXS LOW PROFILE RAID ADAPTER VER 2 </t>
  </si>
  <si>
    <t xml:space="preserve">VXS-RAID-BATT  </t>
  </si>
  <si>
    <t xml:space="preserve">RAID BATTERY  CONSUMABLE           </t>
  </si>
  <si>
    <t>$1,033.00</t>
  </si>
  <si>
    <t xml:space="preserve">VXS-RAIL-KIT   </t>
  </si>
  <si>
    <t xml:space="preserve">VXS RAIL KIT                       </t>
  </si>
  <si>
    <t xml:space="preserve">VXS-RAM        </t>
  </si>
  <si>
    <t xml:space="preserve">RAM FOR VXS STORAGE                </t>
  </si>
  <si>
    <t xml:space="preserve">VXS-SSD-240GB  </t>
  </si>
  <si>
    <t xml:space="preserve">VXS OS 240GB 2 5  SSD              </t>
  </si>
  <si>
    <t>WCS1-4</t>
  </si>
  <si>
    <t xml:space="preserve">16TR CAM PWR SUP 4AMP 1OUT         </t>
  </si>
  <si>
    <t xml:space="preserve">WCS4-20B       </t>
  </si>
  <si>
    <t>MSTR CAM PWR SUP 20AMP 4OUT/BRKR WX</t>
  </si>
  <si>
    <t>$767.00</t>
  </si>
  <si>
    <t xml:space="preserve">WLEDL-150      </t>
  </si>
  <si>
    <t xml:space="preserve">WHITE LIGHT LED 150M RANGE         </t>
  </si>
  <si>
    <t>$1,457.00</t>
  </si>
  <si>
    <t xml:space="preserve">WLEDM-90       </t>
  </si>
  <si>
    <t xml:space="preserve">WHITE LIGHT LED 90M RANGE          </t>
  </si>
  <si>
    <t>$833.00</t>
  </si>
  <si>
    <t xml:space="preserve">WLEDS-50       </t>
  </si>
  <si>
    <t xml:space="preserve">WHITE LIGHT LED 50M RANGE          </t>
  </si>
  <si>
    <t xml:space="preserve">WMVE-SR        </t>
  </si>
  <si>
    <t xml:space="preserve">DOME WALL MNT 1 5IN NPT  LT GRAY   </t>
  </si>
  <si>
    <t xml:space="preserve">WMVE-SW        </t>
  </si>
  <si>
    <t xml:space="preserve">DOME WALL MNT  75-1 5IN NPT  WT    </t>
  </si>
  <si>
    <t xml:space="preserve">WMVE-WT        </t>
  </si>
  <si>
    <t xml:space="preserve">WALL MOUNT VANDAL 1 5IN NPT WHITE  </t>
  </si>
  <si>
    <t xml:space="preserve">WS5080         </t>
  </si>
  <si>
    <t xml:space="preserve">WKSTN W/WS5200 SW  NO PWR CRD      </t>
  </si>
  <si>
    <t>$5,623.00</t>
  </si>
  <si>
    <t xml:space="preserve">WS5080-EUK     </t>
  </si>
  <si>
    <t xml:space="preserve">WKSTN W/WS5200 SW  EUK PWR CRD     </t>
  </si>
  <si>
    <t xml:space="preserve">WS5080P        </t>
  </si>
  <si>
    <t>WKSTN W/WS5200 SW  EU UK US PWR CRD</t>
  </si>
  <si>
    <t>$6,185.00</t>
  </si>
  <si>
    <t xml:space="preserve">WS5080-US      </t>
  </si>
  <si>
    <t xml:space="preserve">WKSTN W/WS5200 SW  US PWR CRD      </t>
  </si>
  <si>
    <t xml:space="preserve">WS5200-1       </t>
  </si>
  <si>
    <t xml:space="preserve">2ND GEN WS5000 SW 1 SEAT LIC       </t>
  </si>
  <si>
    <t>$2,217.00</t>
  </si>
  <si>
    <t xml:space="preserve">WS5200-10      </t>
  </si>
  <si>
    <t xml:space="preserve">2ND GEN WS5000 SW 10 SEAT LIC      </t>
  </si>
  <si>
    <t>$10,410.00</t>
  </si>
  <si>
    <t xml:space="preserve">WS5200-25      </t>
  </si>
  <si>
    <t xml:space="preserve">2ND GEN WS5000 SW 25 SEAT LIC      </t>
  </si>
  <si>
    <t>$13,273.00</t>
  </si>
  <si>
    <t xml:space="preserve">WS5200-5       </t>
  </si>
  <si>
    <t xml:space="preserve">2ND GEN WS5000 SW 5 SEAT LIC       </t>
  </si>
  <si>
    <t>$8,533.00</t>
  </si>
  <si>
    <t xml:space="preserve">WS5200-MAP     </t>
  </si>
  <si>
    <t xml:space="preserve">2ND GEN MAPPING SW SITE LIC        </t>
  </si>
  <si>
    <t xml:space="preserve">WS5200-SITE    </t>
  </si>
  <si>
    <t xml:space="preserve">2ND GEN WS5000 SW SITE LIC         </t>
  </si>
  <si>
    <t>$16,459.00</t>
  </si>
  <si>
    <t xml:space="preserve">WS5220-UPG     </t>
  </si>
  <si>
    <t xml:space="preserve">2ND GEN WS5000 SW UPGRADE          </t>
  </si>
  <si>
    <t xml:space="preserve">WS5220-UPGSITE </t>
  </si>
  <si>
    <t xml:space="preserve">2ND GEN WS5000 SW UPGRADE SITE LIC </t>
  </si>
  <si>
    <t>$5,795.00</t>
  </si>
  <si>
    <t xml:space="preserve">WXM100         </t>
  </si>
  <si>
    <t xml:space="preserve">EXSITE WALL MOUNT                  </t>
  </si>
  <si>
    <t xml:space="preserve">WXM200         </t>
  </si>
  <si>
    <t xml:space="preserve">EX ENH WALL MOUNT                  </t>
  </si>
  <si>
    <t>$1,385.00</t>
  </si>
  <si>
    <t>Y-U0023-G910KBD</t>
  </si>
  <si>
    <t xml:space="preserve">VX ENHANCED KEYBOARD NEXT GEN      </t>
  </si>
  <si>
    <t xml:space="preserve">YV2.7X2.2SR4A  </t>
  </si>
  <si>
    <t xml:space="preserve">LENS 1/2 8 MPIXEL 2 2-6MM          </t>
  </si>
  <si>
    <t xml:space="preserve">YV2.8X2.8SR4A  </t>
  </si>
  <si>
    <t xml:space="preserve">LENS 1/2 8 MPIXEL 2 8-8MM          </t>
  </si>
  <si>
    <t xml:space="preserve">YV3.3X15SR4A   </t>
  </si>
  <si>
    <t xml:space="preserve">LENS 1/2 8 MPIXEL 15-50MM          </t>
  </si>
  <si>
    <t xml:space="preserve">ZSPIXE20C      </t>
  </si>
  <si>
    <t xml:space="preserve">OE - SARIX PROCESSOR/OPTICS SKU    </t>
  </si>
  <si>
    <t>$512.00</t>
  </si>
  <si>
    <t xml:space="preserve">ZSPIXE20DN     </t>
  </si>
  <si>
    <t xml:space="preserve">RAULAND-BORG CORPORATION            </t>
  </si>
  <si>
    <t xml:space="preserve">1118C </t>
  </si>
  <si>
    <t>MICROPHONE DESK STAND</t>
  </si>
  <si>
    <t xml:space="preserve">1122E  </t>
  </si>
  <si>
    <t>BLACK MICROPHONE FLOOR STAND</t>
  </si>
  <si>
    <t xml:space="preserve">1282 </t>
  </si>
  <si>
    <t xml:space="preserve">1295   </t>
  </si>
  <si>
    <t xml:space="preserve">2305CS  </t>
  </si>
  <si>
    <t>STAINLESS STL CALL-IN SWITCH</t>
  </si>
  <si>
    <t xml:space="preserve">2308PC  </t>
  </si>
  <si>
    <t>CALL-IN SWITCH W/PRIVACY</t>
  </si>
  <si>
    <t xml:space="preserve">2416  </t>
  </si>
  <si>
    <t>110VAC DIG SECONDARY PS</t>
  </si>
  <si>
    <t xml:space="preserve">2418  </t>
  </si>
  <si>
    <t>AC BUFFER MODULE (PKG OF 5)</t>
  </si>
  <si>
    <t xml:space="preserve">2419  </t>
  </si>
  <si>
    <t>DC BUFFER MODULE</t>
  </si>
  <si>
    <t xml:space="preserve">2420  </t>
  </si>
  <si>
    <t xml:space="preserve">2421  </t>
  </si>
  <si>
    <t xml:space="preserve">2422  </t>
  </si>
  <si>
    <t>2423G</t>
  </si>
  <si>
    <t>GRAY ELAPSED TIMER SWITCH KIT</t>
  </si>
  <si>
    <t xml:space="preserve">2434  </t>
  </si>
  <si>
    <t>DUAL MOUNTING KIT FOR 2422</t>
  </si>
  <si>
    <t>2496</t>
  </si>
  <si>
    <t>2515</t>
  </si>
  <si>
    <t>24VAC POWER SUPPLY</t>
  </si>
  <si>
    <t xml:space="preserve">2520  </t>
  </si>
  <si>
    <t xml:space="preserve">2521  </t>
  </si>
  <si>
    <t xml:space="preserve">2522  </t>
  </si>
  <si>
    <t xml:space="preserve">2534  </t>
  </si>
  <si>
    <t>DOUBLE FACED 2522 MNTG KIT</t>
  </si>
  <si>
    <t xml:space="preserve">3601  </t>
  </si>
  <si>
    <t>15 WATT PAGING-TALKBACK HORN</t>
  </si>
  <si>
    <t xml:space="preserve">3602  </t>
  </si>
  <si>
    <t>30 WATT REENTRANT PAGING HORN</t>
  </si>
  <si>
    <t>3603</t>
  </si>
  <si>
    <t>WIDE-ANGLE PAGING PROJECTOR</t>
  </si>
  <si>
    <t xml:space="preserve">3604  </t>
  </si>
  <si>
    <t>30 WATT BI-DIRECTIONAL HORN</t>
  </si>
  <si>
    <t xml:space="preserve">3607  </t>
  </si>
  <si>
    <t>15 WATT FLUSH MOUNTABLE HORN</t>
  </si>
  <si>
    <t>601101</t>
  </si>
  <si>
    <t>RJ45 PATCH PANEL</t>
  </si>
  <si>
    <t>603101</t>
  </si>
  <si>
    <t>CLASSROOM BREAKOUT MOD 10 PACK</t>
  </si>
  <si>
    <t>603302</t>
  </si>
  <si>
    <t>RJ45 DUAL PB CALL SWITCH</t>
  </si>
  <si>
    <t>605105</t>
  </si>
  <si>
    <t xml:space="preserve">6400  </t>
  </si>
  <si>
    <t xml:space="preserve">9556  </t>
  </si>
  <si>
    <t>FIRMWARE UPGRADE FOR TC21</t>
  </si>
  <si>
    <t xml:space="preserve">A30AC  </t>
  </si>
  <si>
    <t>ARMORED CBL ADPTR - 30W HORNS</t>
  </si>
  <si>
    <t xml:space="preserve">A30G  </t>
  </si>
  <si>
    <t>WEATHER TIGHT ADPTR 30W HORN</t>
  </si>
  <si>
    <t xml:space="preserve">ACC1000  </t>
  </si>
  <si>
    <t>ROUND FLUSH CEILING BAFFLE</t>
  </si>
  <si>
    <t xml:space="preserve">ACC1001  </t>
  </si>
  <si>
    <t>RND FLUSH CEILING BAF W/STUDS</t>
  </si>
  <si>
    <t xml:space="preserve">ACC1003  </t>
  </si>
  <si>
    <t>1-PIECE SQUARE WHITE STEEL BAF</t>
  </si>
  <si>
    <t>ACC1004</t>
  </si>
  <si>
    <t>2-PIECE SQUARE WHITE STEEL BAF</t>
  </si>
  <si>
    <t xml:space="preserve">ACC1005  </t>
  </si>
  <si>
    <t>DIGITAL CLOCK / SPEAKER BAFFLE</t>
  </si>
  <si>
    <t xml:space="preserve">ACC1012  </t>
  </si>
  <si>
    <t>SQUARE SECURITY BAFFLE</t>
  </si>
  <si>
    <t xml:space="preserve">ACC1100  </t>
  </si>
  <si>
    <t>ACC1101</t>
  </si>
  <si>
    <t>ROUND STACKABLE BACKBOX</t>
  </si>
  <si>
    <t xml:space="preserve">ACC1102  </t>
  </si>
  <si>
    <t xml:space="preserve">ACC1103  </t>
  </si>
  <si>
    <t>ROUND BACKBOX W/STRAIGHT SIDES</t>
  </si>
  <si>
    <t xml:space="preserve">ACC1104  </t>
  </si>
  <si>
    <t xml:space="preserve">ACC1105  </t>
  </si>
  <si>
    <t xml:space="preserve">ACC1109   </t>
  </si>
  <si>
    <t>CHANNEL MOUNTING BARS</t>
  </si>
  <si>
    <t xml:space="preserve">ACC1110  </t>
  </si>
  <si>
    <t>ROUND BACK BOX W/PLASTER FLANG</t>
  </si>
  <si>
    <t xml:space="preserve">ACC1112  </t>
  </si>
  <si>
    <t xml:space="preserve">ACC1113  </t>
  </si>
  <si>
    <t>VANDAL PROOF SURF BBOX ACC1012</t>
  </si>
  <si>
    <t xml:space="preserve">ACC1117  </t>
  </si>
  <si>
    <t xml:space="preserve">ACC1119  </t>
  </si>
  <si>
    <t>ACC1120</t>
  </si>
  <si>
    <t>SURF MNT BACK BOX (CLK/SPKR)</t>
  </si>
  <si>
    <t>ACC1121</t>
  </si>
  <si>
    <t>FLSH MNT BACK BOX (CLK/SPKR)</t>
  </si>
  <si>
    <t xml:space="preserve">ACC1207  </t>
  </si>
  <si>
    <t xml:space="preserve">ACC1208  </t>
  </si>
  <si>
    <t xml:space="preserve">ACC1300   </t>
  </si>
  <si>
    <t>10 WATT AREA SPKR VOL CONTROL</t>
  </si>
  <si>
    <t xml:space="preserve">ACC1400  </t>
  </si>
  <si>
    <t>ACC1401</t>
  </si>
  <si>
    <t xml:space="preserve">ACC1402  </t>
  </si>
  <si>
    <t xml:space="preserve">ACC1403  </t>
  </si>
  <si>
    <t xml:space="preserve">ACC1406 </t>
  </si>
  <si>
    <t xml:space="preserve">ACC1411 </t>
  </si>
  <si>
    <t>PAGING HORN W/BAFFLE</t>
  </si>
  <si>
    <t xml:space="preserve">ACC1412 </t>
  </si>
  <si>
    <t>ACC1480</t>
  </si>
  <si>
    <t>8 OHM 5OZ SPEAKER ASSY W/RJ45</t>
  </si>
  <si>
    <t>ACCSACX</t>
  </si>
  <si>
    <t>ANALOG CLOCK SPEAKER BAFFLE</t>
  </si>
  <si>
    <t>ACCSADPT</t>
  </si>
  <si>
    <t xml:space="preserve">ACCWB5  </t>
  </si>
  <si>
    <t>MTL WALL BAFFLE W/US0188 SPKR</t>
  </si>
  <si>
    <t xml:space="preserve">ACCWB5VC  </t>
  </si>
  <si>
    <t>ACCWB8RJ</t>
  </si>
  <si>
    <t>ACCWGSPAN</t>
  </si>
  <si>
    <t>BAFKIT1X2CS</t>
  </si>
  <si>
    <t>BAFKIT1X2S</t>
  </si>
  <si>
    <t>BAFKIT1X2S70V</t>
  </si>
  <si>
    <t>LOUDSPEAKER</t>
  </si>
  <si>
    <t>BAFKIT1X2S8RJ</t>
  </si>
  <si>
    <t>8 OHM 1X2 SPKR ASSY W/RJ45</t>
  </si>
  <si>
    <t>BAFKIT1X2SRJ</t>
  </si>
  <si>
    <t>CEILING SPKR ASY-1X2-25V-RJ45</t>
  </si>
  <si>
    <t>BAFKIT1X2SVC</t>
  </si>
  <si>
    <t>BAFKIT2X2CS</t>
  </si>
  <si>
    <t>BAFKIT2X2L</t>
  </si>
  <si>
    <t>BAFKIT2X2L70V</t>
  </si>
  <si>
    <t>BAFKIT2X2L8RJ</t>
  </si>
  <si>
    <t>8 OHM 2X2 SPKR ASSY W/RJ45</t>
  </si>
  <si>
    <t>BAFKIT2X2LRJ</t>
  </si>
  <si>
    <t>CEILING SPKR 2X2-25V-RJ45</t>
  </si>
  <si>
    <t>BAFKIT2X2LVC</t>
  </si>
  <si>
    <t xml:space="preserve">BP1  </t>
  </si>
  <si>
    <t>1 3/4 GRAY BLANK PANEL -1RU</t>
  </si>
  <si>
    <t xml:space="preserve">BP2  </t>
  </si>
  <si>
    <t>3 1/2" GRAY BLANK PANEL - 2RU</t>
  </si>
  <si>
    <t>BP3</t>
  </si>
  <si>
    <t>5 1/4" GRAY BLANK PANEL - 3RU</t>
  </si>
  <si>
    <t xml:space="preserve">BP4  </t>
  </si>
  <si>
    <t>7" GRAY BLANK PANEL -4RU</t>
  </si>
  <si>
    <t xml:space="preserve">BP5  </t>
  </si>
  <si>
    <t>8 3/4 GRAY BLANK PANEL -5RU</t>
  </si>
  <si>
    <t xml:space="preserve">BP6  </t>
  </si>
  <si>
    <t>10 1/2 GRAY BLANK PANEL -6RU</t>
  </si>
  <si>
    <t>BRACKET36</t>
  </si>
  <si>
    <t>BEIGE MTG BRACKET FOR 3601</t>
  </si>
  <si>
    <t>CLK2420</t>
  </si>
  <si>
    <t>CLK2520</t>
  </si>
  <si>
    <t>CRT3</t>
  </si>
  <si>
    <t>STAFF TELEPHONE (NON-DIAL)</t>
  </si>
  <si>
    <t xml:space="preserve">DAX120  </t>
  </si>
  <si>
    <t>120W POWER AMPLIFIER</t>
  </si>
  <si>
    <t xml:space="preserve">DAX60   </t>
  </si>
  <si>
    <t>60W POWER AMPLIFIER</t>
  </si>
  <si>
    <t xml:space="preserve">GPDAX120  </t>
  </si>
  <si>
    <t>GRAY FACE PANEL FOR DAX120</t>
  </si>
  <si>
    <t xml:space="preserve">GPDAX60  </t>
  </si>
  <si>
    <t>GRAY FACE PANEL FOR DAX60</t>
  </si>
  <si>
    <t xml:space="preserve">HSS8  </t>
  </si>
  <si>
    <t>HIGH SECURITY INTERCOM STATION</t>
  </si>
  <si>
    <t>ICS2CCU</t>
  </si>
  <si>
    <t>TCICS SER 2 CENT CONTROL UNIT</t>
  </si>
  <si>
    <t>ICS2TIM</t>
  </si>
  <si>
    <t>TCICS SER 2 TELE INT MOD</t>
  </si>
  <si>
    <t>ICS2XPRRM</t>
  </si>
  <si>
    <t>TCICS SER 2 RACK MNT XPR CHAS</t>
  </si>
  <si>
    <t xml:space="preserve">ICSCBACM  </t>
  </si>
  <si>
    <t xml:space="preserve">ICSCBF5  </t>
  </si>
  <si>
    <t xml:space="preserve">ICSCBS1  </t>
  </si>
  <si>
    <t>ICSMODEM</t>
  </si>
  <si>
    <t>TCICS SER 2 MODEM MODULE</t>
  </si>
  <si>
    <t xml:space="preserve">ICSPMI   </t>
  </si>
  <si>
    <t>TCICS PROGRAM/MIC INTERFACE</t>
  </si>
  <si>
    <t xml:space="preserve">ICSRES  </t>
  </si>
  <si>
    <t>TCICS CALL SW RES CONV 5 PACK</t>
  </si>
  <si>
    <t>MCX325</t>
  </si>
  <si>
    <t>AM/FM TUNER/CD PLAYER</t>
  </si>
  <si>
    <t>PS1225</t>
  </si>
  <si>
    <t>RAC900</t>
  </si>
  <si>
    <t>AC RECEPTACLE STRIP 8 CKTS</t>
  </si>
  <si>
    <t xml:space="preserve">RAM1  </t>
  </si>
  <si>
    <t>RELAY MODULE</t>
  </si>
  <si>
    <t xml:space="preserve">RS506  </t>
  </si>
  <si>
    <t>PULL CORD CALL SWITCH</t>
  </si>
  <si>
    <t>SK2533</t>
  </si>
  <si>
    <t>100 PIECE TELECENTER CONN KIT</t>
  </si>
  <si>
    <t>TC2105</t>
  </si>
  <si>
    <t>EXPANDER CHASSIS TC21</t>
  </si>
  <si>
    <t>TC2106</t>
  </si>
  <si>
    <t>EXPNDR PWR SUPPLY TC21 12V@6A</t>
  </si>
  <si>
    <t xml:space="preserve">TC2114    </t>
  </si>
  <si>
    <t>4-COND STATION LINE CARD TC21</t>
  </si>
  <si>
    <t xml:space="preserve">TC2120 </t>
  </si>
  <si>
    <t>RELAY LINE CARD TC21</t>
  </si>
  <si>
    <t>TC2150</t>
  </si>
  <si>
    <t>MASTER STATION MODULE TC21</t>
  </si>
  <si>
    <t>TC2190</t>
  </si>
  <si>
    <t>SYSTEM CONTROL CARD SCC TC21</t>
  </si>
  <si>
    <t>TC2195</t>
  </si>
  <si>
    <t>SYSTEM ANALOG CARD TC21</t>
  </si>
  <si>
    <t>TC21RINGXT</t>
  </si>
  <si>
    <t>90V RING ADAPTER TC21</t>
  </si>
  <si>
    <t xml:space="preserve">TC21TRANS </t>
  </si>
  <si>
    <t>TRANSFORMER FOR TC21RINGXT</t>
  </si>
  <si>
    <t>TC25VTL</t>
  </si>
  <si>
    <t>25VOLT TO LINE LEVEL ADAPTER</t>
  </si>
  <si>
    <t>TC4160</t>
  </si>
  <si>
    <t>INTERCOM MODULE - TCV TC21</t>
  </si>
  <si>
    <t>TC4190</t>
  </si>
  <si>
    <t>DTMF MODULE - TC5 TC21</t>
  </si>
  <si>
    <t xml:space="preserve">TC4221TG  </t>
  </si>
  <si>
    <t>SIDECAR TELECENTER DISPLAY</t>
  </si>
  <si>
    <t>TC4333</t>
  </si>
  <si>
    <t>DIALING STAFF PHONE TC21</t>
  </si>
  <si>
    <t xml:space="preserve">TC4344 </t>
  </si>
  <si>
    <t>TC6123</t>
  </si>
  <si>
    <t>TC6 REPL MISC IO MODULE</t>
  </si>
  <si>
    <t>TC6158</t>
  </si>
  <si>
    <t>TC6000 HARD DRIVE</t>
  </si>
  <si>
    <t>TC6159</t>
  </si>
  <si>
    <t>TC6012/24/36/TC70XX HARD DRIVE</t>
  </si>
  <si>
    <t>TC6200</t>
  </si>
  <si>
    <t>TC6 DVP SYSTEM PCI CARD</t>
  </si>
  <si>
    <t>TC6211</t>
  </si>
  <si>
    <t>TC6 4-ANALG STATION LINE CARD</t>
  </si>
  <si>
    <t>TC6212</t>
  </si>
  <si>
    <t>TC6 12-PORT UDVP TELEPHONY CRD</t>
  </si>
  <si>
    <t>TC6233</t>
  </si>
  <si>
    <t>TC6 4-ANALOG CO LINE CARD</t>
  </si>
  <si>
    <t>TC6255</t>
  </si>
  <si>
    <t>TC6 RACK MNT INTERCOM CHASSIS</t>
  </si>
  <si>
    <t>TC62CF5</t>
  </si>
  <si>
    <t>TC62CS1</t>
  </si>
  <si>
    <t>TC6312</t>
  </si>
  <si>
    <t>TC6 MINI USLM 12CH AUDIO CARD</t>
  </si>
  <si>
    <t>TC6402</t>
  </si>
  <si>
    <t>SINGLE LINE PHONE 10 SPD DIAL</t>
  </si>
  <si>
    <t>TC6434</t>
  </si>
  <si>
    <t>TC6 MULTILINE SET 34 BUTTON</t>
  </si>
  <si>
    <t>TC6477</t>
  </si>
  <si>
    <t>TC6 DISPLAY, MULTILINE SETS</t>
  </si>
  <si>
    <t>TC6911</t>
  </si>
  <si>
    <t>TC6922</t>
  </si>
  <si>
    <t>TC6000 CPU BLADE</t>
  </si>
  <si>
    <t>TC6932</t>
  </si>
  <si>
    <t>TC6 MINI MISC I/O CARD REPL</t>
  </si>
  <si>
    <t>TC6933</t>
  </si>
  <si>
    <t>TC6 NIC 10/100</t>
  </si>
  <si>
    <t>TC6934</t>
  </si>
  <si>
    <t>TC6 NIC 10/100/1000</t>
  </si>
  <si>
    <t>TC6944</t>
  </si>
  <si>
    <t>TC6 REPL 48V/RING POWER SUPPLY</t>
  </si>
  <si>
    <t>TC6955</t>
  </si>
  <si>
    <t>TC6000 CHASSIS FAN REPL</t>
  </si>
  <si>
    <t>TC6977</t>
  </si>
  <si>
    <t>TC6000 REPLACEMENT CMOS MODULE</t>
  </si>
  <si>
    <t>TCACM</t>
  </si>
  <si>
    <t>TCAMCSRMK</t>
  </si>
  <si>
    <t>TCC2000</t>
  </si>
  <si>
    <t>TELECENTER CAMPUS CONTROLLER</t>
  </si>
  <si>
    <t>TCC2011</t>
  </si>
  <si>
    <t>TCC2022</t>
  </si>
  <si>
    <t>TELECENTER CAMPUS ZONE MODULE</t>
  </si>
  <si>
    <t>TCC2024</t>
  </si>
  <si>
    <t>TELECENTER CAMPUS 24 PORT IP C</t>
  </si>
  <si>
    <t>TCC2033</t>
  </si>
  <si>
    <t>TELECENTER CAMPUS AUXIO MODULE</t>
  </si>
  <si>
    <t>TCC2055</t>
  </si>
  <si>
    <t>TELECENTER CAMPUS PROG MODULE</t>
  </si>
  <si>
    <t>TCC2077</t>
  </si>
  <si>
    <t>TELECENTER MIC INPUT MODULE</t>
  </si>
  <si>
    <t>TCC2099</t>
  </si>
  <si>
    <t>UNIVERSAL MOUNTING KIT</t>
  </si>
  <si>
    <t>TCC2201PB</t>
  </si>
  <si>
    <t>CALL SWITCH RJ45 SINGLE - CALL</t>
  </si>
  <si>
    <t>TCC2211PB</t>
  </si>
  <si>
    <t>CALL SWITCH RJ45 EMER CHECK-IN</t>
  </si>
  <si>
    <t>TCCBACM</t>
  </si>
  <si>
    <t>TCCBF5</t>
  </si>
  <si>
    <t>TCCBS1</t>
  </si>
  <si>
    <t>TCCDEMO</t>
  </si>
  <si>
    <t>TELECENTER CAMPUS DEMO</t>
  </si>
  <si>
    <t>TCCKINFM</t>
  </si>
  <si>
    <t>CLOCK INTERFACE MODULE</t>
  </si>
  <si>
    <t>TCDCS2</t>
  </si>
  <si>
    <t>TC DUAL CALL SWITCH W/LED</t>
  </si>
  <si>
    <t>TCDISPBUF</t>
  </si>
  <si>
    <t>TC DISPLAY BUFFER MODULE</t>
  </si>
  <si>
    <t>TCDPB2</t>
  </si>
  <si>
    <t>TC DUAL CALL SWITCH</t>
  </si>
  <si>
    <t>TCIAM</t>
  </si>
  <si>
    <t>TC6 INTERCOM AMP MODULE</t>
  </si>
  <si>
    <t>TCMODEM56K</t>
  </si>
  <si>
    <t>TCPMI</t>
  </si>
  <si>
    <t>TC6 PROGRAM/MIC INTERFACE</t>
  </si>
  <si>
    <t>TCPVY</t>
  </si>
  <si>
    <t>TC CALL SWITCH W/PRIVACY</t>
  </si>
  <si>
    <t xml:space="preserve">TCRP2197 </t>
  </si>
  <si>
    <t>TC21 REPLACEMENT POWER SUPPLY</t>
  </si>
  <si>
    <t xml:space="preserve">TCRP4097 </t>
  </si>
  <si>
    <t>TCV REPLACEMENT POWER SUPPLY</t>
  </si>
  <si>
    <t>TCSLM</t>
  </si>
  <si>
    <t>TC6/ICS2 STATION LINE CARD</t>
  </si>
  <si>
    <t>TCSLMTC</t>
  </si>
  <si>
    <t>ICS2 STATION LN MOD 2 COND</t>
  </si>
  <si>
    <t xml:space="preserve">TCSPB1  </t>
  </si>
  <si>
    <t>TELECENTER SINGLE CALL SWITCH</t>
  </si>
  <si>
    <t>TCSPKR</t>
  </si>
  <si>
    <t>TCU2000LITESW</t>
  </si>
  <si>
    <t>TCU2000SW</t>
  </si>
  <si>
    <t>TCXPR</t>
  </si>
  <si>
    <t>TC6/ICS2 EXPANDER MODULE</t>
  </si>
  <si>
    <t xml:space="preserve">US0188  </t>
  </si>
  <si>
    <t xml:space="preserve">US0215  </t>
  </si>
  <si>
    <t xml:space="preserve">US0216  </t>
  </si>
  <si>
    <t>US0880</t>
  </si>
  <si>
    <t>WAC13S</t>
  </si>
  <si>
    <t>13 INCH WIRED ANALOG CLOCK</t>
  </si>
  <si>
    <t>WAC13SCF</t>
  </si>
  <si>
    <t>WAC16L</t>
  </si>
  <si>
    <t>16 INCH WIRED ANALOG CLOCK</t>
  </si>
  <si>
    <t>WAC16LCF</t>
  </si>
  <si>
    <t>WCA1312AC</t>
  </si>
  <si>
    <t>13IN WIRELESS ANLG 12HR CLK AC</t>
  </si>
  <si>
    <t>WCA1312B</t>
  </si>
  <si>
    <t>13IN WIRELSS ANLG 12HR CLK BAT</t>
  </si>
  <si>
    <t>WCA1324AC</t>
  </si>
  <si>
    <t>13IN WIRELESS ANLG 24HR CLK AC</t>
  </si>
  <si>
    <t>WCA1324B</t>
  </si>
  <si>
    <t>13IN WIRELSS ANLG 24HR CLK BAT</t>
  </si>
  <si>
    <t>WCA1612AC</t>
  </si>
  <si>
    <t>16IN WIRELESS ANLG 12HR CLK AC</t>
  </si>
  <si>
    <t>WCA1612B</t>
  </si>
  <si>
    <t>16IN WIRELSS ANLG 12HR CLK BAT</t>
  </si>
  <si>
    <t>WCA1624AC</t>
  </si>
  <si>
    <t>16IN WIRELESS ANLG 24HR CLK AC</t>
  </si>
  <si>
    <t>WCA1624B</t>
  </si>
  <si>
    <t>16IN WIRELSS ANLG 24HR CLK BAT</t>
  </si>
  <si>
    <t>WCAMC2</t>
  </si>
  <si>
    <t>WCAMW2</t>
  </si>
  <si>
    <t>WCANA13WG</t>
  </si>
  <si>
    <t>13IN WIRELSS ANLG CLK WIRE GRD</t>
  </si>
  <si>
    <t>WCANA16WG</t>
  </si>
  <si>
    <t>16IN WIRELSS ANLG CLK WIRE GRD</t>
  </si>
  <si>
    <t>WCANAHB</t>
  </si>
  <si>
    <t>ANALOG CLOCK HANGER-1 (10-BRKT</t>
  </si>
  <si>
    <t>WCANAHBRF</t>
  </si>
  <si>
    <t>SIMPLEX ANLG CLK HANGER BRKT</t>
  </si>
  <si>
    <t>WCD254R</t>
  </si>
  <si>
    <t>WCD254W</t>
  </si>
  <si>
    <t>WCD256W</t>
  </si>
  <si>
    <t>WCD25MC</t>
  </si>
  <si>
    <t>WCD25MW</t>
  </si>
  <si>
    <t>WCD404R</t>
  </si>
  <si>
    <t>WRLSS DIG CLK 4 IN 4 DIG RED</t>
  </si>
  <si>
    <t>WCD404W</t>
  </si>
  <si>
    <t>WRLSS DIG CLK 4 IN 4 DIG WHT</t>
  </si>
  <si>
    <t>WCD40MC</t>
  </si>
  <si>
    <t>CEIL-MNT DOUBLE-FACE 4IN DGT</t>
  </si>
  <si>
    <t>WCD40MW</t>
  </si>
  <si>
    <t>WALL-MNT DOUBLE-FACE 4IN DGT</t>
  </si>
  <si>
    <t>WCDIG25WG</t>
  </si>
  <si>
    <t>WCDIG40WG</t>
  </si>
  <si>
    <t>4IN WIRELSS DGTL CLK WIRE GRD</t>
  </si>
  <si>
    <t>WCLFCCFP10</t>
  </si>
  <si>
    <t>FCC FOR-PROFIT LICENSE</t>
  </si>
  <si>
    <t>WCLFCCNP10</t>
  </si>
  <si>
    <t>FCC NON-PROFIT LICENSE</t>
  </si>
  <si>
    <t>WCP24AC1</t>
  </si>
  <si>
    <t>24 VAC SINGLE POWER SUPPLY</t>
  </si>
  <si>
    <t>WCSIGTEST</t>
  </si>
  <si>
    <t>RF SIGNAL TESTER</t>
  </si>
  <si>
    <t>WCTRRBKT</t>
  </si>
  <si>
    <t>XMITTER RACK MOUNT BRACKET (2)</t>
  </si>
  <si>
    <t>WCTRWS</t>
  </si>
  <si>
    <t>SHELF FOR TRANSMITTER/RECEIVER</t>
  </si>
  <si>
    <t>WCXATRAN</t>
  </si>
  <si>
    <t>WIRELESS TRANSMITTER</t>
  </si>
  <si>
    <t>WCXGPS50EXT</t>
  </si>
  <si>
    <t>GPS RECEIVER EXTENSION CABLE</t>
  </si>
  <si>
    <t>WCXREPEAT</t>
  </si>
  <si>
    <t>WIRELESS REPEATER</t>
  </si>
  <si>
    <t>WCXRVRGPS</t>
  </si>
  <si>
    <t>GPS RECEIVER</t>
  </si>
  <si>
    <t>WCXRVRNTP100</t>
  </si>
  <si>
    <t>100 MB/S NTP RECEIVER</t>
  </si>
  <si>
    <t>WCXTANTKT</t>
  </si>
  <si>
    <t>WIRELESS EXTERNAL ANTENNA</t>
  </si>
  <si>
    <t>WP4300</t>
  </si>
  <si>
    <t>TELEPHONE WALL PLATE</t>
  </si>
  <si>
    <t xml:space="preserve">13ZD5.6X20     </t>
  </si>
  <si>
    <t>Lot Awarded:</t>
  </si>
  <si>
    <t>Region(s) Awarded:</t>
  </si>
  <si>
    <t>Contractor Name:</t>
  </si>
  <si>
    <t>GROUP 77201 Award 23150 - Intelligent Facility and Security Systems and Solutions</t>
  </si>
  <si>
    <t>Contractor Name</t>
  </si>
  <si>
    <t>Equipment Pricing</t>
  </si>
  <si>
    <t>ICSDTD</t>
  </si>
  <si>
    <t>TCICS DESK TOP DISPLAY</t>
  </si>
  <si>
    <t>TC6811</t>
  </si>
  <si>
    <t>TC6 COMPACT FLASH SOFTWARE</t>
  </si>
  <si>
    <t>TCC2044</t>
  </si>
  <si>
    <t>TELECENTER CAMPUS IP CONSOLE</t>
  </si>
  <si>
    <t>TCC2045</t>
  </si>
  <si>
    <t>TCC3011S</t>
  </si>
  <si>
    <t>TCU SMALL MESSAGE BOARD</t>
  </si>
  <si>
    <t>TCC3022</t>
  </si>
  <si>
    <t>TCU ZONE PAGE AMPLIFIER MODULE</t>
  </si>
  <si>
    <t>TCC3022PS</t>
  </si>
  <si>
    <t>TCU ZONE PAGE AMP POWER SUPPLY</t>
  </si>
  <si>
    <t>TCU3000SW</t>
  </si>
  <si>
    <t>TCU LICENSE - CONTROLLER</t>
  </si>
  <si>
    <t>TCU3100SW</t>
  </si>
  <si>
    <t>TCU LICENSE - STREAM TO SIP</t>
  </si>
  <si>
    <t>GALAXY CONTROL SYSTEMS</t>
  </si>
  <si>
    <t>20-0117-20</t>
  </si>
  <si>
    <t xml:space="preserve">600 DIGITAL INPUT/OUTPUT BOARD (DIO)   THIS BOARD HAS 8 INPUTS AND 4 OUTPUTS PER BOARD   THE OUTPUT RELAYS ARE FORM-C SPDT AND CAN BE WIRED NORMALLY OR NORMALLY CLOSED AS NEEDED </t>
  </si>
  <si>
    <t>20-0235-10</t>
  </si>
  <si>
    <t>635 DUAL READER MODULE (DRM)  THE DRM IS MOUNTED IN THE CONTROLLER NEXT TO/UNDER THE CPU   ALL SIGNALS FROM THE PORT CONNECTIONS ARE ROUTED THROUGH THE DRM TO THE CPU   THE DRM CONTAINS THE SURGE PROTECTION NECESSARY TO ABSORB ELECTRICAL SPIKES AND PREVEN</t>
  </si>
  <si>
    <t>20-0261-00</t>
  </si>
  <si>
    <t xml:space="preserve">508I BACKPLANE  THIS BOARD IS THE CONNECTION POINT FOR ALL SYSTEM WIRING  INCLUDING READERS  DEVICES AND NETWORK CONNECTIONS </t>
  </si>
  <si>
    <t>20-0263-10</t>
  </si>
  <si>
    <t>STANDARD NETWORK INTERFACE BOARD  THIS IS A VITAL COMMUNICATION LINK IN THE SYSTEM   IF IT IS NOT INSTALLED  THERE WILL NOT BE ANY COMMUNICATION BETWEEN THE PERSONAL COMPUTER AND THE PRIMARY CONTROLLER  NOR BETWEEN THE PRIMARY AND THE SECONDARY CONTROLLER</t>
  </si>
  <si>
    <t>20-0263-20</t>
  </si>
  <si>
    <t xml:space="preserve">FIBER-READY NETWORK INTERFACE BOARD (CONTROLLER TO CONTROLLER FIBER)   THIS BOARD SUPPORTS FIBER OPTIC CONNECTIONS BETWEEN CONTROLLERS   IT HAS TWO ADDITIONAL CONNECTIONS ON THE BOARD FOR ATTACHING THE FIBER </t>
  </si>
  <si>
    <t>20-0266-00</t>
  </si>
  <si>
    <t xml:space="preserve">DUAL PORT INTERFACE (DPI) WITH DOOR SUPERVISION OPTION   THIS BOARD INSERTS INTO THE BACK PLANE   ALL SIGNALS FROM THE PORT CONNECTIONS ARE ROUTED THROUGH A DPI  BEFORE PASSING TO THE CPU   THE DPI CONTAINS SURGE PROTECTION NECESSARY TO ABSORB ELECTRICAL </t>
  </si>
  <si>
    <t>20-0304-10</t>
  </si>
  <si>
    <t xml:space="preserve">502I BACKPLANE  THIS BOARD IS THE CONNECTION POINT FOR ALL SYSTEM WIRING  INCLUDING READERS  DEVICES AND NETWORK CONNECTIONS </t>
  </si>
  <si>
    <t>20-0610-15</t>
  </si>
  <si>
    <t>635 ALARM MONITORING MODULE (AMM)  THE AMM ALLOWS THE SYSTEM TO MONITOR UP TO (16) INPUTS DEVICES (I E  FORCED ENTRY  LOW TEMPERATURE  ETC )  AND NOTIFY THE OPERATOR OF CHANGES DETECTED  THE MODULE CONNECTS TO A DSI BOARD USING RS-485  AS MANY AS (16) AMM</t>
  </si>
  <si>
    <t>20-0620-00</t>
  </si>
  <si>
    <t>635 RELAY/ELEVATOR BOARD (ERM)  EACH RELAY BOARD HAS EIGHT FORM-A SPST OUTPUT RELAYS  THIS BOARD SHOULD BE POWERED SEPARATE FROM THE CPU   DSI   THIS BOARD IS USED IN GENERAL OUTPUT PANELS AND ELEVATOR CONTROL PANELS  (MUST HAVE DSI BOARD)</t>
  </si>
  <si>
    <t>20-0635-90</t>
  </si>
  <si>
    <t xml:space="preserve">OTIS ELEVATOR INTERFACE DESIGNED FOR THE COMPASS SYSTEM BY OTIS </t>
  </si>
  <si>
    <t>20-0635-95</t>
  </si>
  <si>
    <t>KONE ELEVATOR INTERFACE</t>
  </si>
  <si>
    <t>20-0655-10</t>
  </si>
  <si>
    <t>635 DUAL SERIAL INTERFACE BOARD (DSI)   TWO SERIAL CHANNELS PER BOARD   THE RS-485 PORT SUPPORTS THE 600 RELAY OUTPUT BOARD GENERAL OUTPUT OR ELEVATOR CONTROL   FOR USE WITH 635 CPU S</t>
  </si>
  <si>
    <t>20-2100-20</t>
  </si>
  <si>
    <t>500I SERIES CONTROLLER BLUE CPU BOARD   THE CENTRAL PROCESSING UNIT (CPU) IS THE INTELLIGENCE OF THE CONTROLLER   IT IS RESPONSIBLE FOR ALL DECISIONS MADE BY THE SYSTEM  IT PROCESSES DATA AND GENERATES SIGNALS FOR THE DOOR RELEASES  READER LEDS  OUTPUT RE</t>
  </si>
  <si>
    <t>20-2100-99</t>
  </si>
  <si>
    <t>UPGRADE 200/400/500 SERIES CONTROLLER CPU TO 500I SERIES CONTROLLER BLUE CPU (INCLUDES (NETWORK BOARD / 20-0263-10)  (CABLE 81-2100-00)  (SCREW   SPACER  13-0680-00   14-7060-61)</t>
  </si>
  <si>
    <t>44-0751-00</t>
  </si>
  <si>
    <t xml:space="preserve">CONTROLLER CABINET LOCK </t>
  </si>
  <si>
    <t>46-2114-06</t>
  </si>
  <si>
    <t>500I EMPTY CONTROLLER BOX</t>
  </si>
  <si>
    <t>502IBLUEULPK</t>
  </si>
  <si>
    <t xml:space="preserve">UL 502I BLUE CONTROLLER (DPI AND UL POWER SUPPLY INCLUDED) </t>
  </si>
  <si>
    <t>508IBLUE FIBERSUPERP</t>
  </si>
  <si>
    <t>508I BLUE CONTROLLER W/FIBER-READY NETWORK BOARD</t>
  </si>
  <si>
    <t>508IBLUE ULFIBERSUPE</t>
  </si>
  <si>
    <t>UL 508I BLUE CONTROLLER W/FIBER-READY NETWORK BOARD</t>
  </si>
  <si>
    <t xml:space="preserve">508IBLUE ULSUPERPK </t>
  </si>
  <si>
    <t>UL 508I BLUE CONTROLLER (UL POWER SUPPLY INCLUDED)</t>
  </si>
  <si>
    <t>508IBLUE
SUPERPK</t>
  </si>
  <si>
    <t>508I BLUE CONTROLLER (POWER SUPPLY INCLUDED)</t>
  </si>
  <si>
    <t>508IWAREXT3</t>
  </si>
  <si>
    <t>EXTEND WARRANTY TO 3 YEARS ON 508I CONTROLLER</t>
  </si>
  <si>
    <t>508IWAREXT4</t>
  </si>
  <si>
    <t>EXTEND WARRANTY TO 4 YEARS ON 508I CONTROLLER</t>
  </si>
  <si>
    <t>508IWAREXT5</t>
  </si>
  <si>
    <t>EXTEND WARRANTY TO 5 YEARS ON 508I CONTROLLER</t>
  </si>
  <si>
    <t>635CPUEXT3</t>
  </si>
  <si>
    <t>EXTEND WARRANTY TO 3 YEARS ON 635 CPU</t>
  </si>
  <si>
    <t>635CPUEXT4</t>
  </si>
  <si>
    <t>EXTEND WARRANTY TO 4 YEARS ON 635 CPU</t>
  </si>
  <si>
    <t>635CPUEXT5</t>
  </si>
  <si>
    <t>EXTEND WARRANTY TO 5 YEARS ON 635 CPU</t>
  </si>
  <si>
    <t>635DIOEXT3</t>
  </si>
  <si>
    <t>EXTEND WARRANTY TO 3 YEARS ON 635 DIO</t>
  </si>
  <si>
    <t>635DIOEXT4</t>
  </si>
  <si>
    <t>EXTEND WARRANTY TO 4 YEARS ON 635 DIO</t>
  </si>
  <si>
    <t>635DIOEXT5</t>
  </si>
  <si>
    <t>EXTEND WARRANTY TO 5 YEARS ON 635 DIO</t>
  </si>
  <si>
    <t>635DRMEXT3</t>
  </si>
  <si>
    <t>EXTEND WARRANTY TO 3 YEARS ON 635 DRM</t>
  </si>
  <si>
    <t>635DRMEXT4</t>
  </si>
  <si>
    <t>EXTEND WARRANTY TO 4 YEARS ON 635 DRM</t>
  </si>
  <si>
    <t>635DRMEXT5</t>
  </si>
  <si>
    <t>EXTEND WARRANTY TO 5 YEARS ON 635 DRM</t>
  </si>
  <si>
    <t>635DSIEXT3</t>
  </si>
  <si>
    <t>EXTEND WARRANTY TO 3 YEARS ON 635 DSI</t>
  </si>
  <si>
    <t>635DSIEXT4</t>
  </si>
  <si>
    <t>EXTEND WARRANTY TO 4 YEARS ON 635 DSI</t>
  </si>
  <si>
    <t>635DSIEXT5</t>
  </si>
  <si>
    <t>EXTEND WARRANTY TO 5 YEARS ON 635 DSI</t>
  </si>
  <si>
    <t>635INTL2PS1</t>
  </si>
  <si>
    <t>INCLUDES MEDIUM CONTROLLER BOX  CPU  1 DRM   POWER SUPPLY</t>
  </si>
  <si>
    <t>635INTL4PS1</t>
  </si>
  <si>
    <t>INCLUDES MEDIUM CONTROLLER BOX  CPU  2 DRM   POWER SUPPLY</t>
  </si>
  <si>
    <t>635INTL6PS1</t>
  </si>
  <si>
    <t>INCLUDES MEDIUM CONTROLLER BOX  CPU  3 DRMS   POWER SUPPLY</t>
  </si>
  <si>
    <t>635INTL8PS1</t>
  </si>
  <si>
    <t>INCLUDES MEDIUM CONTROLLER BOX  CPU  4 DRMS   POWER SUPPLY</t>
  </si>
  <si>
    <t>635LG101</t>
  </si>
  <si>
    <t>INCLUDES LARGE CONTROLLER BOX  CPU  5 DRMS   POWER SUPPLY</t>
  </si>
  <si>
    <t>635LG121</t>
  </si>
  <si>
    <t>INCLUDES LARGE CONTROLLER BOX  CPU  6 DRMS   POWER SUPPLY</t>
  </si>
  <si>
    <t>635LG141</t>
  </si>
  <si>
    <t>INCLUDES LARGE CONTROLLER BOX  CPU  7 DRMS   POWER SUPPLY</t>
  </si>
  <si>
    <t>635LG161</t>
  </si>
  <si>
    <t>INCLUDES LARGE CONTROLLER BOX  CPU  8 DRMS   POWER SUPPLY</t>
  </si>
  <si>
    <t>635LG21</t>
  </si>
  <si>
    <t>INCLUDES LARGE CONTROLLER BOX  CPU  1 DRM    POWER SUPPLY</t>
  </si>
  <si>
    <t>635LG41</t>
  </si>
  <si>
    <t>INCLUDES LARGE CONTROLLER BOX  CPU  2 DRMS   POWER SUPPLY</t>
  </si>
  <si>
    <t>635LG61</t>
  </si>
  <si>
    <t>INCLUDES LARGE CONTROLLER BOX  CPU  3 DRMS   POWER SUPPLY</t>
  </si>
  <si>
    <t>635LG81</t>
  </si>
  <si>
    <t>INCLUDES LARGE CONTROLLER BOX  CPU  4 DRMS   POWER SUPPLY</t>
  </si>
  <si>
    <t>635PACK2</t>
  </si>
  <si>
    <t>INCLUDES MEDIUM CONTROLLER BOX  CPU  1 DRM   1 POWER SUPPLY</t>
  </si>
  <si>
    <t>635PACK2PS</t>
  </si>
  <si>
    <t>INCLUDES MEDIUM CONTROLLER BOX  CPU  1 DRM   2 POWER SUPPLIES</t>
  </si>
  <si>
    <t>635PACK4</t>
  </si>
  <si>
    <t>INCLUDES MEDIUM CONTROLLER BOX  CPU  2 DRMS   1 POWER SUPPLY</t>
  </si>
  <si>
    <t>635PACK4PS</t>
  </si>
  <si>
    <t>INCLUDES MEDIUM CONTROLLER BOX  CPU  2 DRMS   2 POWER SUPPLIES</t>
  </si>
  <si>
    <t>635PACK6PS</t>
  </si>
  <si>
    <t>INCLUDES MEDIUM CONTROLLER BOX  CPU  3 DRMS   2 POWER SUPPLIES</t>
  </si>
  <si>
    <t>635PACK8PS</t>
  </si>
  <si>
    <t>INCLUDES MEDIUM CONTROLLER BOX  CPU  4 DRMS   2 POWER SUPPLIES</t>
  </si>
  <si>
    <t>635RACK2</t>
  </si>
  <si>
    <t>INCLUDES RACK MOUNT CONTROLLER BOX  1 CPU  1 DRM   POWER SUPPLY</t>
  </si>
  <si>
    <t>635RACK4</t>
  </si>
  <si>
    <t>INCLUDES RACK MOUNT CONTROLLER BOX  1 CPU  2 DRM   POWER SUPPLY</t>
  </si>
  <si>
    <t>635RACK6</t>
  </si>
  <si>
    <t>INCLUDES RACK MOUNT CONTROLLER BOX  1 CPU  3 DRM   POWER SUPPLY</t>
  </si>
  <si>
    <t>635RACK8</t>
  </si>
  <si>
    <t>INCLUDES RACK MOUNT CONTROLLER BOX  1 CPU  4 DRM   POWER SUPPLY</t>
  </si>
  <si>
    <t>635REMEXT3</t>
  </si>
  <si>
    <t>EXTEND WARRANTY TO 3 YEARS ON 635 REM</t>
  </si>
  <si>
    <t>635REMEXT4</t>
  </si>
  <si>
    <t>EXTEND WARRANTY TO 4 YEARS ON 635 REM</t>
  </si>
  <si>
    <t>635REMEXT5</t>
  </si>
  <si>
    <t>EXTEND WARRANTY TO 5 YEARS ON 635 REM</t>
  </si>
  <si>
    <t>70-0600-00</t>
  </si>
  <si>
    <t>600/635 SERIES COMPONENT BOARD BRACKET 90° (MED   LRG CONTROLLERS)</t>
  </si>
  <si>
    <t>70-0602-00</t>
  </si>
  <si>
    <t>600/635 SERIES COMPONENT BOARD BRACKET 22° (SMALL CONTROLLERS)</t>
  </si>
  <si>
    <t>81-0600-00</t>
  </si>
  <si>
    <t>8 DOOR RIBBON CABLE (MEDIUM CONTROLLER)</t>
  </si>
  <si>
    <t>81-0600-80</t>
  </si>
  <si>
    <t>16 DOOR RIBBON CABLE (LARGE CONTROLLER</t>
  </si>
  <si>
    <t>81-0602-00</t>
  </si>
  <si>
    <t>2 DOOR RIBBON CABLE (SMALL CONTROLLER)</t>
  </si>
  <si>
    <t>81-0630-00</t>
  </si>
  <si>
    <t xml:space="preserve">600/635 SERIES 8 DR CONTROLLER DOUBLE POWER SUPPLY WIRING HARNESS (COMES PRE-INSTALLED ON 6   8 DR CONFIGURATIONS)  REQUIRED FOR UPGRADING 2   4 DR CONTROLLERS TO 6   8 DR CONTROLLERS  DOES NOT INCLUDE SECONDARY SMP3 POWER SUPPLY  </t>
  </si>
  <si>
    <t>81-0670-00</t>
  </si>
  <si>
    <t>600/635 DIAGRAMMING/DIAGNOSTIC CABLE CBL 11701-B (WIDGET CABLE)</t>
  </si>
  <si>
    <t>81-0680-00</t>
  </si>
  <si>
    <t xml:space="preserve">FACTORY TEST STATION CABLE  </t>
  </si>
  <si>
    <t>81-1015-00</t>
  </si>
  <si>
    <t>SERIAL TO USB PROGRAMMING CABLE</t>
  </si>
  <si>
    <t>81-2100-00</t>
  </si>
  <si>
    <t>SERIAL PROGRAMMING CABLE / CONFIGURATION CABLE</t>
  </si>
  <si>
    <t>86-0726-00</t>
  </si>
  <si>
    <t>LIFE SAFETY POWER SUPPLY RETROFIT KIT (MEDIUM CONTROLLER)
INCLUDES  POWER SUPPLY/MOUNTING PLATE/WIRING HARNESS</t>
  </si>
  <si>
    <t>86-0727-00</t>
  </si>
  <si>
    <t>LIFE SAFETY POWER SUPPLY RETROFIT KIT (LARGE CONTROLLER)
INCLUDES  POWER SUPPLY/MOUNTING PLATE/WIRING HARNESS</t>
  </si>
  <si>
    <t>90-0400-90</t>
  </si>
  <si>
    <t xml:space="preserve">CARD DATA IMPORT/EXPORT  ALLOWS THE IMPORTING OF USER RECORD INFORMATION INTO THE GALAXY CARDHOLDER DATABASE THROUGH SG IMPORT   </t>
  </si>
  <si>
    <t>90-0503-90</t>
  </si>
  <si>
    <t xml:space="preserve">SCHINDLER ELEVATOR INTERFACE DOES NOT REQUIRES SPECIALIZED GALAXY HARDWARE  ONLY A REGISTERED GALAXY SERVICE IS REQUIRED </t>
  </si>
  <si>
    <t>90-0530-05</t>
  </si>
  <si>
    <t>SYSTEM GALAXY SOFTWARE INTERFACE TO EXACQ</t>
  </si>
  <si>
    <t>90-0530-15</t>
  </si>
  <si>
    <t xml:space="preserve">SYSTEM GALAXY SOFTWARE INTERFACE TO OPEN EYE OWS   NEW  </t>
  </si>
  <si>
    <t>90-0530-20</t>
  </si>
  <si>
    <t>SYSTEM GALAXY SOFTWARE INTERFACE TO OPEN EYE X-SERIES DVR SYSTEM</t>
  </si>
  <si>
    <t>90-0530-25</t>
  </si>
  <si>
    <t>SYSTEM GALAXY SOFTWARE INTERFACE TO HONEYWELL FUSION DVR SYSTEM</t>
  </si>
  <si>
    <t>90-0530-30</t>
  </si>
  <si>
    <t>SYSTEM GALAXY SOFTWARE INTERFACE TO TOSHIBA SURVEILLIX DVR SYSTEM</t>
  </si>
  <si>
    <t>90-0530-35</t>
  </si>
  <si>
    <t xml:space="preserve">SYSTEM GALAXY SOFTWARE INTERFACE TO LENSEC   NEW  </t>
  </si>
  <si>
    <t>90-0530-45</t>
  </si>
  <si>
    <t xml:space="preserve">SYSTEM GALAXY SOFTWARE INTERFACE TO DIGITAL WATCHDOG   NEW  </t>
  </si>
  <si>
    <t>90-0530-55</t>
  </si>
  <si>
    <t xml:space="preserve">SYSTEM GALAXY SOFTWARE INTERFACE TO VIDEOINSIGHT   NEW  </t>
  </si>
  <si>
    <t>90-0530-60</t>
  </si>
  <si>
    <t>SYSTEM GALAXY SOFTWARE INTERFACE TO AVIGILON</t>
  </si>
  <si>
    <t>90-0530-70</t>
  </si>
  <si>
    <t xml:space="preserve">SYSTEM GALAXY SOFTWARE INTERFACE TO ONSSI  </t>
  </si>
  <si>
    <t>90-0530-90</t>
  </si>
  <si>
    <t>SYSTEM GALAXY SOFTWARE INTERFACE TO SALIENT</t>
  </si>
  <si>
    <t>90-0600-70/104C</t>
  </si>
  <si>
    <t>SG CORPORATE UP TO 104 READERS WITH FIRST YEAR SOFTWARE MAINTENANCE</t>
  </si>
  <si>
    <t>90-0600-70/104E</t>
  </si>
  <si>
    <t>SG ENTERPRISE UP TO 104 READERS WITH FIRST YEAR SOFTWARE MAINTENANCE</t>
  </si>
  <si>
    <t>90-0600-70/112C</t>
  </si>
  <si>
    <t>SG CORPORATE UP TO 112 READERS WITH FIRST YEAR SOFTWARE MAINTENANCE</t>
  </si>
  <si>
    <t>90-0600-70/112E</t>
  </si>
  <si>
    <t>SG ENTERPRISE UP TO 112 READERS WITH FIRST YEAR SOFTWARE MAINTENANCE</t>
  </si>
  <si>
    <t>90-0600-70/120C</t>
  </si>
  <si>
    <t>SG CORPORATE UP TO 120 READERS WITH FIRST YEAR SOFTWARE MAINTENANCE</t>
  </si>
  <si>
    <t>90-0600-70/120E</t>
  </si>
  <si>
    <t>SG ENTERPRISE UP TO 120 READERS WITH FIRST YEAR SOFTWARE MAINTENANCE</t>
  </si>
  <si>
    <t>90-0600-70/128C</t>
  </si>
  <si>
    <t>SG CORPORATE UP TO 128 READERS WITH FIRST YEAR SOFTWARE MAINTENANCE</t>
  </si>
  <si>
    <t>90-0600-70/128E</t>
  </si>
  <si>
    <t>SG ENTERPRISE UP TO 128 READERS WITH FIRST YEAR SOFTWARE MAINTENANCE</t>
  </si>
  <si>
    <t>90-0600-70/136E</t>
  </si>
  <si>
    <t>SG ENTERPRISE UP TO 136 READERS WITH FIRST YEAR SOFTWARE MAINTENANCE</t>
  </si>
  <si>
    <t>90-0600-70/144E</t>
  </si>
  <si>
    <t>SG ENTERPRISE UP TO 144 READERS WITH FIRST YEAR SOFTWARE MAINTENANCE</t>
  </si>
  <si>
    <t>90-0600-70/152E</t>
  </si>
  <si>
    <t>SG ENTERPRISE UP TO 152 READERS WITH FIRST YEAR SOFTWARE MAINTENANCE</t>
  </si>
  <si>
    <t>90-0600-70/160E</t>
  </si>
  <si>
    <t>SG ENTERPRISE UP TO 160 READERS WITH FIRST YEAR SOFTWARE MAINTENANCE</t>
  </si>
  <si>
    <t>90-0600-70/168E</t>
  </si>
  <si>
    <t>SG ENTERPRISE UP TO 168 READERS WITH FIRST YEAR SOFTWARE MAINTENANCE</t>
  </si>
  <si>
    <t>90-0600-70/16C</t>
  </si>
  <si>
    <t>SG CORPORATE UP TO 16 READERS WITH FIRST YEAR SOFTWARE MAINTENANCE</t>
  </si>
  <si>
    <t>90-0600-70/16P</t>
  </si>
  <si>
    <t>SG PROFESSIONAL UP TO 16 READERS WITH FIRST YEAR SOFTWARE MAINTENANCE</t>
  </si>
  <si>
    <t>90-0600-70/176E</t>
  </si>
  <si>
    <t>SG ENTERPRISE UP TO 176 READERS WITH FIRST YEAR SOFTWARE MAINTENANCE</t>
  </si>
  <si>
    <t>90-0600-70/24C</t>
  </si>
  <si>
    <t>SG CORPORATE UP TO 24 READERS WITH FIRST YEAR SOFTWARE MAINTENANCE</t>
  </si>
  <si>
    <t>90-0600-70/32C</t>
  </si>
  <si>
    <t>SG CORPORATE UP TO 32 READERS WITH FIRST YEAR SOFTWARE MAINTENANCE</t>
  </si>
  <si>
    <t>90-0600-70/40C</t>
  </si>
  <si>
    <t>SG CORPORATE UP TO 40 READERS WITH FIRST YEAR SOFTWARE MAINTENANCE</t>
  </si>
  <si>
    <t>90-0600-70/48C</t>
  </si>
  <si>
    <t>SG CORPORATE UP TO 48 READERS WITH FIRST YEAR SOFTWARE MAINTENANCE</t>
  </si>
  <si>
    <t>90-0600-70/56C</t>
  </si>
  <si>
    <t>SG CORPORATE UP TO 56 READERS WITH FIRST YEAR SOFTWARE MAINTENANCE</t>
  </si>
  <si>
    <t>90-0600-70/64C</t>
  </si>
  <si>
    <t>SG CORPORATE UP TO 64 READERS WITH FIRST YEAR SOFTWARE MAINTENANCE</t>
  </si>
  <si>
    <t>90-0600-70/64E</t>
  </si>
  <si>
    <t>SG ENTERPRISE UP TO 64 READERS WITH FIRST YEAR SOFTWARE MAINTENANCE</t>
  </si>
  <si>
    <t>90-0600-70/72C</t>
  </si>
  <si>
    <t>SG CORPORATE UP TO 72 READERS WITH FIRST YEAR SOFTWARE MAINTENANCE</t>
  </si>
  <si>
    <t>90-0600-70/72E</t>
  </si>
  <si>
    <t>SG ENTERPRISE UP TO 72 READERS WITH FIRST YEAR SOFTWARE MAINTENANCE</t>
  </si>
  <si>
    <t>90-0600-70/80C</t>
  </si>
  <si>
    <t>SG CORPORATE UP TO 80 READERS WITH FIRST YEAR SOFTWARE MAINTENANCE</t>
  </si>
  <si>
    <t>90-0600-70/80E</t>
  </si>
  <si>
    <t>SG ENTERPRISE UP TO 80 READERS WITH FIRST YEAR SOFTWARE MAINTENANCE</t>
  </si>
  <si>
    <t>90-0600-70/88C</t>
  </si>
  <si>
    <t>SG CORPORATE UP TO 88 READERS WITH FIRST YEAR SOFTWARE MAINTENANCE</t>
  </si>
  <si>
    <t>90-0600-70/88E</t>
  </si>
  <si>
    <t>SG ENTERPRISE UP TO 88 READERS WITH FIRST YEAR SOFTWARE MAINTENANCE</t>
  </si>
  <si>
    <t>90-0600-70/8C</t>
  </si>
  <si>
    <t>SG CORPORATE UP TO 8 READERS WITH FIRST YEAR SOFTWARE MAINTENANCE</t>
  </si>
  <si>
    <t>90-0600-70/8P</t>
  </si>
  <si>
    <t>SG PROFESSIONAL UP TO 8 READERS WITH FIRST YEAR SOFTWARE MAINTENANCE</t>
  </si>
  <si>
    <t>90-0600-70/96C</t>
  </si>
  <si>
    <t>SG CORPORATE UP TO 96 READERS WITH FIRST YEAR SOFTWARE MAINTENANCE</t>
  </si>
  <si>
    <t>90-0600-70/96E</t>
  </si>
  <si>
    <t>SG ENTERPRISE UP TO 96 READERS WITH FIRST YEAR SOFTWARE MAINTENANCE</t>
  </si>
  <si>
    <t>90-0600-80E</t>
  </si>
  <si>
    <t>CLIENT WORKSTATION LICENSE (THICK CLIENT)</t>
  </si>
  <si>
    <t>90-0603-15</t>
  </si>
  <si>
    <t>INCLUDES SMALL 2 DOOR CONTROLLER BOX  CPU  1 DRM   15 WATT POWER SUPPLY</t>
  </si>
  <si>
    <t>90-0603-25</t>
  </si>
  <si>
    <t>INCLUDES SMALL 2 DOOR CONTROLLER BOX  CPU  1 DSI   ESD POWER SUPPLY</t>
  </si>
  <si>
    <t>90-0603-35</t>
  </si>
  <si>
    <t>INCLUDES SMALL 2 DOOR CONTROLLER BOX  CPU  1 DSI   15 WATT POWER SUPPLY</t>
  </si>
  <si>
    <t>90-1011-00</t>
  </si>
  <si>
    <t>STANDARD COMPUTER  CONFIGURED BY GALAXY CONTROL SYSTEMS 
MONITOR/KEYBOARD/MOUSE NOT INCLUDED</t>
  </si>
  <si>
    <t>92-0105-10</t>
  </si>
  <si>
    <t>PARALLEL READER MODULE(PRM) – PRM ALLOWS A PAIR OF READERS TO BE CONNECTED TO THE SAME CONTROLLER PORT   THIS ALLOWS BOTH ENTRY AND EXIT DOORS CONTROL THROUGH THE USE OF A SINGLE PORT  ALSO JOINS TWO READERS OR A READER AND KEYPAD IN NON-PASS BACK APPLICA</t>
  </si>
  <si>
    <t>92-0115-00</t>
  </si>
  <si>
    <t>STANDARD AMM (POWER SUPPLY NOT INCLUDED)   THE AMM FACILITATES MONITORING OF ALARM AND GENERAL PURPOSE INPUT DEVICES   EACH AMM CAN MONITOR UP TO 16 DEVICES IN ADDITION TO TAMPER COMMUNICATION FAILURE AND AUXILIARY 12VDC LOW VOLTAGE CONDITIONS  IT IS ALSO</t>
  </si>
  <si>
    <t>92-0115-80</t>
  </si>
  <si>
    <t xml:space="preserve">UL LISTED AMM (POWER SUPPLY NOT INCLUDED)   SAME DESCRIPTION AS THE AMM ABOVE WITH THE EXCEPTION OF A TAMPER SWITCH   TAMPER SWITCH IS USED FOR MONITORING A TAMPER SENSOR AND MUST BE PROVIDED IN THE UL VERSION </t>
  </si>
  <si>
    <t>92-0116-00</t>
  </si>
  <si>
    <t>STANDARD ORM (POWER SUPPLY NOT INCLUDED)   THE ORM FACILITATES CONTROL OF EXTERNAL DEVICES   ORM PROVIDES 16 FORM-C SPDT DRY CONTACT OUTPUTS BESIDES MONITORING AN ENCLOSURE TAMPER SWITCH  COMMUNICATION FAILURE AND THE RELAY 12VDC POWER SUPPLY FOR LOW RELA</t>
  </si>
  <si>
    <t>92-0116-51</t>
  </si>
  <si>
    <t xml:space="preserve">ELEVATOR CONTROL MODULE #1 – FLOORS 1-16   </t>
  </si>
  <si>
    <t>92-0116-52</t>
  </si>
  <si>
    <t xml:space="preserve">ELEVATOR CONTROL MODULE #2 – FLOORS 17-32 </t>
  </si>
  <si>
    <t>92-0116-53</t>
  </si>
  <si>
    <t xml:space="preserve">ELEVATOR CONTROL MODULE #3 – FLOORS 33-48 </t>
  </si>
  <si>
    <t>92-0116-54</t>
  </si>
  <si>
    <t xml:space="preserve">ELEVATOR CONTROL MODULE #4 – FLOORS 49-64 </t>
  </si>
  <si>
    <t>92-0116-80</t>
  </si>
  <si>
    <t xml:space="preserve">UL LISTED ORM (POWER SUPPLY NOT INCLUDED)   SAME DESCRIPTION AS THE ORM ABOVE AND INCLUDES A TAMPER SWITCH THAT MUST BE PROVIDED IN THE UL VERSION </t>
  </si>
  <si>
    <t>92-0116-81</t>
  </si>
  <si>
    <t xml:space="preserve">UL ELEVATOR CONTROL MODULE #1 – FLOORS 1-16   </t>
  </si>
  <si>
    <t>92-0116-82</t>
  </si>
  <si>
    <t xml:space="preserve">UL ELEVATOR CONTROL MODULE #2 – FLOORS 17-32 </t>
  </si>
  <si>
    <t>92-0116-83</t>
  </si>
  <si>
    <t xml:space="preserve">UL ELEVATOR CONTROL MODULE #3 – FLOORS 33-48 </t>
  </si>
  <si>
    <t>92-0116-84</t>
  </si>
  <si>
    <t xml:space="preserve">UL ELEVATOR CONTROL MODULE #4 – FLOORS 49-64 </t>
  </si>
  <si>
    <t>92-0510-00</t>
  </si>
  <si>
    <t>USB ENROLLMENT BASE (INCLUDES  USB CABLE  US TRANSFORMER) NO READER</t>
  </si>
  <si>
    <t>92-0600-10</t>
  </si>
  <si>
    <t>8-DOOR CONTROLLER BOX W/ ALTRONIX POWER SUPPLY   WIRING HARNESS (MEDIUM)</t>
  </si>
  <si>
    <t>92-0600-75</t>
  </si>
  <si>
    <t>8-DOOR CONTROLLER BOX W/ 2 ALTRONIX POWER SUPPLIES   WIRING HARNESS (MEDIUM)</t>
  </si>
  <si>
    <t>92-0600-81</t>
  </si>
  <si>
    <t>16-DOOR CONTROLLER BOX W/ LSP POWER SUPPLY W/BATTERY AND CABLE (LARGE)</t>
  </si>
  <si>
    <t>92-0603-10</t>
  </si>
  <si>
    <t>INCLUDES SMALL 2 DOOR CONTROLLER BOX  CPU  1 DRM   SMP 3AMP POWER SUPPLY</t>
  </si>
  <si>
    <t>92-0603-20</t>
  </si>
  <si>
    <t>INCLUDES SMALL 2 DOOR CONTROLLER BOX  CPU  1 DRM   ESD 3AMP POWER SUPPLY</t>
  </si>
  <si>
    <t>92-0603-26</t>
  </si>
  <si>
    <t>INCLUDES SMALL 2 DOOR CONTROLLER BOX  CPU  1 DSI   LIFE SAFETY POWER SUPPLY</t>
  </si>
  <si>
    <t>92-0603-30</t>
  </si>
  <si>
    <t>INCLUDES SMALL 2 DOOR CONTROLLER BOX  CPU  1 DRM   30 WATT POWER SUPPLY</t>
  </si>
  <si>
    <t>92-0603-40</t>
  </si>
  <si>
    <t>INCLUDES SMALL 2 DOOR CONTROLLER BOX  CPU  1 DSI   30 WATT POWER SUPPLY</t>
  </si>
  <si>
    <t>92-0603-50</t>
  </si>
  <si>
    <t>2-DOOR CONTROLLER BOX W/POWER SUPPLY   WIRING HARNESS (SMALL)</t>
  </si>
  <si>
    <t>92-0630-00</t>
  </si>
  <si>
    <t xml:space="preserve">STACKER KIT FOR USE WITH THE RELAY BOARDS  1 SET CONTAINS HARDWARE TO MOUNT 2 RELAY BOARDS </t>
  </si>
  <si>
    <t>92-0630-05</t>
  </si>
  <si>
    <t xml:space="preserve">REMOTE DRM  INCLUDES- DRM  PLASTIC ENCLOSURE  TAMPER  NO POWER SUPPLY </t>
  </si>
  <si>
    <t>92-0630-10</t>
  </si>
  <si>
    <t>REMOTE DRM  INCLUDES- DRM  METAL ENCLOSURE  TAMPER  WITH POWER SUPPLY  PREWIRED</t>
  </si>
  <si>
    <t>92-0635-65</t>
  </si>
  <si>
    <t xml:space="preserve">INCLUDES RACK MOUNT CONTROLLER BOX  1 CPU   POWER SUPPLY </t>
  </si>
  <si>
    <t>92-0650-00</t>
  </si>
  <si>
    <t>600/635 RETROFIT PLATE BACK MOUNT  TO UPGRADE 500 TO 600/635 DOES NOT INCLUDE CPU OR DRM  THE KIT IS EASY TO INSTALL WITHOUT FABRICATION OR MODIFYING THE EXISTING CABINET OR CONDUIT   SIMPLE REMOVE THE CURRENT HARDWARE AND MOUNT THE RETRO FIT PLATE INTO T</t>
  </si>
  <si>
    <t>92-0660-00</t>
  </si>
  <si>
    <t xml:space="preserve">635 2DR RETROFIT PLATE BACK MOUNT  TO UPGRADE SATELLITE TO 600/635 2 READER CONTROLLER  DOES NOT INCLUDE CPU OR DRM  THE KIT IS EASY TO INSTALL WITHOUT FABRICATION OR MODIFYING THE EXISTING CABINET OR CONDUIT  SIMPLY REMOVE THE CURRENT HARDWARE AND MOUNT </t>
  </si>
  <si>
    <t>92-0690-00</t>
  </si>
  <si>
    <t>FACTORY TEST STATION  ALLOWS FOR FIELD REFLASHING OF 600/635 SERIES CPU AND DAUGHTER BOARDS</t>
  </si>
  <si>
    <t>92-2101-00</t>
  </si>
  <si>
    <t>92-2101-10</t>
  </si>
  <si>
    <t>508I BLUE CONTROLLER WITH FIBER-READY NETWORK BOARD</t>
  </si>
  <si>
    <t>92-2101-50</t>
  </si>
  <si>
    <t>92-2101-55</t>
  </si>
  <si>
    <t>UL 508I BLUE CONTROLLER WITH FIBER-READY NETWORK BOARD</t>
  </si>
  <si>
    <t>92-2103-10</t>
  </si>
  <si>
    <t>502I BLUE CONTROLLER WITH FIBER-READY NETWORK BOARD</t>
  </si>
  <si>
    <t>92-2103-20</t>
  </si>
  <si>
    <t>502I BLUE CONTROLLER (POWER SUPPLY AND DPI INCLUDED)</t>
  </si>
  <si>
    <t>92-2103-55</t>
  </si>
  <si>
    <t>UL 502I BLUE CONTROLLER WITH FIBER-READY NETWORK BOARD</t>
  </si>
  <si>
    <t>AMMWAREXT3</t>
  </si>
  <si>
    <t xml:space="preserve">EXTEND WARRANTY FOR 3 YEARS ON AMM BOARD ONLY </t>
  </si>
  <si>
    <t>AMMWAREXT4</t>
  </si>
  <si>
    <t>EXTEND WARRANTY FOR 4 YEARS ON AMM BOARD ONLY</t>
  </si>
  <si>
    <t>AMMWAREXT5</t>
  </si>
  <si>
    <t>EXTEND WARRANTY FOR 5 YEARS ON AMM BOARD ONLY</t>
  </si>
  <si>
    <t>C104PORTMAINT</t>
  </si>
  <si>
    <t>ADDITIONAL 1 YEAR SOFTWARE MAINTENANCE</t>
  </si>
  <si>
    <t>C112PORTMAINT</t>
  </si>
  <si>
    <t>C120PORTMAINT</t>
  </si>
  <si>
    <t>C128PORTMAINT</t>
  </si>
  <si>
    <t>C16PORTMAINT</t>
  </si>
  <si>
    <t>C24PORTMAINT</t>
  </si>
  <si>
    <t>C32PORTMAINT</t>
  </si>
  <si>
    <t>C40PORTMAINT</t>
  </si>
  <si>
    <t>C48PORTMAINT</t>
  </si>
  <si>
    <t>C56PORTMAINT</t>
  </si>
  <si>
    <t>C64PORTMAINT</t>
  </si>
  <si>
    <t>C72PORTMAINT</t>
  </si>
  <si>
    <t>C80PORTMAINT</t>
  </si>
  <si>
    <t>C88PORTMAINT</t>
  </si>
  <si>
    <t xml:space="preserve">C8PORTMAINT    </t>
  </si>
  <si>
    <t>C96PORTMAINT</t>
  </si>
  <si>
    <t>E104PORTMAINT</t>
  </si>
  <si>
    <t>E112PORTMAINT</t>
  </si>
  <si>
    <t>E120PORTMAINT</t>
  </si>
  <si>
    <t>E128PORTMAINT</t>
  </si>
  <si>
    <t>E136PORTMAINT</t>
  </si>
  <si>
    <t>E144PORTMAINT</t>
  </si>
  <si>
    <t>E152PORTMAINT</t>
  </si>
  <si>
    <t>E160PORTMAINT</t>
  </si>
  <si>
    <t>E168PORTMAINT</t>
  </si>
  <si>
    <t>E176PORTMAINT</t>
  </si>
  <si>
    <t>E64PORTMAINT</t>
  </si>
  <si>
    <t>E72PORTMAINT</t>
  </si>
  <si>
    <t>E80PORTMAINT</t>
  </si>
  <si>
    <t>E88PORTMAINT</t>
  </si>
  <si>
    <t>E96PORTMAINT</t>
  </si>
  <si>
    <t>ECMWAREXT3</t>
  </si>
  <si>
    <t xml:space="preserve">EXTEND WARRANTY FOR 3 YEARS ON ECM/ULECM BOARD ONLY </t>
  </si>
  <si>
    <t>ECMWAREXT4</t>
  </si>
  <si>
    <t>EXTEND WARRANTY FOR 4 YEARS ON ECM/ULECM BOARD ONLY</t>
  </si>
  <si>
    <t>ECMWAREXT5</t>
  </si>
  <si>
    <t>EXTEND WARRANTY FOR 5 YEARS ON ECM/ULECM BOARD ONLY</t>
  </si>
  <si>
    <t>ORMWAREXT3</t>
  </si>
  <si>
    <t xml:space="preserve">EXTEND WARRANTY FOR 3 YEARS ON ORM BOARD ONLY </t>
  </si>
  <si>
    <t>ORMWAREXT4</t>
  </si>
  <si>
    <t>EXTEND WARRANTY FOR 4 YEARS ON ORM BOARD ONLY</t>
  </si>
  <si>
    <t>ORMWAREXT5</t>
  </si>
  <si>
    <t>EXTEND WARRANTY FOR 5 YEARS ON ORM BOARD ONLY</t>
  </si>
  <si>
    <t>P16PORTMAINT</t>
  </si>
  <si>
    <t>P8PORTMAINT</t>
  </si>
  <si>
    <t>PARADPTWAR3</t>
  </si>
  <si>
    <t>EXTEND WARRANTY TO 3 YEARS ON PARALLEL ADAPTER</t>
  </si>
  <si>
    <t>PARADPTWAR4</t>
  </si>
  <si>
    <t>EXTEND WARRANTY TO 4 YEARS ON PARALLEL ADAPTER</t>
  </si>
  <si>
    <t>PARADPTWAR5</t>
  </si>
  <si>
    <t>EXTEND WARRANTY TO 5 YEARS ON PARALLEL ADAPTER</t>
  </si>
  <si>
    <t xml:space="preserve">SBC841 </t>
  </si>
  <si>
    <t>PROFESSIONAL ADDITIONAL CLIENT LICENSE PER</t>
  </si>
  <si>
    <t>SBKIT</t>
  </si>
  <si>
    <t xml:space="preserve">COMPLETE ENTERPRISE BADGE PRINTING SOFTWARE SUITE  KIT ALLOWS FOR 1 CLIENT COMPUTER  ADDITIONAL CLIENTS SOLD SEPARATELY </t>
  </si>
  <si>
    <t>SUPDPIWAREXT3</t>
  </si>
  <si>
    <t>EXTEND WARRANTY TO 3 YEARS ON SUPER DPIS</t>
  </si>
  <si>
    <t>SUPDPIWAREXT4</t>
  </si>
  <si>
    <t>EXTEND WARRANTY TO 4 YEARS ON SUPER DPIS</t>
  </si>
  <si>
    <t>SUPDPIWAREXT5</t>
  </si>
  <si>
    <t>EXTEND WARRANTY TO 5 YEARS ON SUPER DPIS</t>
  </si>
  <si>
    <t>SURFACE MOUNT TRIM RING FOR RA-1000 (GRAY)</t>
  </si>
  <si>
    <t xml:space="preserve">SURFACE MOUNT TRIM RING FOR RA-1000 (RED) </t>
  </si>
  <si>
    <t>FERRITE ROUND CLAMP KIT FOR INI-VGX</t>
  </si>
  <si>
    <t>DISCONTINUED</t>
  </si>
  <si>
    <t>10” EXPLOSION PROOF BELL  VIBRATING  115VAC  RED  OUTDOOR</t>
  </si>
  <si>
    <t>FIBER LOOP MODULE  MULTI MODE - SINGLE CHANNEL  UP TO 2 CHANNELS PER RPT-E3-UTP OR INI-VG</t>
  </si>
  <si>
    <t>UNMARKED IVORY MODULE FACEPLATE 10-PACK</t>
  </si>
  <si>
    <t>UNMARKED BRIGHT WHITE 2IN/2OUT MODULE FACEPLATE  10-PACK</t>
  </si>
  <si>
    <t>UNMARKED BRIGHT WHITE MODULE FACEPLATE 10-PACK</t>
  </si>
  <si>
    <t>UNMARKED BRIGHT WHITE SWIFT MODULE FACEPLATE 10-PACK</t>
  </si>
  <si>
    <t>FIBER LOOP MODULE  SINGLE MODE - SINGLE CHANNEL  UP TO 2 CHANNELS PER RPT-E3-UTP OR INI-VG</t>
  </si>
  <si>
    <t>INI-VGC-UTP COMMAND CENTER VOICE GATEWAY  UNSHIELDED TWISTED PAIR  PURCHASE FIBER MODULES SEPARATE (FML-E3 AND/OR FSL-E3)</t>
  </si>
  <si>
    <t>INTELLIGENT IMAGING BEAM DETECTOR  VELOCITI  WITH REFLECTOR</t>
  </si>
  <si>
    <t>S3 SERIES REPLACEMENT MOUNTING PLATE</t>
  </si>
  <si>
    <t>ADDRESSABLE RELEASING CONTROL MODULE - E3 SERIES IN VELOCITI MODE ONLY</t>
  </si>
  <si>
    <t>FOCALPOINT UL WORKSTATION  WINDOWS 10 UPGRADE KIT</t>
  </si>
  <si>
    <t>HPF24 CLASS A/STYLE Z NAC OPTION MODULE - PHASING OUT - TO BE REPLACE BY ZNAC-PS</t>
  </si>
  <si>
    <t>011145F</t>
  </si>
  <si>
    <t>UNP BI-DIRECTIONAL PAGING RELAY FOR ANALOG SYSTEM CONNECTIVITY</t>
  </si>
  <si>
    <t/>
  </si>
  <si>
    <t>01-E606-01</t>
  </si>
  <si>
    <t>02000-A-1642</t>
  </si>
  <si>
    <t>COLLECTING CONE (FOR USE WITH MPD  SENSEPOINT AND 705 SENSORS)</t>
  </si>
  <si>
    <t>02-2002-01P</t>
  </si>
  <si>
    <t xml:space="preserve">STRAIGHT UNION FOR MICRO BORE 6MM TUBE  (PACK OF 10) </t>
  </si>
  <si>
    <t>02-3000-06</t>
  </si>
  <si>
    <t>STAINLESS STEEL SAMPLING POINT 6MM</t>
  </si>
  <si>
    <t>02-FL01-01</t>
  </si>
  <si>
    <t xml:space="preserve">SCINTERED EOL FILTER FOR MICRO BORE 6MM TUBE  </t>
  </si>
  <si>
    <t>02-FL53</t>
  </si>
  <si>
    <t>FILTER ELEMENT PACK OF 10 (COURSE) 20 PPI BLACK</t>
  </si>
  <si>
    <t>02-FL56</t>
  </si>
  <si>
    <t>FILTER ELEMENT REPLACEMENT FT SERIES (FINE) BLACK</t>
  </si>
  <si>
    <t>052090GA</t>
  </si>
  <si>
    <t>REPLACEMENT BOARD FOR GWF410</t>
  </si>
  <si>
    <t>06-0000-L8</t>
  </si>
  <si>
    <t xml:space="preserve">BLANKING BAFFLE (PACKAGE OF TEN 10 BAFFLES) FOR REPLACEMENT PURPOSES   XAS-1-US UNIT IS SUPPLIED WITH ONE BLANKING BAFFLE IN THE RIGHT SIDE MOUNTING LOCATION </t>
  </si>
  <si>
    <t xml:space="preserve">06-HN10 </t>
  </si>
  <si>
    <t>BAFFLE FOR ASD-PL2F PACK OF 10</t>
  </si>
  <si>
    <t>1000-018-L8</t>
  </si>
  <si>
    <t>FIRERAY 3000 WIRE CAGE USED WITH SURFACE MOUNT BACK BOX  AND SURFACE MOUNT ADAPTER</t>
  </si>
  <si>
    <t>10-3995</t>
  </si>
  <si>
    <t>SWIVEL MOUNT FOR 30-2056E  [NOT FM OR CSFM LISTED]</t>
  </si>
  <si>
    <t>11337-L9</t>
  </si>
  <si>
    <t>IR-F9 CALIBRATION KIT FOR USE WITH 58/103L CYLINDERS</t>
  </si>
  <si>
    <t>119644B</t>
  </si>
  <si>
    <t>REPLACEMENT DOOR LOCK  PK-625  FOR USE WITH GFPS AND GWF410 CABINETS</t>
  </si>
  <si>
    <t>12084</t>
  </si>
  <si>
    <t>REPLACEMENT FUSE FOR GWBCE-95 AND GWRCE-95</t>
  </si>
  <si>
    <t>1283-1047</t>
  </si>
  <si>
    <t>DUCT MOUNT ADAPTOR ASSEMBLY (REQUIRES 1283-1084)</t>
  </si>
  <si>
    <t>1283-1084</t>
  </si>
  <si>
    <t>SENSEPOINT ADAPTOR INTERFACE KIT (REQUIRES 1283-1047)</t>
  </si>
  <si>
    <t>129570-L3</t>
  </si>
  <si>
    <t>COMBUSTIBLE EXPLOSION PROOF SENSOR - (GAIN 1 0-1 3 / METHANE)</t>
  </si>
  <si>
    <t>1309-0071</t>
  </si>
  <si>
    <t>PROTECTIVE WIRE GUARD FOR E³POINT</t>
  </si>
  <si>
    <t>1309A0035</t>
  </si>
  <si>
    <t>HYDROGEN SULFIDE (H2S)  -40° TO 50°C (-40° TO 122°F)</t>
  </si>
  <si>
    <t>1309A0036</t>
  </si>
  <si>
    <t>OXYGEN (O2)   -40° TO 50°C (-40° TO 122°F)</t>
  </si>
  <si>
    <t>1309A0037</t>
  </si>
  <si>
    <t>NITROGEN DIOXIDE (NO2)  -40° TO 50°C (-40° TO 122°F)</t>
  </si>
  <si>
    <t>1309A0038</t>
  </si>
  <si>
    <t>CARBON MONOXIDE (CO)  -20° TO 50°C (-4° TO 122°F)</t>
  </si>
  <si>
    <t>1309A0039</t>
  </si>
  <si>
    <t>HYDROGEN (H2)  -40° TO 50°C (-40° TO 122°F)</t>
  </si>
  <si>
    <t>1309A0040</t>
  </si>
  <si>
    <t>METHANE (CH4)  -40° TO 50°C (-40° TO 122°F)</t>
  </si>
  <si>
    <t>1309A0041</t>
  </si>
  <si>
    <t>PROPANE (C3H8)  -40° TO 50°C (-40° TO 122°F)</t>
  </si>
  <si>
    <t>1309A0042</t>
  </si>
  <si>
    <t>E³POINT WITHOUT SENSOR  WALL MOUNT  ANALOG  24VAC/DC</t>
  </si>
  <si>
    <t>1309A0043</t>
  </si>
  <si>
    <t>E³POINT WITHOUT SENSOR  WALL MOUNT  ANALOG  120VAC</t>
  </si>
  <si>
    <t>1309A0047</t>
  </si>
  <si>
    <t>E³POINT WITHOUT SENSOR  WALL MOUNT  MODBUS/BACNET  24VAC/DC</t>
  </si>
  <si>
    <t>1309A0049</t>
  </si>
  <si>
    <t>E³POINT WITHOUT SENSOR  DUCT MOUNT  ANALOG  24VAC/DC</t>
  </si>
  <si>
    <t>1309A0056</t>
  </si>
  <si>
    <t>E³POINT REMOTE SENSOR  OXYGEN (O2)</t>
  </si>
  <si>
    <t>1309A0057</t>
  </si>
  <si>
    <t>E³POINT REMOTE SENSOR  NITROGEN DIOXIDE (NO2)</t>
  </si>
  <si>
    <t>1309A0058</t>
  </si>
  <si>
    <t>E³POINT REMOTE SENSOR  HYDROGEN SULFIDE (H2S)</t>
  </si>
  <si>
    <t>1309A0059</t>
  </si>
  <si>
    <t>E³POINT REMOTE SENSOR  HYDROGEN (H2)</t>
  </si>
  <si>
    <t>1309A0060</t>
  </si>
  <si>
    <t>E³POINT REMOTE SENSOR  CARBON MONOXIDE (CO)</t>
  </si>
  <si>
    <t>1309A0061</t>
  </si>
  <si>
    <t>E³POINT REMOTE SENSOR  METHANE (CH4)</t>
  </si>
  <si>
    <t>1309A0062</t>
  </si>
  <si>
    <t>E³POINT REMOTE SENSOR  PROPANE (C3H8)</t>
  </si>
  <si>
    <t>1309K0002</t>
  </si>
  <si>
    <t>CAL KIT 58-103L CYLINDERS (ALL PRODUCTS EXCEPT SQN8X  IR-F9   XCD)</t>
  </si>
  <si>
    <t>1309K0003</t>
  </si>
  <si>
    <t>SPLASH GUARD ENCLOSURE</t>
  </si>
  <si>
    <t>17051</t>
  </si>
  <si>
    <t>HPP KEY SET</t>
  </si>
  <si>
    <t>17059</t>
  </si>
  <si>
    <t>REPLACEMENT HPP LOCKSET FOR HPP CABINETS</t>
  </si>
  <si>
    <t>17070</t>
  </si>
  <si>
    <t>REPLACEMENT GW-FCI LOCKSET  PK-625  3/8  CAM  FOR GF500  GWF402  GW404  HPFF12 CABINET</t>
  </si>
  <si>
    <t>17079</t>
  </si>
  <si>
    <t>REPLACEMENT DOOR LOCK  PK-625  1  X 5/8  CAM  FOR B-SLIM ENCLOSURE</t>
  </si>
  <si>
    <t>1991-0159</t>
  </si>
  <si>
    <t>H2 (500 PPM)  AIR BALANCE  103 L</t>
  </si>
  <si>
    <t>2029-INTERFACE-KIT</t>
  </si>
  <si>
    <t xml:space="preserve">INTERFACE KIT FOR SS4 DETECTOR  WITH UNIVERSAL CHARGER </t>
  </si>
  <si>
    <t>20404-0200</t>
  </si>
  <si>
    <t xml:space="preserve">EXTRACTIVE MODULE FOR USE WITH ELECTROCHEMICAL SENSORS </t>
  </si>
  <si>
    <t>20408-0114</t>
  </si>
  <si>
    <t>PYROLYZER MODULE FOR SULFUR HEXAFLOURIDE (SF6)</t>
  </si>
  <si>
    <t>2104B2351</t>
  </si>
  <si>
    <t>HAND HELD INTERROGATOR UL CERTIFIED (4V0 SOFTWARE) FOR OPTIMA  OPTIMA PLUS AND EXCEL</t>
  </si>
  <si>
    <t>2104D5021</t>
  </si>
  <si>
    <t>ETHYLENE / LELM (STANDARD CALIBRATION)</t>
  </si>
  <si>
    <t>2106B1200</t>
  </si>
  <si>
    <t>0-100% LEL M20</t>
  </si>
  <si>
    <t>2106B1816</t>
  </si>
  <si>
    <t>HYDROGEN (H2) 0-1 000 PPM REPLACEMENT SENSOR</t>
  </si>
  <si>
    <t>2106B1817</t>
  </si>
  <si>
    <t>HYDROGEN (H2) 0-1 000 PPM SENSOR</t>
  </si>
  <si>
    <t>2106B1820</t>
  </si>
  <si>
    <t>SULFUR DIOXIDE (SO2) 0-15 PPM SENSOR</t>
  </si>
  <si>
    <t>2106B2312</t>
  </si>
  <si>
    <t>(ATEX) 3/4 NPT</t>
  </si>
  <si>
    <t>2108D0258</t>
  </si>
  <si>
    <t xml:space="preserve">OPTIMA PLUS GASSING COVER </t>
  </si>
  <si>
    <t>2108D0275</t>
  </si>
  <si>
    <t>OPTIMA PLUS DELUGE / HEAT SHADE</t>
  </si>
  <si>
    <t>2108D3001</t>
  </si>
  <si>
    <t>GAS TBL METHANE 100% LEL</t>
  </si>
  <si>
    <t>2108D3153</t>
  </si>
  <si>
    <t>BAND D (100% LEL FULL SCALE)</t>
  </si>
  <si>
    <t>2108D3170</t>
  </si>
  <si>
    <t>METHANE (CH4) (100% LEL FULL SCALE  4 4 LEL %V/V)</t>
  </si>
  <si>
    <t>2108D3225</t>
  </si>
  <si>
    <t>ETHYLENE (C2H4) (100% LEL FULL SCALE  2 7 LEL %V/V)</t>
  </si>
  <si>
    <t>2108D3228</t>
  </si>
  <si>
    <t>STYRENE (C8H8) (100% LEL FULL SCALE  1 1 LEL %V/V)</t>
  </si>
  <si>
    <t>2108D3240</t>
  </si>
  <si>
    <t>ETHYLENE (C2H4) (100% LEL FULL SCALE  2 3 LEL %V/V)</t>
  </si>
  <si>
    <t>2108N4100N</t>
  </si>
  <si>
    <t>HYDROCARBON CALIBRATION  WITH DUST BARRIER  WEATHER HOUSING  DELUGE/HEAT SHADE  CONFIGURED AS CURRENT SOURCE OUTPUT</t>
  </si>
  <si>
    <t>2151T</t>
  </si>
  <si>
    <t>SMOKE DETECTOR  PHOTOELECTRIC  135° FIXED THERMAL 100 SERIES  LOW PROFILE</t>
  </si>
  <si>
    <t>2400-0002</t>
  </si>
  <si>
    <t>GW-FCI KEY  PK-625</t>
  </si>
  <si>
    <t>2400-0062</t>
  </si>
  <si>
    <t>REPLACEMENT LOCK FOR LCD-7100  3/4  CAM</t>
  </si>
  <si>
    <t>2400-0067</t>
  </si>
  <si>
    <t>REPLACEMENT LOCK WITH TWO PK-625 KEYS FOR E3  A    B    C     D  SIZE CABINETS  1  CAM</t>
  </si>
  <si>
    <t>2430-0021</t>
  </si>
  <si>
    <t>SENSEPOINT XCD RTD REMOTE JUNCTION BOX  3 TERMINAL</t>
  </si>
  <si>
    <t>251-001</t>
  </si>
  <si>
    <t>ASPIRATING SMOKE TEST WIRE (100 METER)</t>
  </si>
  <si>
    <t>2992-0029</t>
  </si>
  <si>
    <t>CO2/AIR (1% V/V)  103 L (FOR XNX/XCD/S3K)</t>
  </si>
  <si>
    <t>2D51</t>
  </si>
  <si>
    <t>REPLACEMENT 4-WIRE HEAD</t>
  </si>
  <si>
    <t>2WTA-B</t>
  </si>
  <si>
    <t>I3 SMOKE DETECTOR  2-WIRE  135° FIXED THERMAL AND TEMPORAL 85 DBA SOUNDER</t>
  </si>
  <si>
    <t>2WTR-B</t>
  </si>
  <si>
    <t>I3 SMOKE DETECTOR  2-WIRE  135° FIXED THERMAL AND FORM C RELAY</t>
  </si>
  <si>
    <t>3000-016</t>
  </si>
  <si>
    <t>FIRERAY 3000 ADDITIONAL DETECTOR PACK (1-TRANSMITTER  1-RECEIVER)</t>
  </si>
  <si>
    <t>3000-026</t>
  </si>
  <si>
    <t>FIRERAY EXTRA SET OF EXD HEADS INCLUDES RX AND TX  RED IN COLOR</t>
  </si>
  <si>
    <t>3000-103</t>
  </si>
  <si>
    <t>FIRERAY 3000 BEAM DETECTOR (TRANSMITTER  RECEIVER AND CONTROL UNIT)</t>
  </si>
  <si>
    <t>3000-115</t>
  </si>
  <si>
    <t>FIRERAY EXPLOSION PROOF PROJECTED BEAM TYPE SMOKE DETECTOR  24 VDC  4-WIRE</t>
  </si>
  <si>
    <t>3000-201-L8</t>
  </si>
  <si>
    <t>FIRERAY 3000 ADJUSTMENT BRACKET</t>
  </si>
  <si>
    <t>3000-202</t>
  </si>
  <si>
    <t>FIRERAY 3000 SURFACE MOUNT ADAPTER</t>
  </si>
  <si>
    <t>3000-203</t>
  </si>
  <si>
    <t>FIRERAY 3000 4  SQUARE COVER PLATE</t>
  </si>
  <si>
    <t>3000-209</t>
  </si>
  <si>
    <t>FIRERAY 3000 CONTROLLER BACK BOX</t>
  </si>
  <si>
    <t>3000-210</t>
  </si>
  <si>
    <t>FIRERAY 3000 SEMI FLUSH TRIM PLATE</t>
  </si>
  <si>
    <t>301-ADI</t>
  </si>
  <si>
    <t>301-ADI ANALOG DIGITAL INPUT CONVERTER (4-20MA TO MODBUS RS-485)</t>
  </si>
  <si>
    <t>301-C</t>
  </si>
  <si>
    <t>301C CONTROLLER  PLASTIC ENCLOSURE</t>
  </si>
  <si>
    <t>301-C-DLC</t>
  </si>
  <si>
    <t>301C CONTROLLER  WITH DATALOGGER  PLASTIC ENCLOSURE</t>
  </si>
  <si>
    <t>301-EM-US3</t>
  </si>
  <si>
    <t>301-EM CONTROLLER TYPE 3 US</t>
  </si>
  <si>
    <t>301-R8-FS</t>
  </si>
  <si>
    <t>301-R8 RELAY MODULE WITH 8 RELAYS  FAILSAFE</t>
  </si>
  <si>
    <t>30-2021-24</t>
  </si>
  <si>
    <t>ULTRAVIOLET FLAME DETECTOR  24 VDC</t>
  </si>
  <si>
    <t>30-2021E-24</t>
  </si>
  <si>
    <t>EXPLOSION-PROOF  UV  24 VDC [NOT FM OR CSFM LISTED]</t>
  </si>
  <si>
    <t>30-2056B</t>
  </si>
  <si>
    <t>EXPLOSION PROOF  IR  24 VDC [NOT FM OR CSFM LISTED]</t>
  </si>
  <si>
    <t>302-135</t>
  </si>
  <si>
    <t>135° F (57° C) VERTICAL MOUNT</t>
  </si>
  <si>
    <t>302-194</t>
  </si>
  <si>
    <t>194° F (90° C) VERTICAL MOUNT</t>
  </si>
  <si>
    <t>302-AW-135</t>
  </si>
  <si>
    <t>135° F (57° C) VERTICAL MOUNT  FOR INDOOR OR OUTDOOR USE</t>
  </si>
  <si>
    <t>302-AW-194</t>
  </si>
  <si>
    <t>194° F (90° C) VERTICAL MOUNT  FOR INDOOR OR OUTDOOR USE</t>
  </si>
  <si>
    <t>302-EPM-135</t>
  </si>
  <si>
    <t>135° F (57° C) EXPLOSION-PROOF</t>
  </si>
  <si>
    <t>302-EPM-194</t>
  </si>
  <si>
    <t>194° F (90° C) EXPLOSION-PROOF</t>
  </si>
  <si>
    <t>302-ET-135</t>
  </si>
  <si>
    <t>135° F (57° C) VERTICAL MOUNT  INDOOR OR OUTDOOR USE (CAN BE MOUNTED TO 1/2” CONDUIT THREADS FOR ATTACHMENT TO THREADED HUB COVER)</t>
  </si>
  <si>
    <t>302-ET-194</t>
  </si>
  <si>
    <t>194° F (90° C) VERTICAL MOUNT  INDOOR OR OUTDOOR USE (CAN BE MOUNTED TO 1/2” CONDUIT THREADS FOR ATTACHMENT TO THREADED HUB COVER)</t>
  </si>
  <si>
    <t>30-3013</t>
  </si>
  <si>
    <t>EXPLOSION PROOF  PHOTOELECTRIC SMOKE DETECTOR  3/4 NPT  RELAY 0-20 MA  LATCH</t>
  </si>
  <si>
    <t>31T-115-R</t>
  </si>
  <si>
    <t>HORN  ELECTRO-MECHANICAL  115 VAC  SEMI-FLUSH  RED</t>
  </si>
  <si>
    <t>420-I</t>
  </si>
  <si>
    <t>420I DIGITAL ANALOG OUTPUT CONVERTER  MODBUS RS-485 TO 4-20MA</t>
  </si>
  <si>
    <t>43T-G6-115-R</t>
  </si>
  <si>
    <t>BELL  VIBE  115 VAC  6”  RED</t>
  </si>
  <si>
    <t>4WITAR-B</t>
  </si>
  <si>
    <t>I3 SMOKE DETECTOR  4-WIRE ISOLATED  135° FIXED THERMAL  TEMPORAL 85 DBA SOUNDER  AND FORM C RELAY</t>
  </si>
  <si>
    <t>4WTA-B</t>
  </si>
  <si>
    <t>I3 SMOKE DETECTOR  4-WIRE  135° FIXED THERMAL AND TEMPORAL 85 DBA SOUNDER</t>
  </si>
  <si>
    <t>4WTAR-B</t>
  </si>
  <si>
    <t>I3 SMOKE DETECTOR  4-WIRE  135° FIXED THERMAL  TEMPORAL 85 DBA SOUNDER  AND FORM C RELAY</t>
  </si>
  <si>
    <t>5000-011-L8</t>
  </si>
  <si>
    <t>FIRERAY 3000 SURFACE MOUNT DETECTOR BACK BOX</t>
  </si>
  <si>
    <t>50114897-001</t>
  </si>
  <si>
    <t>REPLACEMENT HARDWARE KIT  S3 SLP SLIM CABINET</t>
  </si>
  <si>
    <t>50143738-001</t>
  </si>
  <si>
    <t>REPLACEMENT HARDWARE KIT  INI-VG - NEW MODEL</t>
  </si>
  <si>
    <t>5602</t>
  </si>
  <si>
    <t>194° F FIXED TEMP  AND RATE OF RISE N O   5600 SERIES</t>
  </si>
  <si>
    <t>5603</t>
  </si>
  <si>
    <t>135° F FIXED TEMP  N O   5600 SERIES</t>
  </si>
  <si>
    <t>5604</t>
  </si>
  <si>
    <t>194° F FIXED TEMP  N O   5600 SERIES</t>
  </si>
  <si>
    <t>6500-SMK</t>
  </si>
  <si>
    <t>SURFACE-MOUNT KIT FOR USE WITH THE BEAM1224 AND FSB-200 WHEN USING THE 6500-MMK HEAVY DUTY MULTI-MOUNT KIT</t>
  </si>
  <si>
    <t>705CALKIT</t>
  </si>
  <si>
    <t>CALIBRATION KIT FOR SENSEPOINT XCD RFD - INCLUDES TUBING  FLOW ADAPTOR  REGULATOR AND CARRYING CASE (998-100-004  00780-A-0035  998-100-012 (1 5LPM) 998-100-003)</t>
  </si>
  <si>
    <t>72377B-801</t>
  </si>
  <si>
    <t>TCPA-10 WALL MOUNT BRACKET</t>
  </si>
  <si>
    <t>72378B-801</t>
  </si>
  <si>
    <t>TPCA-10 DUAL UNIT MOUNTING ADAPTER</t>
  </si>
  <si>
    <t>74014A-SK15</t>
  </si>
  <si>
    <t>MA-MICRO OR MA-1 EMITTER HEAD CEILING MOUNT</t>
  </si>
  <si>
    <t>75267</t>
  </si>
  <si>
    <t>RS232 DOWNLOAD CABLE FOR E3  S3</t>
  </si>
  <si>
    <t xml:space="preserve">7641B </t>
  </si>
  <si>
    <t>END OF LINE RESISTOR/DIODE ASSEMBLY - RELEASING FROM GFPS-6S</t>
  </si>
  <si>
    <t>90080A-801-02-L</t>
  </si>
  <si>
    <t xml:space="preserve">MA-2 SERIES 3200 WATT SPEAKER HEAD  UL 1480A  CID2  TAN  (5 OF 5 ACTIVE PANELS) </t>
  </si>
  <si>
    <t>90080A-801-04-L</t>
  </si>
  <si>
    <t xml:space="preserve">MA-2 SERIES 3200 WATT SPEAKER HEAD  UL 1480A  CID2  GRAY  (5 OF 5 ACTIVE PANELS) </t>
  </si>
  <si>
    <t>90080A-802-02-L</t>
  </si>
  <si>
    <t>MA-2 SERIES 1920 WATT SPEAKER HEAD  UL 1480A  CID2  TAN  (3 OF 5 ACTIVE PANELS)</t>
  </si>
  <si>
    <t>90080A-802-04-L</t>
  </si>
  <si>
    <t xml:space="preserve">MA-2 SERIES 1920 WATT SPEAKER HEAD  UL 1480A  CID2  GRAY  (3 OF 5 ACTIVE PANELS) </t>
  </si>
  <si>
    <t>90080A-803-02-L</t>
  </si>
  <si>
    <t xml:space="preserve">MA-2 SERIES 1280 WATT SPEAKER HEAD  UL 1480A  CID2  TAN  (2 OF 5 ACTIVE PANELS) </t>
  </si>
  <si>
    <t>90080A-803-04-L</t>
  </si>
  <si>
    <t xml:space="preserve">MA-2 SERIES 1280 WATT SPEAKER HEAD  UL 1480A  CID2  GRAY  (2 OF 5 ACTIVE PANELS) </t>
  </si>
  <si>
    <t>90080A-804-02-L</t>
  </si>
  <si>
    <t xml:space="preserve">MA-2 SERIES 640 WATT SPEAKER HEAD  UL 1480A  CID2  TAN  (1 OF 5 ACTIVE PANELS) </t>
  </si>
  <si>
    <t>90080A-804-04-L</t>
  </si>
  <si>
    <t xml:space="preserve">MA-2 SERIES 640 WATT SPEAKER HEAD  UL 1480A  CID2  GRAY  (1 OF 5 ACTIVE PANELS) </t>
  </si>
  <si>
    <t>90105A-801-02-L</t>
  </si>
  <si>
    <t>MA-1 SERIES 1600 WATT SPEAKER HEAD  UL 1480A  CID2  TAN (5 OF 5 ACTIVE PANELS)</t>
  </si>
  <si>
    <t>90105A-801-04-L</t>
  </si>
  <si>
    <t>MA-1 SERIES 1600 WATT SPEAKER HEAD  UL 1480A  CID2  GRAY (5 OF 5 ACTIVE PANELS)</t>
  </si>
  <si>
    <t>90105A-802-02-L</t>
  </si>
  <si>
    <t>MA-1 SERIES 960 WATT SPEAKER HEAD  UL 1480A  CID2  TAN (3 OF 5 ACTIVE PANELS)</t>
  </si>
  <si>
    <t>90105A-802-04-L</t>
  </si>
  <si>
    <t>MA-1 SERIES 960 WATT SPEAKER HEAD  UL 1480A  CID2  GRAY (3 OF 5 ACTIVE PANELS)</t>
  </si>
  <si>
    <t>90105A-803-02-L</t>
  </si>
  <si>
    <t>MA-1 SERIES 640 WATT SPEAKER HEAD  UL 1480A  CID2  TAN (2 OF 5 ACTIVE PANELS)</t>
  </si>
  <si>
    <t>90105A-803-04-L</t>
  </si>
  <si>
    <t>MA-1 SERIES 640 WATT SPEAKER HEAD  UL 1480A  CID2  GRAY (2 OF 5 ACTIVE PANELS)</t>
  </si>
  <si>
    <t>90105A-804-02-L</t>
  </si>
  <si>
    <t>MA-1 SERIES 320 WATT SPEAKER HEAD  UL 1480A  CID2  TAN (1 OF 5 ACTIVE PANELS)</t>
  </si>
  <si>
    <t>90105A-804-04-L</t>
  </si>
  <si>
    <t xml:space="preserve"> MA-1 SERIES 320 WATT SPEAKER HEAD  UL 1480A  CID2  GRAY (1 OF 5 ACTIVE PANELS)</t>
  </si>
  <si>
    <t>90136A-801</t>
  </si>
  <si>
    <t xml:space="preserve">TCPA DIRECTIONAL  MEDIUM POWER 200 WATT INDOOR/OUTDOOR DIRECTIONAL (70X80 DEGREE) LOUDSPEAKER   ORDER 70V CONSTANT-VOLTAGE TRANSFORMER SEPARATELY </t>
  </si>
  <si>
    <t>90136A-HDW-801</t>
  </si>
  <si>
    <t>TCPA DIRECTIONAL SINGLE MOUNT BRACKET</t>
  </si>
  <si>
    <t>90136A-HDW-802</t>
  </si>
  <si>
    <t>TCPA DIRECTIONAL WALL MOUNT</t>
  </si>
  <si>
    <t>90136A-HDW-803</t>
  </si>
  <si>
    <t>TCPA-4 HORN MOUNTING BRACKET</t>
  </si>
  <si>
    <t>90136A-TCPA-4</t>
  </si>
  <si>
    <t xml:space="preserve">QTY 4 TCPA DIRECTIONAL SPEAKER 4-HORN ARRAY WITH 4-UP MOUNTING BRACKET  4 X SINGLE HORN MOUNTING ADAPTERS  4 X ADJUSTABLE INTERFACE BRACKET  ORDER 70V CONSTANT-VOLTAGE TRANSFORMER SEPARATELY </t>
  </si>
  <si>
    <t>90145A-801-02-L</t>
  </si>
  <si>
    <t xml:space="preserve">MA-MICRO SERIES MEDIUM POWER 650 WATT OMNI-DIRECTIONAL LOUDSPEAKER ASSEMBLY   EYE-BOLT OR 2  MAST MOUNT  ORDER 70V CONSTANT-VOLTAGE TRANSFORMER SEPARATELY  UL 1480A  CID2 CERTIFIED  TAN </t>
  </si>
  <si>
    <t>90145A-801-04-L</t>
  </si>
  <si>
    <t>MA-MICRO SERIES MEDIUM POWER 650 WATT OMNI-DIRECTIONAL LOUDSPEAKER ASSEMBLY   EYE-BOLT OR 2  MAST MOUNT  ORDER 70V CONSTANT-VOLTAGE TRANSFORMER SEPARATELY  UL 1480A  CID2 CERTIFIED  GRAY</t>
  </si>
  <si>
    <t>90171A-801</t>
  </si>
  <si>
    <t>MA-1 STANDALONE AMPLIFIER (CROWN 6002 XTI)</t>
  </si>
  <si>
    <t>90171A-802</t>
  </si>
  <si>
    <t>MA-2 STANDALONE AMPLIFIER (CROWN 6002 XTI)</t>
  </si>
  <si>
    <t>90172A-801</t>
  </si>
  <si>
    <t>TCPA STANDALONE AMPLIFIER (CROWN 4002 XTI)</t>
  </si>
  <si>
    <t>90172A-805</t>
  </si>
  <si>
    <t>MA-MICRO STANDALONE AMPLIFIER (CROWN 4002 XTI)</t>
  </si>
  <si>
    <t>90172A-806</t>
  </si>
  <si>
    <t>UL OMNI STANDALONE AMPLIFIER (CROWN 4002 XTI)</t>
  </si>
  <si>
    <t>90179A-801</t>
  </si>
  <si>
    <t>70V CONSTANT-VOLTAGE TRANSFORMER</t>
  </si>
  <si>
    <t>90185A-801-04-A</t>
  </si>
  <si>
    <t xml:space="preserve">MEDIUM POWER UL RATED OMNI-DIRECTIONAL LOUDSPEAKER ASSEMBLY WITH SELECTABLE POWER TAPS FOR 50W/100W/200W   70V DRIVE  GRAY WITH RED ALERT LABEL </t>
  </si>
  <si>
    <t>90185A-801-04-F</t>
  </si>
  <si>
    <t xml:space="preserve">MEDIUM POWER UL RATED OMNI-DIRECTIONAL LOUDSPEAKER ASSEMBLY WITH SELECTABLE POWER TAPS FOR 50W/100W/200W   70V DRIVE  GRAY WITH RED FIRE LABEL </t>
  </si>
  <si>
    <t>90185A-801-04-N</t>
  </si>
  <si>
    <t xml:space="preserve">MEDIUM POWER UL RATED OMNI-DIRECTIONAL LOUDSPEAKER ASSEMBLY WITH SELECTABLE POWER TAPS FOR 50W/100W/200W   70V DRIVE  GRAY WITH NO LABEL </t>
  </si>
  <si>
    <t>90185A-801-05-A</t>
  </si>
  <si>
    <t xml:space="preserve">MEDIUM POWER UL RATED OMNI-DIRECTIONAL LOUDSPEAKER ASSEMBLY WITH SELECTABLE POWER TAPS FOR 50W/100W/200W  70V DRIVE  RED WITH WHITE ALERT LABEL </t>
  </si>
  <si>
    <t>90185A-801-05-F</t>
  </si>
  <si>
    <t xml:space="preserve">MEDIUM POWER UL RATED OMNI-DIRECTIONAL LOUDSPEAKER ASSEMBLY WITH SELECTABLE POWER TAPS FOR 50W/100W/200W   70V DRIVE  RED WITH WHITE FIRE LABEL </t>
  </si>
  <si>
    <t>90185A-801-05-N</t>
  </si>
  <si>
    <t xml:space="preserve">MEDIUM POWER UL RATED OMNI-DIRECTIONAL LOUDSPEAKER ASSEMBLY WITH SELECTABLE POWER TAPS FOR 50W/100W/200W  70V DRIVE  RED WITH NO LABEL </t>
  </si>
  <si>
    <t>90185A-801-06-A</t>
  </si>
  <si>
    <t xml:space="preserve">MEDIUM POWER UL RATED OMNI-DIRECTIONAL LOUDSPEAKER ASSEMBLY WITH SELECTABLE POWER TAPS FOR 50W/100W/200W   70V DRIVE  WHITE WITH RED ALERT LABEL </t>
  </si>
  <si>
    <t>90185A-801-06-F</t>
  </si>
  <si>
    <t xml:space="preserve">MEDIUM POWER UL RATED OMNI-DIRECTIONAL LOUDSPEAKER ASSEMBLY WITH SELECTABLE POWER TAPS FOR 50W/100W/200W  70V DRIVE  WHITE WITH RED FIRE LABEL </t>
  </si>
  <si>
    <t>90185A-801-06-N</t>
  </si>
  <si>
    <t xml:space="preserve">MEDIUM POWER UL RATED OMNI-DIRECTIONAL LOUDSPEAKER ASSEMBLY WITH SELECTABLE POWER TAPS FOR 50W/100W/200W   70V DRIVE  WHITE WITH NO LABEL </t>
  </si>
  <si>
    <t>90209A-801</t>
  </si>
  <si>
    <t>MA SERIES WALL MOUNT KIT</t>
  </si>
  <si>
    <t>90209A-802</t>
  </si>
  <si>
    <t>POLE-MOUNT KIT  BOLTS TO STEEL OR WOODEN POLE  ADDITIONAL SUPPORT AND GUY WIRES MAY BE NECESSARY</t>
  </si>
  <si>
    <t>90209A-803</t>
  </si>
  <si>
    <t>MA-1 AND MA-2 EMITTER HEAD WALL-MOUNT BRACKET   INSTALLATION KIT
TO BE USED WITH 1 2 3 SIDED OPTION ONLY</t>
  </si>
  <si>
    <t>90209A-804</t>
  </si>
  <si>
    <t>MA SERIES TRIPOD MOUNTING SYSTEM 
10  TRIPOD WITH 14  MAST   ADDITIONAL SUPPORT AND GUY WIRES MAY BE NECESSARY</t>
  </si>
  <si>
    <t>90215A-801-01-L</t>
  </si>
  <si>
    <t xml:space="preserve">TCPA-10 DISTRIBUTED AUDIO SPEAKER  FIVE FIELD-SELECTABLE POWER TAPS THAT RUN OFF OF 25V  70V  AND 100VRMS AUDIO SYSTEMS  TAPS CAN EASILY BE CHANGED BY TURNING A KNOB  INTEGRATED DC BLOCKING CAPACITOR ALLOWS THE FIRE ALARM CONTROL PANEL TO CONDUCT CIRCUIT </t>
  </si>
  <si>
    <t>90215A-801-04-L</t>
  </si>
  <si>
    <t>90215A-801-05-L</t>
  </si>
  <si>
    <t>90215A-801-06-L</t>
  </si>
  <si>
    <t>90219A-801-01-L</t>
  </si>
  <si>
    <t>TCPA-10 8 OHM SPEAKER  UL 1480 LISTED AND CID2 CERTIFIED  COMPATIBLE WITH PUBLIC ADDRESS SYSTEMS  BLACK</t>
  </si>
  <si>
    <t>90219A-801-04-L</t>
  </si>
  <si>
    <t>TCPA-10 8 OHM SPEAKER  UL 1480 LISTED AND CID2 CERTIFIED  COMPATIBLE WITH PUBLIC ADDRESS SYSTEMS  GRAY</t>
  </si>
  <si>
    <t>90219A-801-05-L</t>
  </si>
  <si>
    <t>TCPA-10 8 OHM SPEAKER  UL 1480 LISTED AND CID2 CERTIFIED  COMPATIBLE WITH PUBLIC ADDRESS SYSTEMS  RED</t>
  </si>
  <si>
    <t>90219A-801-06-L</t>
  </si>
  <si>
    <t>TCPA-10 8 OHM SPEAKER  UL 1480 LISTED AND CID2 CERTIFIED COMPATIBLE WITH PUBLIC ADDRESS SYSTEMS  WHITE</t>
  </si>
  <si>
    <t>90219A-802-01-L</t>
  </si>
  <si>
    <t>TCPA-10 4 OHM SPEAKER  UL 1480 LISTED AND CID2 CERTIFIED  COMPATIBLE WITH PUBLIC ADDRESS SYSTEMS  BLACK</t>
  </si>
  <si>
    <t>90219A-802-04-L</t>
  </si>
  <si>
    <t>TCPA-10 4 OHM SPEAKER  UL 1480 LISTED AND CID2 CERTIFIED  COMPATIBLE WITH PUBLIC ADDRESS SYSTEMS  GRAY</t>
  </si>
  <si>
    <t>90219A-802-05-L</t>
  </si>
  <si>
    <t>TCPA-10 4 OHM SPEAKER  UL 1480 LISTED AND CID2 CERTIFIED  COMPATIBLE WITH PUBLIC ADDRESS SYSTEMS  RED</t>
  </si>
  <si>
    <t>90219A-802-06-L</t>
  </si>
  <si>
    <t>TCPA-10 4 OHM SPEAKER  UL 1480 LISTED AND CID2 CERTIFIED  COMPATIBLE WITH PUBLIC ADDRESS SYSTEMS  WHITE</t>
  </si>
  <si>
    <t>90297</t>
  </si>
  <si>
    <t>REPLACEMENT HARDWARE KIT  ASM-16</t>
  </si>
  <si>
    <t>90298</t>
  </si>
  <si>
    <t>REPLACEMENT HARDWARE KIT  AM-50</t>
  </si>
  <si>
    <t>90300</t>
  </si>
  <si>
    <t>REPLACEMENT HARDWARE KIT  PM-9/PM-9G</t>
  </si>
  <si>
    <t>90318</t>
  </si>
  <si>
    <t>REPLACEMENT HARDWARE KIT  ANU-48</t>
  </si>
  <si>
    <t>90366</t>
  </si>
  <si>
    <t>REPLACEMENT HARDWARE KIT  RPT-E3</t>
  </si>
  <si>
    <t>90368</t>
  </si>
  <si>
    <t>REPLACEMENT HARDWARE KIT  ILI-MB-E3</t>
  </si>
  <si>
    <t>90373</t>
  </si>
  <si>
    <t>REPLACEMENT HARDWARE KIT  INNER DOOR  E3 CABINETS</t>
  </si>
  <si>
    <t>90517</t>
  </si>
  <si>
    <t>SEISMIC KIT FOR 12 AH BATTERIES  E3  S3  7100 B-SLIM SIZE CABINET</t>
  </si>
  <si>
    <t>92010A-801</t>
  </si>
  <si>
    <t>TRIPOD - HEAVY DUTY</t>
  </si>
  <si>
    <t>92028A-1-02</t>
  </si>
  <si>
    <t>MA-1 TAN PROTECTIVE SPEAKER COVER</t>
  </si>
  <si>
    <t>92028A-1-04</t>
  </si>
  <si>
    <t>MA-1 GRAY PROTECTIVE SPEAKER COVER</t>
  </si>
  <si>
    <t>92028A-2-02</t>
  </si>
  <si>
    <t>MA-2 TAN PROTECTIVE SPEAKER COVER</t>
  </si>
  <si>
    <t>92028A-2-04</t>
  </si>
  <si>
    <t>MA-2 GRAY PROTECTIVE SPEAKER COVER</t>
  </si>
  <si>
    <t>9602-0205</t>
  </si>
  <si>
    <t>SATELLITE XT 4-20 MA/R</t>
  </si>
  <si>
    <t>9602-9710</t>
  </si>
  <si>
    <t>SULFUR HEXAFLUORIDE (SF6) 0 - 0 500 %V/V (FOR PYROLYZER ONLY)</t>
  </si>
  <si>
    <t>998-012-001</t>
  </si>
  <si>
    <t>CH4 (25% LEL)  AIR BALANCE  103 L</t>
  </si>
  <si>
    <t>998-022-001</t>
  </si>
  <si>
    <t>CH4 (50% LEL)  AIR BALANCE  103 L</t>
  </si>
  <si>
    <t>A77-AB2</t>
  </si>
  <si>
    <t>I3 RETROFIT ADAPTER BRACKET TRIM FOR COVERING UNFINISHED SURFACES</t>
  </si>
  <si>
    <t>AA96D-DLC</t>
  </si>
  <si>
    <t>AIRALERT 96D GAS DETECTION CONTROLLER W/ DATA LOGGER</t>
  </si>
  <si>
    <t>AA96D-DLC-BIP</t>
  </si>
  <si>
    <t>AIRALERT 96D GAS DETECTION CONTROLLER W/ DATA LOGGER  NO LOGO</t>
  </si>
  <si>
    <t>AA96D-RM8</t>
  </si>
  <si>
    <t>AIRALERT RM8 RELAY MODULE  RS485</t>
  </si>
  <si>
    <t>AAB-A</t>
  </si>
  <si>
    <t>ALERTUS BEACON - OPTIONAL AC POWER SUPPLY - RECOMMENDED FOR WALL INSTALLATIONS (OLD P/N  AAB-PSA)</t>
  </si>
  <si>
    <t>AAB-AP</t>
  </si>
  <si>
    <t>POE INJECTOR - SINGLE PORT</t>
  </si>
  <si>
    <t>AAB-B</t>
  </si>
  <si>
    <t>RECHARGABLE BATTERY SET</t>
  </si>
  <si>
    <t>AAB-C</t>
  </si>
  <si>
    <t>ALERTUS BEACON - WIREGUARD CAGE- PROTECTS THE BEACON FROM THEFT  VANDALISM OR ACCIDENTAL DAMAGE  (OLD P/N   AAB-WGC)</t>
  </si>
  <si>
    <t>AAB-E</t>
  </si>
  <si>
    <t>ALERTUS BEACON - ETHERNET/POE</t>
  </si>
  <si>
    <t>AAB-F</t>
  </si>
  <si>
    <t>ALERTUS BEACON - ETHERNET/POE WITH WIRELESS FM</t>
  </si>
  <si>
    <t>AAB-G</t>
  </si>
  <si>
    <t>ALERT BEACON FOR GRANT ELIGIBLE ENTITITES ONLY (PLEASE CONTACT ALERTUS PRIOR FOR APPROVAL)</t>
  </si>
  <si>
    <t>AAB-H</t>
  </si>
  <si>
    <t>ALERTUS TTS - OUTDOOR AMPLIFIED SPEAKER - SELF AMPLIFIED  OUTDOOR RATED WALL MOUNTED SPEAKER FOR TEXT TO SPEECH  93DB @ 4FT 
(OLD P/N  TTS-OAS)</t>
  </si>
  <si>
    <t>AAB-HS</t>
  </si>
  <si>
    <t>ALERTUS TTS - OUTDOOR AMPLIFIED SPEAKER - SUPPLEMENTAL SPEAKER FOR AAB-H</t>
  </si>
  <si>
    <t>AAB-I</t>
  </si>
  <si>
    <t>ALERTUS BEACON - ETHERNET/POE WITH INTERCOMM PUSH-TO-TALK</t>
  </si>
  <si>
    <t>AAB-M</t>
  </si>
  <si>
    <t>ALERTUS LED MARQUEE DIGITAL DISPLAY - 2X21 CHARACTER OUTPUT IN RED  YELLOW  GREEN TEXT  REQUIRES ALERTUS ACTIVATION SOFTWARE AND DIGITAL SIGNAGE OVERRIDE SOFTWARE ADD-ON         (OLD P/N   AAB-LMD)</t>
  </si>
  <si>
    <t>AAB-N</t>
  </si>
  <si>
    <t>ALERTUS EMERGENCY DURESS BUTTON - FLUSH MOUNTED PANIC BUTTON FOR ACTIVATING PRESET ALERT NOTIFICATIONS  (OLD P/N   AAB-EDB)</t>
  </si>
  <si>
    <t>AAB-O</t>
  </si>
  <si>
    <t>ALERTUS BEACON - OUTDOOR ENCLOSURE- HEATED  LOCKED OUTDOOR ENCLOSURE  (OLD P/N   AAB-OE)</t>
  </si>
  <si>
    <t>AAB-P</t>
  </si>
  <si>
    <t>ALERTUS BEACON - PAGING</t>
  </si>
  <si>
    <t>AAB-SS</t>
  </si>
  <si>
    <t>SIGNALING STROBE - HIGH DB WITH AMBER STROBE</t>
  </si>
  <si>
    <t>AAB-T</t>
  </si>
  <si>
    <t>ALERTUS TTS - INDOOR AMPLIFIED SPEAKER - SELF AMPLIFIED  INDOOR WALL MOUNTED SPEAKER FOR TEXT TO SPEECH  93DB @ 4FT (OLD P/N  TTS-IAS)</t>
  </si>
  <si>
    <t>AAY80-390</t>
  </si>
  <si>
    <t>GAS SENSOR O2 4OXV</t>
  </si>
  <si>
    <t>ABD-2F</t>
  </si>
  <si>
    <t>SINGLE -ENDED REFLECTED BEAM SENSOR</t>
  </si>
  <si>
    <t>ADN-X-500</t>
  </si>
  <si>
    <t>ALERTUS DESKTOP NOTIFICATION  500 LICENSES (FOR ADDITIONAL SINGLE LICENCES  CONTACT CUSTOMER SERVICE)</t>
  </si>
  <si>
    <t>AH-24WP-R</t>
  </si>
  <si>
    <t>HORN  24 VOLT  IN/OUTDOOR  CONT OR CODE 3  SYNC/NON-SYNC  RED</t>
  </si>
  <si>
    <t>ALMSC119</t>
  </si>
  <si>
    <t>RJ45-DB9F CONNECTOR FOR IPDACT</t>
  </si>
  <si>
    <t>ALPHA-215</t>
  </si>
  <si>
    <t>PROGRAMMABLE LED ARRAY  2 5 X26  DISPLAY</t>
  </si>
  <si>
    <t>AMM-2F</t>
  </si>
  <si>
    <t>ADDRESSABLE MONITOR MODULE  CLASS “B”</t>
  </si>
  <si>
    <t>AMM-2RIF</t>
  </si>
  <si>
    <t>ADDRESSABLE 2 INPUT / 2 OUTPUT MODULE</t>
  </si>
  <si>
    <t>AM-SP40S-SMK</t>
  </si>
  <si>
    <t>SP40S AFTER MARKET 8 MESSAGE STANDARD MESSGAE KIT</t>
  </si>
  <si>
    <t>ANN-MBRLY</t>
  </si>
  <si>
    <t>OPTIONAL MOUNTING BRACKET (ANN-RLY)</t>
  </si>
  <si>
    <t>ANS-I</t>
  </si>
  <si>
    <t>ALERTUS ACTIVATION SOFTWARE INTERFACE - INCLUDES SERVER SOFTWARE AND END-USER SOFTWARE   (INSTITUTIONAL/LARGE ENTERPRISE) REQUIRED FOR MULTI-CAMPUS  WIDE-AREA NETWORK CONNECTIONS  (OLD P/N   AASE)</t>
  </si>
  <si>
    <t>ANS-L</t>
  </si>
  <si>
    <t>ALERTUS ACTIVATION SOFTWARE INTERFACE - INCLUDES SERVER SOFTWARE AND END-USER SOFTWARE (LARGE APPLICATION)</t>
  </si>
  <si>
    <t>ANS-M</t>
  </si>
  <si>
    <t>ALERTUS ACTIVATION SOFTWARE INTERFACE - INCLUDES SERVER SOFTWARE AND END-USER SOFTWARE   (MID-SIZE APPLICATION) (OLD P/N   AASW)</t>
  </si>
  <si>
    <t>ANS-S</t>
  </si>
  <si>
    <t>ALERTUS ACTIVATION SOFTWARE INTERFACE - INCLUDES SERVER SOFTWARE AND END-USER SOFTWARE (SMALL APPLICATION)</t>
  </si>
  <si>
    <t>ANX-MR-FO</t>
  </si>
  <si>
    <t>ADDRESSABLE NODE EXPANDER-MULTI-RING TWISTED-PAIR</t>
  </si>
  <si>
    <t>ANX-WEBPORTAL-KIT2</t>
  </si>
  <si>
    <t xml:space="preserve">S3 SERIES FIRE ALARM PANEL (BLACK CABINET) AND EVANCE WEB PORTAL GATEWAY WITH BLACK CABINET </t>
  </si>
  <si>
    <t>AOM-TELF</t>
  </si>
  <si>
    <t>TELEPHONE MONITOR MODULE</t>
  </si>
  <si>
    <t>AP-P</t>
  </si>
  <si>
    <t>PLASTIC ADAPTER PLATE FOR 302 AND 302AW</t>
  </si>
  <si>
    <t>AP-S</t>
  </si>
  <si>
    <t>PLATE  ADAPTER  SILVER</t>
  </si>
  <si>
    <t>ASD-LS3</t>
  </si>
  <si>
    <t>ANALOG HIGH SENSITIVITY SENSOR  LASER REPLACEMENT  CLIP  BRIGHT WHITE COLOR</t>
  </si>
  <si>
    <t>ASD-PL2F</t>
  </si>
  <si>
    <t>ANALOG PHOTOELECTRONIC SENSOR  IVORY COLOR</t>
  </si>
  <si>
    <t>ASD-PL3</t>
  </si>
  <si>
    <t>ANALOG PHOTOELECTRONIC SENSOR  VELOCITI ONLY  BRIGHT WHITE COLOR</t>
  </si>
  <si>
    <t>ASD-PL3-IV</t>
  </si>
  <si>
    <t>ANALOG PHOTOELECTRONIC SENSOR  VELOCITI/CLIP  IVORY COLOR</t>
  </si>
  <si>
    <t>ASD-PL3R-IV</t>
  </si>
  <si>
    <t>ANALOG PHOTOELECTRONIC SENSOR  REMOTE TEST CAPABLE  VELOCITI/CLIP  IVORY COLOR</t>
  </si>
  <si>
    <t>ASD-PTL2F</t>
  </si>
  <si>
    <t>ANALOG PHOTOELECTRONIC SENSOR 135°  IVORY COLOR</t>
  </si>
  <si>
    <t>ASD-PTL3</t>
  </si>
  <si>
    <t>ANALOG PHOTOELECTRONIC SENSOR WITH 135° THERMAL SENSOR  VELOCITI ONLY  BRIGHT WHITE COLOR</t>
  </si>
  <si>
    <t>ASD-PTL3-IV</t>
  </si>
  <si>
    <t>ANALOG PHOTOELECTRONIC SENSOR WITH 135° THERMAL SENSOR  VELOCITI/CLIP  IVORY COLOR</t>
  </si>
  <si>
    <t>ASWP-2475C-FR</t>
  </si>
  <si>
    <t>HORN STROBE  WEATHERPROOF  3DB  24 VOLT  75 CANDELA  CEILING  RED</t>
  </si>
  <si>
    <t>ASWP-2475W-FR</t>
  </si>
  <si>
    <t>HORN STROBE  WEATHERPROOF  24 VOLT  75 CANDELA  WALL  RED</t>
  </si>
  <si>
    <t>ASWP-2475W-FW</t>
  </si>
  <si>
    <t>HORN STROBE  WEATHERPROOF  24 VOLT  75 CANDELA  WALL  WHITE</t>
  </si>
  <si>
    <t>ATD-HL2F</t>
  </si>
  <si>
    <t>THERMAL SENSOR 190°  IVORY COLOR</t>
  </si>
  <si>
    <t>ATD-L3</t>
  </si>
  <si>
    <t>THERMAL SENSOR 135°  VELOCITI ONLY  BRIGHT WHITE COLOR</t>
  </si>
  <si>
    <t>ATD-L3H</t>
  </si>
  <si>
    <t>THERMAL SENSOR 190°  VELOCITI ONLY  BRIGHT WHITE COLOR</t>
  </si>
  <si>
    <t>ATD-L3H-IV</t>
  </si>
  <si>
    <t>THERMAL SENSOR 190°  VELOCITI/CLIP  IVORY COLOR</t>
  </si>
  <si>
    <t>ATD-L3-IV</t>
  </si>
  <si>
    <t>THERMAL SENSOR 135°  VELOCITI/CLIP  IVORY COLOR</t>
  </si>
  <si>
    <t>ATD-L3R</t>
  </si>
  <si>
    <t>THERMAL SENSOR RATE OF RISE 15° / 135°  VELOCITI ONLY  BRIGHT WHITE COLOR</t>
  </si>
  <si>
    <t>ATD-L3R-IV</t>
  </si>
  <si>
    <t>THERMAL SENSOR RATE OF RISE 15° / 135°  VELOCITI/CLIP  IVORY COLOR</t>
  </si>
  <si>
    <t>AVN-IPS</t>
  </si>
  <si>
    <t>IP SPEAKER</t>
  </si>
  <si>
    <t>B110LP</t>
  </si>
  <si>
    <t>DETECTOR BASE  2-WIRE  100 SERIES  LOW PROFILE</t>
  </si>
  <si>
    <t>B110RLP</t>
  </si>
  <si>
    <t>2-WIRE BASE FOR USE WITH 100 SERIES SMOKE DETECTORS</t>
  </si>
  <si>
    <t>B112LP</t>
  </si>
  <si>
    <t>DETECTOR BASE  4-WIRE  FORM A C RELAYS  100 SERIES  LOW PROFILE</t>
  </si>
  <si>
    <t>B114LP</t>
  </si>
  <si>
    <t>DETECTOR BASE  4-WIRE  FORM A C RELAYS  FORM A SUPERVISORY  100 SERIES  LOW PROFILE</t>
  </si>
  <si>
    <t>B116LP</t>
  </si>
  <si>
    <t>DETECTOR BASE  2-WIRE  FORM C RELAY  100 SERIES  LOW PROFILE</t>
  </si>
  <si>
    <t>B200S-LF-IV</t>
  </si>
  <si>
    <t>INTELLIGENT ADDRESSABLE LOW FREQUENCY 520 HZ SOUNDER BASE - FOR VELOCITI SENSORS ONLY  IVORY</t>
  </si>
  <si>
    <t>B200SR-LF-IV</t>
  </si>
  <si>
    <t>INTELLIGENT PLUG-IN LOW FREQUENCY 520 HZ SOUNDER BASE WITH ANSI TEMPORAL 3 OR CONTINUOUS TONE  IVORY</t>
  </si>
  <si>
    <t>B210LP</t>
  </si>
  <si>
    <t>6  BASE  FLANGED  LOW PROFILE  USE WITH ANALOG SENSOR OR VELOCITI SENSORS  IVORY COLOR</t>
  </si>
  <si>
    <t>B210LPBP</t>
  </si>
  <si>
    <t>BULK PACK OF BP210LP  IVORY COLOR  QUANTITY 10</t>
  </si>
  <si>
    <t>B210W</t>
  </si>
  <si>
    <t>6 INCH VELOCITI WIRELESS BASE - FLANGED</t>
  </si>
  <si>
    <t>B300-6</t>
  </si>
  <si>
    <t>6  BASE  FLANGED  LOW PROFILE  USE WITH ANALOG SENSOR OR VELOCITI SENSORS  BRIGHT WHITE COLOR</t>
  </si>
  <si>
    <t>B300-6-IV</t>
  </si>
  <si>
    <t>B501-BL</t>
  </si>
  <si>
    <t>4  BASE  NO FLANGE  BLACK COLOR</t>
  </si>
  <si>
    <t>B501-IV</t>
  </si>
  <si>
    <t>4  BASE  NO FLANGE  IVORY COLOR</t>
  </si>
  <si>
    <t>B501-WHITE</t>
  </si>
  <si>
    <t>4  BASE  NO FLANGE  BRIGHT WHITE COLOR</t>
  </si>
  <si>
    <t>B501-WHITE-BP</t>
  </si>
  <si>
    <t>BULK PACK OF B501  QUANTITY 10  BRIGHT WHITE COLOR</t>
  </si>
  <si>
    <t>BARCODE-1000</t>
  </si>
  <si>
    <t>EVANCE BAR CODES (1000 CT)</t>
  </si>
  <si>
    <t>BAT-12120-BP</t>
  </si>
  <si>
    <t>FOUR (4) BAT-12120 (12V  12AH) SHIPPED IN EACH BULK PACK</t>
  </si>
  <si>
    <t>BB-R</t>
  </si>
  <si>
    <t>SURFACE BACK-BOX  INTERIOR TYPE  4”L X 4 W X 1”D  RED</t>
  </si>
  <si>
    <t>BB-S</t>
  </si>
  <si>
    <t>BACKBOX  4   SILVER</t>
  </si>
  <si>
    <t>BB-STD</t>
  </si>
  <si>
    <t>STANDARD 4 SQUARE BOX</t>
  </si>
  <si>
    <t>BDA-ADP-RA-1</t>
  </si>
  <si>
    <t>RIGHT ANGLE N MALE TO N FEMALE ADAPTER</t>
  </si>
  <si>
    <t>BDA-BB-75-10</t>
  </si>
  <si>
    <t>BDA BATTERY  12V / 75AH EACH  (2 REQUIRED FOR EACH BDA)</t>
  </si>
  <si>
    <t>BDA-BENCL-10-UL3R</t>
  </si>
  <si>
    <t>NEMA-3R  UL LISTED BATTERY ENCLOSURE FOR 2X 75AH BATTERIES  STEEL WITH RED POWDER COAT FINISH VENTED</t>
  </si>
  <si>
    <t>BDA-CABLE-10A-250</t>
  </si>
  <si>
    <t>250 FT  CABLE - RED JACKET IMPRINTED 1/2  CORRUGATED ALUM PLENUM AIR DIELECTRIC  50 OHM COAXIAL</t>
  </si>
  <si>
    <t>BDA-CABLE-10A-500</t>
  </si>
  <si>
    <t>500 FT  CABLE - RED JACKET IMPRINTED 1/2  CORRUGATED ALUM PLENUM AIR DIELECTRIC  50 OHM COAXIAL</t>
  </si>
  <si>
    <t>BDA-CABLE-15A-250</t>
  </si>
  <si>
    <t>250 FT  CABLE - BLACK JACKET IMPRINTED 1/4  CORRUGATED COPPER FOAM DIELECTRIC  50 OHM</t>
  </si>
  <si>
    <t>BDA-CABLE-15A-500</t>
  </si>
  <si>
    <t>500 FT   CABLE - BLACK JACKET IMPRINTED 1/4  CORRUGATED COPPER FOAM DIELECTRIC  50 OHM</t>
  </si>
  <si>
    <t>BDA-DA-150175-1</t>
  </si>
  <si>
    <t>DONOR ANTENNA  YAGI DIRECTIONAL 150-175MHZ</t>
  </si>
  <si>
    <t>BDA-DA-450470-1</t>
  </si>
  <si>
    <t>DONOR ANTENNA  YAGI DIRECTIONAL 450-470MHZ</t>
  </si>
  <si>
    <t>BDA-DA-465490-1</t>
  </si>
  <si>
    <t>DONOR ANTENNA  YAGI DIRECTIONAL 470-490MHZ</t>
  </si>
  <si>
    <t>BDA-DA-7800-1</t>
  </si>
  <si>
    <t>DONOR ANTENNA  YAGI DIRECTIONAL 763-869MHZ</t>
  </si>
  <si>
    <t>BDA-DC10-1317-1</t>
  </si>
  <si>
    <t>DIRECTIONAL COUPLER 10DB  136-174MHZ</t>
  </si>
  <si>
    <t>BDA-DC10-3588-1</t>
  </si>
  <si>
    <t>DIRECTIONAL COUPLER 10DB  350-880MHZ</t>
  </si>
  <si>
    <t>BDA-DC15-1317-1</t>
  </si>
  <si>
    <t>DIRECTIONAL COUPLER 15DB  136-174MHZ</t>
  </si>
  <si>
    <t>BDA-DC15-3588-1</t>
  </si>
  <si>
    <t>DIRECTIONAL COUPLER 15DB  350-880MHZ</t>
  </si>
  <si>
    <t>BDA-DC20-3588-1</t>
  </si>
  <si>
    <t>DIRECTIONAL COUPLER 20DB  350-880MHZ</t>
  </si>
  <si>
    <t>BDA-DC6-1317-1</t>
  </si>
  <si>
    <t>DIRECTIONAL COUPLER 6DB  136-174MHZ</t>
  </si>
  <si>
    <t>BDA-DC6-3588-1</t>
  </si>
  <si>
    <t>DIRECTIONAL COUPLER 6DB  350-880MHZ</t>
  </si>
  <si>
    <t>BDA-DP-400-2</t>
  </si>
  <si>
    <t>DAS ANTENNA  DIRECTIONAL PANEL UHF</t>
  </si>
  <si>
    <t>BDA-DP-7800-2</t>
  </si>
  <si>
    <t>DAS ANTENNA  DIRECTIONAL PANEL 763-869MHZ</t>
  </si>
  <si>
    <t>BDA-EOL-10</t>
  </si>
  <si>
    <t>ANTENNA SENSOR / END OF THE LINE TERMINATION</t>
  </si>
  <si>
    <t>BDA-FA-150175-1</t>
  </si>
  <si>
    <t>DAS ANTENNA  FIBERGLASS 150-175MHZ</t>
  </si>
  <si>
    <t>BDA-FA-450470-1</t>
  </si>
  <si>
    <t>DAS ANTENNA  FIBERGLASS 450-470MHZ</t>
  </si>
  <si>
    <t>BDA-FA-465490-1</t>
  </si>
  <si>
    <t>DAS ANTENNA  FIBERGLASS 470-490MHZ</t>
  </si>
  <si>
    <t>BDA-FA-700-1</t>
  </si>
  <si>
    <t>DAS ANTENNA  FIBERGLASS 763-805MHZ</t>
  </si>
  <si>
    <t>BDA-FA-7800-1</t>
  </si>
  <si>
    <t>DAS ANTENNA  FIBERGLASS 763-869MHZ</t>
  </si>
  <si>
    <t>BDA-FA-7800-2</t>
  </si>
  <si>
    <t>BDA-FA-800-1</t>
  </si>
  <si>
    <t>DAS ANTENNA  FIBERGLASS 806-869MHZ</t>
  </si>
  <si>
    <t>BDA-GKCK-10</t>
  </si>
  <si>
    <t>COAXIAL CABLE GROUNDING KIT</t>
  </si>
  <si>
    <t>BDA-JMPRG-10</t>
  </si>
  <si>
    <t>COAXIAL CABLE JUMPER NM-NM RG58  18  LONG</t>
  </si>
  <si>
    <t>BDA-JMPRG-11</t>
  </si>
  <si>
    <t>COAXIAL CABLE JUMPER NM-NM RG58  37  LONG</t>
  </si>
  <si>
    <t>BDA-JMPRG-12</t>
  </si>
  <si>
    <t>COAXIAL CABLE JUMPER NM-NM FLEXIBLE RG8  24  LONG  FOR DONOR ANTENNA</t>
  </si>
  <si>
    <t>BDA-LA-P8AX-6G</t>
  </si>
  <si>
    <t xml:space="preserve">COAXIAL SURGE PROTECTOR  UL LISTED </t>
  </si>
  <si>
    <t>BDA-LPA-150175-1</t>
  </si>
  <si>
    <t>DAS ANTENNA  LOW PROFILE 150-175MHZ</t>
  </si>
  <si>
    <t>BDA-LPA-4502700-1</t>
  </si>
  <si>
    <t>DAS ANTENNA  LOW PROFILE ULTRA BROADBAND 450-2700MHZ</t>
  </si>
  <si>
    <t>BDA-LPA-7800-1</t>
  </si>
  <si>
    <t>DAS ANTENNA  LOW PROFILE 763-869MHZ</t>
  </si>
  <si>
    <t>BDA-NFC-11</t>
  </si>
  <si>
    <t>N-FEMALE CONNECTOR FOR 1/2  CABLE  RSI BRAND</t>
  </si>
  <si>
    <t>BDA-NFC-21</t>
  </si>
  <si>
    <t>N-FEMALE CONNECTOR FOR 1/2  CABLE  RFS OMNI-FIT BRAND</t>
  </si>
  <si>
    <t>BDA-NFC-41A</t>
  </si>
  <si>
    <t>N-FEMALE CONNECTOR FOR 1/4  COOAXIAL CABLE  RSI</t>
  </si>
  <si>
    <t>BDA-NMC-10</t>
  </si>
  <si>
    <t>N-MALE CONNECTOR FOR 1/2  CABLE  RSI BRAND</t>
  </si>
  <si>
    <t>BDA-NMC-20</t>
  </si>
  <si>
    <t>N-MALE CONNECTOR FOR 1/2  CABLE  RFS OMNI-FIT BRAND</t>
  </si>
  <si>
    <t>BDA-NMC-40A</t>
  </si>
  <si>
    <t>N-MALE CONNECTOR FOR 1/4  COOAXIAL CABLE  RSI</t>
  </si>
  <si>
    <t>BDA-PD2-1552-1</t>
  </si>
  <si>
    <t>2-WAY POWER DIVIDER / COMBINER  150-520MHZ  50W  WILKINSON TYPE</t>
  </si>
  <si>
    <t>BDA-PD2-4588-1</t>
  </si>
  <si>
    <t>2-WAY POWER DIVIDER / COMBINER  450-880MHZ  50W  WILKINSON TYPE</t>
  </si>
  <si>
    <t>BDA-PD3-1552-1</t>
  </si>
  <si>
    <t>3-WAY POWER DIVIDER / COMBINER  150-520MHZ  50W  WILKINSON TYPE</t>
  </si>
  <si>
    <t>BDA-PD3-4588-1</t>
  </si>
  <si>
    <t>3-WAY POWER DIVIDER / COMBINER  450-880MHZ  50W  WILKINSON TYPE</t>
  </si>
  <si>
    <t>BDA-PD4-1552-1</t>
  </si>
  <si>
    <t>4-WAY POWER DIVIDER / COMBINER  150-520MHZ  50W  WILKINSON TYPE</t>
  </si>
  <si>
    <t>BDA-PD4-4588-1</t>
  </si>
  <si>
    <t>4-WAY POWER DIVIDER / COMBINER  450-880MHZ  50W  WILKINSON TYPE</t>
  </si>
  <si>
    <t>BDA-SBR-10-UL3R</t>
  </si>
  <si>
    <t xml:space="preserve">SEISMIC BRACKET KIT FOR BDA BATTERY ENCLOSURE  INCLUDES A PAIR OF BRACKETS FOR TWO 75AH BATTERIES AND THE MOUNTING HARDWARE </t>
  </si>
  <si>
    <t>BDA-SVC-10</t>
  </si>
  <si>
    <t>BDA SYSTEM DESIGN  DRAWINGS  BOM (UNIT EA )  NOTE  PLEASE INCLUDE PROJECT NAME AND ESD PROJECT CONTACT EMAIL TO THE ORDER FOR ASSIGNED RSI PROJECT MANAGER TO CONTACT</t>
  </si>
  <si>
    <t>BEAMHK</t>
  </si>
  <si>
    <t>BEAM DETECTOR HEATER KIT</t>
  </si>
  <si>
    <t>BEAMHKR</t>
  </si>
  <si>
    <t>BEAM DETECTOR HEATER KIT FOR REFLECTORS  4 USED WITH LONG RANGE KIT</t>
  </si>
  <si>
    <t>BEAMLRK</t>
  </si>
  <si>
    <t>LONG RANGE KIT REQUIRED FOR APPLICATIONS GREATER THAN 230 FEET</t>
  </si>
  <si>
    <t>BG12TR</t>
  </si>
  <si>
    <t>TRIM RING FOR ALL MS-7 SERIES PULL STATIONS</t>
  </si>
  <si>
    <t>BP-1</t>
  </si>
  <si>
    <t>BACKPLANE FOR 1 CARD CONTROLLER</t>
  </si>
  <si>
    <t>C58-237-00</t>
  </si>
  <si>
    <t>REPLACEMENT DUST COVER FOR LOW PROFILE SENSORS</t>
  </si>
  <si>
    <t>CAB-SPKR-KIT</t>
  </si>
  <si>
    <t>KIT  BULK  500FT SPEAKER CABLE  TERMINALS</t>
  </si>
  <si>
    <t>CAP-KIT</t>
  </si>
  <si>
    <t>CONNECTOR KIT FOR MINIATURE SAMPLING POINT AND CAPILLARY  TUBE ARRANGEMENT   INCLUDES (1) MALE CONNECTOR  (1/2”  THREAD X  1/2” OD COMPRESSION) AND  (1) FEMALE CONNECTOR  (1/2” OD COMPRESSION)  (BRASS)</t>
  </si>
  <si>
    <t>CB500</t>
  </si>
  <si>
    <t>CONTROL MODULE BARRIER  REQUIRED BY UL TO SEPARATE POWER LIMITED AND NON POWER LIMITED WIRING IN MODULES</t>
  </si>
  <si>
    <t>CBB-8</t>
  </si>
  <si>
    <t>BACKBOX  8  SPEAKER  ROUND  WHITE</t>
  </si>
  <si>
    <t>CH70-24MCW-FR</t>
  </si>
  <si>
    <t>CHIME STROBE  24 VOLT  SELECTABLE CANDELA 15/30/75/110  RED</t>
  </si>
  <si>
    <t>CH70-24MCW-FW</t>
  </si>
  <si>
    <t>CHIME STROBE  24 VOLT  SELECTABLE CANDELA 15/30/75/110  WALL  WHITE</t>
  </si>
  <si>
    <t>CH70-24-R</t>
  </si>
  <si>
    <t>CHIME SQ  24 VDC RD</t>
  </si>
  <si>
    <t>CH90-24MCC-FW</t>
  </si>
  <si>
    <t>CHIME STROBE  24 VOLT  SELECTABLE CANDELA 15/30/75/100  ROUND  CEILING  WHITE</t>
  </si>
  <si>
    <t>CH90-24-W</t>
  </si>
  <si>
    <t>CHIME RND 24 VDC WHT</t>
  </si>
  <si>
    <t>CHRL</t>
  </si>
  <si>
    <t>CHIME ONLY  12/24 VOLT  RED</t>
  </si>
  <si>
    <t>CHWL</t>
  </si>
  <si>
    <t>CHIME ONLY  12/24 VOLT  WHITE</t>
  </si>
  <si>
    <t>CK300</t>
  </si>
  <si>
    <t>COLOR KIT WHITE (INCLUDES COVER AND TRIM RING)-10 PACK</t>
  </si>
  <si>
    <t>CK300-BL</t>
  </si>
  <si>
    <t>COLOR KIT BLACK (INCLUDES COVER AND TRIM RING)-10 PACK</t>
  </si>
  <si>
    <t>CK300-IV</t>
  </si>
  <si>
    <t>COLOR KIT IVORY (INCLUDES COVER AND TRIM RING)-10 PACK</t>
  </si>
  <si>
    <t>CO1224T</t>
  </si>
  <si>
    <t>CONVENTIONAL CARBON MONOXIDE DETECTOR  12/24 VDC  WITH SOUNDER AND TROUBLE RELAY WITH TEST FUNCTION  UL2075 LISTED</t>
  </si>
  <si>
    <t>CO-PLATE</t>
  </si>
  <si>
    <t xml:space="preserve">CO DETECTOR PLATE  PACKAGE OF 5   USE WHEN REPLACING ROUND CO DETECTORS WITH THE CO1224T </t>
  </si>
  <si>
    <t>CSX10-115-R</t>
  </si>
  <si>
    <t>10” EXPLOSION PROOF BELL  SINGLE STROKE  115VAC  RED</t>
  </si>
  <si>
    <t>CSXG10-115-R</t>
  </si>
  <si>
    <t>10” EXPLOSION PROOF BELL  SINGLE STROKE  115 VAC  OUTDOOR  RED</t>
  </si>
  <si>
    <t>CSXG10-24-R</t>
  </si>
  <si>
    <t>EXPL  PROOF SINGLE STROKE BELL OUTDOOR 24 VDC RD</t>
  </si>
  <si>
    <t>DB12/XB1324VREDRED</t>
  </si>
  <si>
    <t xml:space="preserve">DB12024NR   XB13024RNNR (WHEELOCK PX62500320) XB13 / DB12  24V DC  RED LENS  NATURAL RED FINISH MODEL  NOTE  NO RETURN / NO CANCELLATION POLICY </t>
  </si>
  <si>
    <t>DBB-R</t>
  </si>
  <si>
    <t>BACKBOX   4”L X 4 W X 2 3/16”D  RED</t>
  </si>
  <si>
    <t>DBB-S</t>
  </si>
  <si>
    <t>BACKBOX  DEEP  4   SILVER</t>
  </si>
  <si>
    <t>DC-MAX-R</t>
  </si>
  <si>
    <t>DC MAX INDUST STR RED DOUBLE FLASH 10 5 31VDC</t>
  </si>
  <si>
    <t>DCOIL</t>
  </si>
  <si>
    <t>INNOVAIRFLEX DUCT ACCESSORY COIL  REQUIRED ON D2 AND DNR IF A REMOTE TEST STATION IS USED</t>
  </si>
  <si>
    <t>DECAL-R</t>
  </si>
  <si>
    <t>RED DECALS FOR SPECTRALERT ADVANCE WALL PRODUCTS  5 SETS OF 2 (10 TOTAL)</t>
  </si>
  <si>
    <t>DECAL-RC</t>
  </si>
  <si>
    <t>RED DECALS FOR SPECTRALERT ADVANCE CEILING PRODUCTS  5 SETS OF 3 (15 TOTAL)</t>
  </si>
  <si>
    <t>DECAL-W</t>
  </si>
  <si>
    <t>WHITE DECALS FOR SPECTRALERT ADVANCE WALL PRODUCTS  5 SETS OF 2 (10 TOTAL)</t>
  </si>
  <si>
    <t>DECAL-WC</t>
  </si>
  <si>
    <t>WHITE DECALS FOR SPECTRALERT ADVANCE WALL PRODUCTS  5 SETS OF 3 (15 TOTAL)</t>
  </si>
  <si>
    <t>DH24120FB</t>
  </si>
  <si>
    <t>SEMI-FLUSH  PLATED  BRASS</t>
  </si>
  <si>
    <t>DH24120FD</t>
  </si>
  <si>
    <t>SEMI-FLUSH  POWDER COATED DARK BRONZE</t>
  </si>
  <si>
    <t>DH24120FPC</t>
  </si>
  <si>
    <t>SEMI-FLUSH  POWDER COATED CHROME</t>
  </si>
  <si>
    <t>DH24120GB1</t>
  </si>
  <si>
    <t>GROUND MOUNT  SINGLE DOOR  PLATED  BRASS</t>
  </si>
  <si>
    <t>DH24120GB2</t>
  </si>
  <si>
    <t>GROUND MOUNT  DOUBLE DOOR  PLATED  BRASS</t>
  </si>
  <si>
    <t>DH24120GPC1</t>
  </si>
  <si>
    <t>GROUND MOUNT  SINGLE DOOR  POWDER COATED  CHROME</t>
  </si>
  <si>
    <t>DH24120GPC2</t>
  </si>
  <si>
    <t>GROUND MOUNT  DOUBLE DOOR  POWDER COATED  CHROME</t>
  </si>
  <si>
    <t>DH24120GPD1</t>
  </si>
  <si>
    <t>GROUND MOUNT  SINGLE DOOR  POWDER COATED  DARK BRONZE</t>
  </si>
  <si>
    <t>DH24120GPD2</t>
  </si>
  <si>
    <t>GROUND MOUNT  DOUBLE DOOR  POWDER COATED  DARK BRONZE</t>
  </si>
  <si>
    <t>DH24120SB</t>
  </si>
  <si>
    <t>SURFACE MOUNT  PLATED  BRASS</t>
  </si>
  <si>
    <t>DH24120SPC</t>
  </si>
  <si>
    <t>SURFACE MOUNT  POWDER COATED  CHROME</t>
  </si>
  <si>
    <t>DH24120SPD</t>
  </si>
  <si>
    <t>SURFACE MOUNT  POWDER COATED  DARK BRONZE</t>
  </si>
  <si>
    <t>DH24120WB</t>
  </si>
  <si>
    <t>RECESSED  PLATED  BRASS</t>
  </si>
  <si>
    <t>DH24120WD</t>
  </si>
  <si>
    <t>RECESSED  POWDER COATED  DARK BRONZE</t>
  </si>
  <si>
    <t>DH24120WPC</t>
  </si>
  <si>
    <t>RECESSED  POWDER COATED  CHROME</t>
  </si>
  <si>
    <t>DHBBB</t>
  </si>
  <si>
    <t>SURFACE MOUNT BACK BOX  PLATED  BRASS</t>
  </si>
  <si>
    <t>DHBBD</t>
  </si>
  <si>
    <t>SURFACE MOUNT BACK BOX  POWDER COATED  DARK BRONZE</t>
  </si>
  <si>
    <t>DHBBPC</t>
  </si>
  <si>
    <t>SURFACE MOUNT BACK BOX  POWDER COATED  CHROME</t>
  </si>
  <si>
    <t>DHCPB</t>
  </si>
  <si>
    <t>CATCH PLATE  PLATED  BRASS</t>
  </si>
  <si>
    <t>DHCPC</t>
  </si>
  <si>
    <t>CATCH PLATE  POWDER COATED  CHROME</t>
  </si>
  <si>
    <t>DHCPD</t>
  </si>
  <si>
    <t>CATCH PLATE  POWDER COATED  DARK BRONZE</t>
  </si>
  <si>
    <t>DHDF</t>
  </si>
  <si>
    <t>SWIVEL BASE MOUNTING DRILL FIXTURE</t>
  </si>
  <si>
    <t>DHE.5B</t>
  </si>
  <si>
    <t xml:space="preserve"> 5” EXTENSION ROD  PLATED  BRASS</t>
  </si>
  <si>
    <t>DHE.5D</t>
  </si>
  <si>
    <t xml:space="preserve"> 5” EXTENSION ROD  POWDER COATED  DARK BRONZE</t>
  </si>
  <si>
    <t>DHE.5PC</t>
  </si>
  <si>
    <t xml:space="preserve"> 5” EXTENSION ROD  POWDER COATED  CHROME</t>
  </si>
  <si>
    <t>DHE1.5APC</t>
  </si>
  <si>
    <t>1 5” ADJUSTABLE EXTENSION ROD  POWDER COATED  CHROME</t>
  </si>
  <si>
    <t>DHE1.5B</t>
  </si>
  <si>
    <t>1 5” EXTENSION ROD  PLATED  BRASS</t>
  </si>
  <si>
    <t>DHE1.5D</t>
  </si>
  <si>
    <t>1 5” EXTENSION ROD  POWDER COATED  DARK BRONZE</t>
  </si>
  <si>
    <t>DHE1.5PC</t>
  </si>
  <si>
    <t>1 5” EXTENSION ROD  POWDER COATED  CHROME</t>
  </si>
  <si>
    <t>DHE1B</t>
  </si>
  <si>
    <t>1” EXTENSION ROD  PLATED  BRASS</t>
  </si>
  <si>
    <t>DHE1D</t>
  </si>
  <si>
    <t>1” EXTENSION ROD  POWDER COATED  DARK BRONZE</t>
  </si>
  <si>
    <t>DHE1PC</t>
  </si>
  <si>
    <t>1” EXTENSION ROD  POWDER COATED  CHROME</t>
  </si>
  <si>
    <t>DHE2APC</t>
  </si>
  <si>
    <t>2” ADJUSTABLE EXTENSION ROD  POWDER COATED  CHROME</t>
  </si>
  <si>
    <t>DHE2B</t>
  </si>
  <si>
    <t>2” EXTENSION ROD  PLATED  BRASS</t>
  </si>
  <si>
    <t>DHE2D</t>
  </si>
  <si>
    <t>2” EXTENSION ROD  POWDER COATED  DARK BRONZE</t>
  </si>
  <si>
    <t>DHE2PC</t>
  </si>
  <si>
    <t>2” EXTENSION ROD  POWDER COATED  CHROME</t>
  </si>
  <si>
    <t>DHE3B</t>
  </si>
  <si>
    <t>3” EXTENSION ROD  PLATED  BRASS</t>
  </si>
  <si>
    <t>DHE3D</t>
  </si>
  <si>
    <t>3” EXTENSION ROD  POWDER COATED  DARK BRONZE</t>
  </si>
  <si>
    <t>DHE3PC</t>
  </si>
  <si>
    <t>3” EXTENSION ROD  POWDER COATED  CHROME</t>
  </si>
  <si>
    <t>DHE4AB</t>
  </si>
  <si>
    <t>4” ADJUSTABLE EXTENSION ROD  PLATED  BRASS</t>
  </si>
  <si>
    <t>DHE4AD</t>
  </si>
  <si>
    <t>4” ADJUSTABLE EXTENSION ROD  POWDER COATED  DARK BRONZE</t>
  </si>
  <si>
    <t>DHE4APC</t>
  </si>
  <si>
    <t>4” ADJUSTABLE EXTENSION ROD  POWDER COATED  CHROME</t>
  </si>
  <si>
    <t>DHE4PC</t>
  </si>
  <si>
    <t>4” EXTENSION ROD  POWDER COATED  CHROME</t>
  </si>
  <si>
    <t>DHE5B</t>
  </si>
  <si>
    <t>5” EXTENSION ROD  PLATED  BRASS</t>
  </si>
  <si>
    <t>DHE5D</t>
  </si>
  <si>
    <t>5” EXTENSION ROD  POWDER COATED  DARK BRONZE</t>
  </si>
  <si>
    <t>DHE5PC</t>
  </si>
  <si>
    <t>5” EXTENSION ROD  POWDER COATED  CHROME</t>
  </si>
  <si>
    <t>DHSBB</t>
  </si>
  <si>
    <t>SWIVEL BASE  PLATED  BRASS</t>
  </si>
  <si>
    <t>DHSBD</t>
  </si>
  <si>
    <t>SWIVEL BASE  POWDER COATED  DARK BRONZE</t>
  </si>
  <si>
    <t>DHSBPC</t>
  </si>
  <si>
    <t>SWIVEL BASE  POWDER COATED  CHROME</t>
  </si>
  <si>
    <t>DHW</t>
  </si>
  <si>
    <t>EXTENSION WRENCH (2 PCS )</t>
  </si>
  <si>
    <t>DSM-12/24-R</t>
  </si>
  <si>
    <t>SYNC MODULE  12/24 VOLT  SINGLE CIRCUIT CLASS A OR MULTIPLE CLASS B</t>
  </si>
  <si>
    <t>DST1.5</t>
  </si>
  <si>
    <t>INNOVAIRFLEX SAMPLING TUBE  STEEL  1 5’ WITH HOLES</t>
  </si>
  <si>
    <t>DST3</t>
  </si>
  <si>
    <t>INNOVAIRFLEX SAMPLING TUBE  STEEL  3’ WITH HOLES</t>
  </si>
  <si>
    <t>DST5</t>
  </si>
  <si>
    <t>INNOVAIRFLEX SAMPLING TUBE  STEEL  5’ WITH HOLES</t>
  </si>
  <si>
    <t>E3BB-BD/INCC</t>
  </si>
  <si>
    <t>D SIZE ENCLOSURE  COMMAND CENTER  BLACK  REQUIRES E3ID-D INNER DOOR AND E3-DPLATE</t>
  </si>
  <si>
    <t>E3BB-RD/INCC</t>
  </si>
  <si>
    <t>D SIZE ENCLOSURE  COMMAND CENTER  RED DOOR  REQUIRES E3ID-D INNER DOOR AND E3-DPLATE</t>
  </si>
  <si>
    <t>E3-FOCALPOINT-KIT</t>
  </si>
  <si>
    <t>FOCALPOINT GATEWAY   S3 SERIES FIRE ALARM CONTROL PANEL (BLACK CABINET) FOR ETHERNET CONNECTIVITY TO FOCALPOINT</t>
  </si>
  <si>
    <t>E3-TRIMKIT-B</t>
  </si>
  <si>
    <t>TRIM KIT FOR B SIZE ENCLOSURES</t>
  </si>
  <si>
    <t>E50-24MCW-FR</t>
  </si>
  <si>
    <t>SPEAKER STROBE  24 VOLT  SELECTABLE CANDELA 15/30/75/110  SQUARE  WALL  RED</t>
  </si>
  <si>
    <t>E50-24MCWH-FR</t>
  </si>
  <si>
    <t>SPEAKER STROBE  24 VOLT  MULTI-CANDELA 135/185  WALL  RED</t>
  </si>
  <si>
    <t>E50-24MCWH-FW</t>
  </si>
  <si>
    <t>SPEAKER STROBE  24 VOLT  MULTI-CANDELA 135/185  WALL  WHITE</t>
  </si>
  <si>
    <t>E50-R</t>
  </si>
  <si>
    <t>SPEAKER  25/70 7 VRMS  1/8 TO 2 WATTS  SQUARE  WALL  RED</t>
  </si>
  <si>
    <t>E50SB-R</t>
  </si>
  <si>
    <t>SURFACE BACKBOX FOR E50 SPEAKERS  RED</t>
  </si>
  <si>
    <t>E50SB-W</t>
  </si>
  <si>
    <t>SURFACE BACKBOX FOR E50 SPEAKERS  WHITE</t>
  </si>
  <si>
    <t>E50SSB-R</t>
  </si>
  <si>
    <t>SURFACE BACKBOX FOR E50 SPEAKER STROBE  RED</t>
  </si>
  <si>
    <t>E50SSB-W</t>
  </si>
  <si>
    <t>SURFACE BACKBOX FOR E50 SPEAKER STROBE  WHITE</t>
  </si>
  <si>
    <t>E50-W</t>
  </si>
  <si>
    <t>SPEAKER  25/70 7 VRMS  1/8 TO 2 WATTS  SQUARE  WALL  WHITE</t>
  </si>
  <si>
    <t>E60-24MCC-FR</t>
  </si>
  <si>
    <t>SPEAKER STROBE  24 VOLT  SELECTABLE CANDELA 15/30/75/110  CEILING  RED</t>
  </si>
  <si>
    <t>E60-24MCC-FW</t>
  </si>
  <si>
    <t>SPEAKER STROBE  24 VOLT  SELECTABLE CANDELA 15/30/75/110  CEILING  WHITE</t>
  </si>
  <si>
    <t>E60-24MCCH-FR</t>
  </si>
  <si>
    <t>SPEAKER STROBE  24 VOLT  MULTI-CANDELA 115/177  WALL  RED</t>
  </si>
  <si>
    <t>E60-24MCCH-FW</t>
  </si>
  <si>
    <t>SPEAKER STROBE  24 VOLT  MULTI-CANDELA 115/177  WALL  WHITE</t>
  </si>
  <si>
    <t>E60-24MCW-FW</t>
  </si>
  <si>
    <t>SPEAKER STROBE  2 WATTS  24 VOLTS  15/30/75/95 CANDELA  ROUND   WALL  WHITE</t>
  </si>
  <si>
    <t>E60EXT-R</t>
  </si>
  <si>
    <t>E60 SERIES EXTENDER RING  RED</t>
  </si>
  <si>
    <t>E60EXT-W</t>
  </si>
  <si>
    <t>E60 SERIES EXTENDER RING  WHITE</t>
  </si>
  <si>
    <t>E60-R</t>
  </si>
  <si>
    <t>SPEAKER  25 OR 70 7 VRMS  1/8 TO 2 WATTS  SQUARE  CEILING  RED</t>
  </si>
  <si>
    <t>E60-W</t>
  </si>
  <si>
    <t>SPEAKER  25 OR 70 7 VRMS  1/8 TO 2 WATTS  SQUARE  CEILING  WHITE</t>
  </si>
  <si>
    <t>E700-CAPKIT</t>
  </si>
  <si>
    <t>CONNECTOR KIT FOR MINIATURE SAMPLING POINT AND CAPILLARY TUBE ARRANGEMENT   INCLUDES (1) MALE CONNECTOR  (1/2”  THREAD X  1/2” OD COMPRESSION) AND  (1) FEMALE CONNECTOR  (1/2” OD COMPRESSION)  (PLASTIC)</t>
  </si>
  <si>
    <t>E700-FIL-ASSY</t>
  </si>
  <si>
    <t>EXTERNAL FILTER ASSEMBLY</t>
  </si>
  <si>
    <t>E700-SP</t>
  </si>
  <si>
    <t>MINIATURE SAMPLING POINT</t>
  </si>
  <si>
    <t>E700-SP-DCL</t>
  </si>
  <si>
    <t xml:space="preserve">SAMPLING POINT DECAL  WRAP AROUND STYLE - 200 PER ROLL  PLACE CENTER AREA OVER SAMPLING POINT AND WRAP DECAL AROUND DIAMETER OF PIPE  (OLD P/N E700 - SP - DCL - A) </t>
  </si>
  <si>
    <t>E700-SP-DCLPIPE</t>
  </si>
  <si>
    <t xml:space="preserve">SAMPLING PIPE LABELS  -  35 PER ROLL </t>
  </si>
  <si>
    <t>E700-SP-DCL-PNT</t>
  </si>
  <si>
    <t>ROUND STYLE POINT LABELS  -   50 PER ROLL  WHITE</t>
  </si>
  <si>
    <t>E700-SPLG</t>
  </si>
  <si>
    <t>MINIATURE SAMPLING POINT LABEL  ROUND STYLE - 12 PER SHEET GREY</t>
  </si>
  <si>
    <t>E700-SPLR</t>
  </si>
  <si>
    <t>MINIATURE SAMPLING POINT LABEL  ROUND STYLE - 12 PER SHEET RED</t>
  </si>
  <si>
    <t>E700-TUBE</t>
  </si>
  <si>
    <t>POLYETHYLENE TUBING  BLACK   1/2” OD X 3/8” ID   FPE RATED   50 FEET OF TUBING PER ROLL</t>
  </si>
  <si>
    <t>E70-24MCC-FW</t>
  </si>
  <si>
    <t>E70-24MCC-NW</t>
  </si>
  <si>
    <t>SPEAKER STROBE  24 VOLT  SELECTABLE CANDELA 15/30/75/110  CEILING  NO-LETTERING  WHITE</t>
  </si>
  <si>
    <t>E70-24MCW-FR</t>
  </si>
  <si>
    <t>E70-24MCWH-FR</t>
  </si>
  <si>
    <t>E70-24MCWH-FW</t>
  </si>
  <si>
    <t>E70-R</t>
  </si>
  <si>
    <t>SPEAKER  25/70 7 VRMS  1/8 TO 2 WATTS  FLUSH  SQUARE  RED</t>
  </si>
  <si>
    <t>E70-W</t>
  </si>
  <si>
    <t>SPEAKER  25/70 7 VRMS  1/8 TO 2 WATTS  FLUSH  SQUARE  WHITE</t>
  </si>
  <si>
    <t>E90-24MCC-FR</t>
  </si>
  <si>
    <t>SPEAKER STROBE  2 WATTS  24 VOLTS  15/30/75/95 CANDELA  ROUND   CEILING  RED</t>
  </si>
  <si>
    <t>E90-24MCC-FW</t>
  </si>
  <si>
    <t>SPEAKER STROBE  24 VOLT  MULTI-CANDELA 15/30/75/110  CEILING  WHITE</t>
  </si>
  <si>
    <t>E90-24MCCH-FW</t>
  </si>
  <si>
    <t>SPEAKER STROBE  24 VOLT  MULTI-CANDELA 115/177  CEILING  WHITE</t>
  </si>
  <si>
    <t>E90-24MCC-NW</t>
  </si>
  <si>
    <t>PEAKER STROBE  2 WATTS  24 VOLTS  15/30/75/95 CANDELA  ROUND   CEILING  NO LETTERING  WHITE</t>
  </si>
  <si>
    <t>E90-R</t>
  </si>
  <si>
    <t>SPEAKER  25/70 7 VRMS  1/8 TO 2 WATTS  ROUND  CEILING  RED</t>
  </si>
  <si>
    <t>E90-W</t>
  </si>
  <si>
    <t>SPEAKER  25/70 7 VRMS  1/8 TO 2 WATTS  ROUND  CEILING  WHITE</t>
  </si>
  <si>
    <t>EC-FX-NH3-HR</t>
  </si>
  <si>
    <t>EC-FX REPLACEMENT NH3 CELL 0-500/1000PPM</t>
  </si>
  <si>
    <t>ECHG70-W</t>
  </si>
  <si>
    <t>GRILL PLATE FOR CH70  E70  ET70  SQUARE  WHITE</t>
  </si>
  <si>
    <t>ECHG90-R</t>
  </si>
  <si>
    <t>GRILL PLATE FOR CH70  E70  ET70  ROUND  RED</t>
  </si>
  <si>
    <t>ECHG90-W</t>
  </si>
  <si>
    <t>GRILL PLATE FOR CH70  E70  ET70  ROUND  WHITE</t>
  </si>
  <si>
    <t>ECHSG50-FW</t>
  </si>
  <si>
    <t>GRILL PLATE FOR E50 SPKR STROBE  FIRE LETTERING  WHITE</t>
  </si>
  <si>
    <t>ECHSG90-R</t>
  </si>
  <si>
    <t>GRILL PLATE FOR CH70  E70  ET70  ROUND  FIRE LETTERING  RED</t>
  </si>
  <si>
    <t>ECHSG90-W</t>
  </si>
  <si>
    <t>GRILL PLATE FOR CH70  E70  ET70  ROUND  FIRE LETTERING  WHITE</t>
  </si>
  <si>
    <t>ECO-D-B-11</t>
  </si>
  <si>
    <t>HYDROGEN (H2) 0-100% LEL</t>
  </si>
  <si>
    <t>ECO-D-B-11-EX</t>
  </si>
  <si>
    <t>HYDROGEN (H2) 0-100% LFL</t>
  </si>
  <si>
    <t>ECO-D-B-12</t>
  </si>
  <si>
    <t>METHANE (CH4) 0-100% LEL</t>
  </si>
  <si>
    <t>ECO-D-B-12-31</t>
  </si>
  <si>
    <t>METHANE (CH4) 0-100% LEL   OXYGEN (O2) 0-25% VOL</t>
  </si>
  <si>
    <t>ECO-D-B-12-41</t>
  </si>
  <si>
    <t>METHANE (CH4) 0-100% LEL   CARBON MONOXIDE (CO) 0-500 PPM</t>
  </si>
  <si>
    <t>ECO-D-B-12-43</t>
  </si>
  <si>
    <t>METHANE (CH4) 0-100% LFL   HYDROGEN SULFIDE (H2S) 0-100 PPM</t>
  </si>
  <si>
    <t>ECO-D-B-12-43-EX</t>
  </si>
  <si>
    <t>ECO-D-B-12-EX</t>
  </si>
  <si>
    <t>METHANE (CH4) 0-100% LFL</t>
  </si>
  <si>
    <t>ECO-D-B-13</t>
  </si>
  <si>
    <t>PROPANE (C3H8) 0-100% LEL</t>
  </si>
  <si>
    <t>ECO-D-B-13-31</t>
  </si>
  <si>
    <t>PROPANE (C3H8) 0-100% LEL   OXYGEN (O2) 0-25% VOL</t>
  </si>
  <si>
    <t>ECO-D-B-13-31-EX</t>
  </si>
  <si>
    <t>PROPANE (C3H8) 0-100% LFL   OXYGEN (O2) 0-25% VOL</t>
  </si>
  <si>
    <t>ECO-D-B-13-EX</t>
  </si>
  <si>
    <t>PROPANE (C3H8) 0-100% LFL</t>
  </si>
  <si>
    <t>ECO-D-B-14</t>
  </si>
  <si>
    <t>HYDROGEN (H2) 0-2000 PPM</t>
  </si>
  <si>
    <t>ECO-D-B-14-EX</t>
  </si>
  <si>
    <t>ECO-D-B-15</t>
  </si>
  <si>
    <t>PETROL/GASOLINE VAPOR  0-100% LEL</t>
  </si>
  <si>
    <t>ECO-D-B-15-EX</t>
  </si>
  <si>
    <t>PETROL/GASOLINE VAPOR  0-100% LFL</t>
  </si>
  <si>
    <t>ECO-D-B-16</t>
  </si>
  <si>
    <t>PENTANE (C5H12) 0-100% LEL</t>
  </si>
  <si>
    <t>ECO-D-B-16-EX</t>
  </si>
  <si>
    <t>PENTANE (C5H12) 0-100% LFL</t>
  </si>
  <si>
    <t>ECO-D-B-20</t>
  </si>
  <si>
    <t>ALCOHOL VAPOR 0-100% LEL</t>
  </si>
  <si>
    <t>ECO-D-B-20-EX</t>
  </si>
  <si>
    <t>ALCOHOL VAPOR 0-100% LFL</t>
  </si>
  <si>
    <t>ECO-D-B-31</t>
  </si>
  <si>
    <t>OXYGEN (O2) 0-25% VOL</t>
  </si>
  <si>
    <t>ECO-D-B-31-41</t>
  </si>
  <si>
    <t>OXYGEN (O2) 0-25% VOL   CARBON MONOXIDE (CO) 0-500 PPM</t>
  </si>
  <si>
    <t>ECO-D-B-31-EX</t>
  </si>
  <si>
    <t>OXYGEN (O2) 0-25% VOL - DEFICIENCY ONLY ALARM</t>
  </si>
  <si>
    <t>ECO-D-B-32</t>
  </si>
  <si>
    <t>OXYGEN (O2) 0-25% VOL - DEFICIENCY AND ENRICHEMENT ALARM</t>
  </si>
  <si>
    <t>ECO-D-B-32-EX</t>
  </si>
  <si>
    <t>ECO-D-B-41</t>
  </si>
  <si>
    <t>CARBON MONOXIDE (CO) 0-500 PPM</t>
  </si>
  <si>
    <t>ECO-D-B-41-43</t>
  </si>
  <si>
    <t>CARBON MONOXIDE (CO) 0-500 PPM   HYDROGEN SULFIDE (H2S) 0-100 PPM</t>
  </si>
  <si>
    <t>ECO-D-B-41-45</t>
  </si>
  <si>
    <t>CARBON MONOXIDE (CO) 0-500 PPM   NITROGEN DIOXIDE (NO2) 0-10 PPM</t>
  </si>
  <si>
    <t>ECO-D-B-41-EX</t>
  </si>
  <si>
    <t>ECO-D-B-43</t>
  </si>
  <si>
    <t>HYDROGEN SULFIDE (H2S) 0-100 PPM</t>
  </si>
  <si>
    <t>ECO-D-B-43-EX</t>
  </si>
  <si>
    <t>ECO-D-B-44</t>
  </si>
  <si>
    <t>SULFUR DIOXIDE (SO2) 0-10 PPM</t>
  </si>
  <si>
    <t>ECO-D-B-44-EX</t>
  </si>
  <si>
    <t>ECO-D-B-45</t>
  </si>
  <si>
    <t>NITROGEN DIOXIDE (NO2) 0-10 PPM</t>
  </si>
  <si>
    <t>ECO-D-B-45-EX</t>
  </si>
  <si>
    <t>ECO-D-B-49</t>
  </si>
  <si>
    <t>CARBON DIOXIDE (CO2) 0-5% VOL</t>
  </si>
  <si>
    <t>ECO-D-B-49-EX</t>
  </si>
  <si>
    <t xml:space="preserve">ECO-D-S-01 </t>
  </si>
  <si>
    <t>ECO DETECTOR WITH NO SENSOR CARTRIDGE</t>
  </si>
  <si>
    <t>ECO-FT15</t>
  </si>
  <si>
    <t>ECO ADAPTERS FOR VFT-15 AND FT-15  INCLUDES PIPE CLIPS</t>
  </si>
  <si>
    <t>ECO-LQ</t>
  </si>
  <si>
    <t>ECO ADAPTOR FOR VLQ</t>
  </si>
  <si>
    <t>ECO-SC-11</t>
  </si>
  <si>
    <t>ECO-SC-11-31</t>
  </si>
  <si>
    <t>HYDROGEN (H2) 0-100% LEL   OXYGEN (O2) 0-25% VOL</t>
  </si>
  <si>
    <t>ECO-SC-11-EX</t>
  </si>
  <si>
    <t>ECO-SC-12</t>
  </si>
  <si>
    <t>ECO-SC-12-31</t>
  </si>
  <si>
    <t>ECO-SC-12-41</t>
  </si>
  <si>
    <t>ECO-SC-12-43</t>
  </si>
  <si>
    <t>ECO-SC-12-43-EX</t>
  </si>
  <si>
    <t>ECO-SC-12-EX</t>
  </si>
  <si>
    <t>ECO-SC-13</t>
  </si>
  <si>
    <t>ECO-SC-13-31</t>
  </si>
  <si>
    <t>ECO-SC-13-31-EX</t>
  </si>
  <si>
    <t>ECO-SC-13-EX</t>
  </si>
  <si>
    <t>ECO-SC-14</t>
  </si>
  <si>
    <t>ECO-SC-14-EX</t>
  </si>
  <si>
    <t>ECO-SC-15</t>
  </si>
  <si>
    <t>ECO-SC-15-EX</t>
  </si>
  <si>
    <t>ECO-SC-16</t>
  </si>
  <si>
    <t>ECO-SC-16-EX</t>
  </si>
  <si>
    <t>ECO-SC-20</t>
  </si>
  <si>
    <t>ECO-SC-20-EX</t>
  </si>
  <si>
    <t>ECO-SC-31</t>
  </si>
  <si>
    <t>OXYGEN (O2) 0-25% VOL - DEFICIENCY ONLY</t>
  </si>
  <si>
    <t>ECO-SC-31-41</t>
  </si>
  <si>
    <t>ECO-SC-31-EX</t>
  </si>
  <si>
    <t>ECO-SC-32</t>
  </si>
  <si>
    <t>OXYGEN (O2) 0-25% VOL - DEF AND ENR ALAR</t>
  </si>
  <si>
    <t>ECO-SC-32-EX</t>
  </si>
  <si>
    <t>ECO-SC-41</t>
  </si>
  <si>
    <t>ECO-SC-41-43</t>
  </si>
  <si>
    <t>ECO-SC-41-45</t>
  </si>
  <si>
    <t>ECO-SC-41-EX</t>
  </si>
  <si>
    <t>ECO-SC-43</t>
  </si>
  <si>
    <t>ECO-SC-43-EX</t>
  </si>
  <si>
    <t>ECO-SC-44</t>
  </si>
  <si>
    <t>ECO-SC-44-EX</t>
  </si>
  <si>
    <t>ECO-SC-45</t>
  </si>
  <si>
    <t>ECO-SC-45-EX</t>
  </si>
  <si>
    <t>ECO-SC-47-EX</t>
  </si>
  <si>
    <t>CHLORINE (CL2) 0-20 PPM</t>
  </si>
  <si>
    <t>ECO-SC-49</t>
  </si>
  <si>
    <t>ECO-SC-49-EX</t>
  </si>
  <si>
    <t>ECS-AT</t>
  </si>
  <si>
    <t xml:space="preserve">ALERTUS TTS - INTERFACE FOR ANALOG TELEPHONE </t>
  </si>
  <si>
    <t>ECS-B</t>
  </si>
  <si>
    <t>ALERTUS USB PANIC BUTTON  DISCRETE UNDER-THE-COUNTER BUTTON FOR ACTIVATING CUSTOMIZABLE ALERT NOTIFICATIONS</t>
  </si>
  <si>
    <t>ECS-C</t>
  </si>
  <si>
    <t>ALERTUS TWO-WAY ALERTING AND EMERGENCY CALL STATION - INDOOR/OUTDOOR</t>
  </si>
  <si>
    <t>ECS-FA</t>
  </si>
  <si>
    <t>ALERTUS FACP INTERFACE - BASIC</t>
  </si>
  <si>
    <t>ECS-FE</t>
  </si>
  <si>
    <t>ALERTUS FACP INTERFACE - FULL EVENT MONITORING</t>
  </si>
  <si>
    <t>ECS-P</t>
  </si>
  <si>
    <t>ALERTUS TTS - INTERFACE MODULE - 1V LINE LEVEL AUDIO OUTPUT MODULE FOR TEXT TO SPEECH OVER PA OR GAMEWELL-FCI VOICE SYSTEMS  INDOOR MOUNTING ONLY  (OLD P/N   TTS-IPA)</t>
  </si>
  <si>
    <t>ECS-R</t>
  </si>
  <si>
    <t xml:space="preserve">ALERTUS TTS - TWO-WAY RADIO INTERFACE MODULE </t>
  </si>
  <si>
    <t>ECS-S1</t>
  </si>
  <si>
    <t>STROBE WITH POWER SUPPLY - HIGH INTENSITY LED</t>
  </si>
  <si>
    <t>ECS-S2</t>
  </si>
  <si>
    <t>STROBE - HIGH INTENSITY LED</t>
  </si>
  <si>
    <t>EF060604-O</t>
  </si>
  <si>
    <t>FIBERGLASS ENCLOSURE OPAQUE 6X6X4</t>
  </si>
  <si>
    <t>EF060604-W</t>
  </si>
  <si>
    <t>FIBERGLASS ENCLOSURE OPAQUE WITH WINDOW 6X6X4</t>
  </si>
  <si>
    <t>EF080604-O</t>
  </si>
  <si>
    <t>FIBERGLASS ENCLOSURE OPAQUE 8X6X4</t>
  </si>
  <si>
    <t>EF080604-W</t>
  </si>
  <si>
    <t>FIBERGLASS ENCLOSURE OPAQUE WITH WINDOW 8X6X4</t>
  </si>
  <si>
    <t>EF080804-O</t>
  </si>
  <si>
    <t>FIBERGLASS ENCLOSURE OPAQUE 8X8X4</t>
  </si>
  <si>
    <t>EF080804-W</t>
  </si>
  <si>
    <t>FIBERGLASS ENCLOSURE OPAQUE WITH WINDOW 8X8X4</t>
  </si>
  <si>
    <t>EF100806-O</t>
  </si>
  <si>
    <t>FIBERGLASS ENCLOSURE OPAQUE 10X8X6</t>
  </si>
  <si>
    <t>EF100806-W</t>
  </si>
  <si>
    <t>FIBERGLASS ENCLOSURE OPAQUE WITH WINDOW 10X8X6</t>
  </si>
  <si>
    <t>EF121006-O</t>
  </si>
  <si>
    <t>FIBERGLASS ENCLOSURE OPAQUE 12X10X6</t>
  </si>
  <si>
    <t>EF121006-W</t>
  </si>
  <si>
    <t>FIBERGLASS ENCLOSURE OPAQUE WITH WINDOW 12X10X6</t>
  </si>
  <si>
    <t>EF141206-O</t>
  </si>
  <si>
    <t>FIBERGLASS ENCLOSURE OPAQUE 14X12X6</t>
  </si>
  <si>
    <t>EF141206-W</t>
  </si>
  <si>
    <t>FIBERGLASS ENCLOSURE OPAQUE WITH WINDOW 14X12X6</t>
  </si>
  <si>
    <t>EF141208-O</t>
  </si>
  <si>
    <t>FIBERGLASS ENCLOSURE OPAQUE 14X12X8</t>
  </si>
  <si>
    <t>EF141208-W</t>
  </si>
  <si>
    <t>FIBERGLASS ENCLOSURE OPAQUE WITH WINDOW 14X12X8</t>
  </si>
  <si>
    <t>EF161408-O</t>
  </si>
  <si>
    <t>FIBERGLASS ENCLOSURE OPAQUE 16X14X8</t>
  </si>
  <si>
    <t>EF161408-W</t>
  </si>
  <si>
    <t>FIBERGLASS ENCLOSURE OPAQUE WITH WINDOW 16X14X8</t>
  </si>
  <si>
    <t>EF181610-O</t>
  </si>
  <si>
    <t>FIBERGLASS ENCLOSURE OPAQUE 18X16X10</t>
  </si>
  <si>
    <t>EF181610-W</t>
  </si>
  <si>
    <t>FIBERGLASS ENCLOSURE OPAQUE WITH WINDOW 18X16X10</t>
  </si>
  <si>
    <t>EF201610-O</t>
  </si>
  <si>
    <t>FIBERGLASS ENCLOSURE OPAQUE 20X16X10</t>
  </si>
  <si>
    <t>EF201610-W</t>
  </si>
  <si>
    <t>FIBERGLASS ENCLOSURE OPAQUE WITH WINDOW 20X16X10</t>
  </si>
  <si>
    <t>ENS-I</t>
  </si>
  <si>
    <t>ALERTUS ENHANCED NOTIFICATION SERVICE   SUPPORT - INSTIUTIONAL / ENTERPRISE (ANNUAL FEE)</t>
  </si>
  <si>
    <t>ENS-L</t>
  </si>
  <si>
    <t>ALERTUS ENHANCED NOTIFICATION SERVICE   SUPPORT - LARGE 
(ANNUAL FEE)</t>
  </si>
  <si>
    <t>ENS-M</t>
  </si>
  <si>
    <t>ALERTUS ENHANCED NOTIFICATION SERVICE   SUPPORT - MID-SIZE 
(ANNUAL FEE)</t>
  </si>
  <si>
    <t>ENS-S</t>
  </si>
  <si>
    <t>ALERTUS ENHANCED NOTIFICATION SERVICE   SUPPORT -SMALL  
(ANNUAL FEE)</t>
  </si>
  <si>
    <t>EP060605-O</t>
  </si>
  <si>
    <t>POLYCARBONATE ENCLOSURE OPAQUE 6X6X5</t>
  </si>
  <si>
    <t>EP060605-T</t>
  </si>
  <si>
    <t>POLYCARBONATE ENCLOSURE TINTED 6X6X5</t>
  </si>
  <si>
    <t>EP080605-O</t>
  </si>
  <si>
    <t>POLYCARBONATE ENCLOSURE OPAQUE 8X6X5</t>
  </si>
  <si>
    <t>EP080605-T</t>
  </si>
  <si>
    <t>POLYCARBONATE ENCLOSURE TINTED 8X6X5</t>
  </si>
  <si>
    <t>EP080805-O</t>
  </si>
  <si>
    <t>POLYCARBONATE ENCLOSURE OPAQUE 8X8X5</t>
  </si>
  <si>
    <t>EP080805-T</t>
  </si>
  <si>
    <t>POLYCARBONATE ENCLOSURE TINTED 8X8X5</t>
  </si>
  <si>
    <t>EP100806-O</t>
  </si>
  <si>
    <t>POLYCARBONATE ENCLOSURE OPAQUE 10X8X6</t>
  </si>
  <si>
    <t>EP100806-T</t>
  </si>
  <si>
    <t>POLYCARBONATE ENCLOSURE TINTED 10X8X6</t>
  </si>
  <si>
    <t>EP100807-O</t>
  </si>
  <si>
    <t>POLYCARBONATE ENCLOSURE OPAQUE 10X8X7</t>
  </si>
  <si>
    <t>EP100807-T</t>
  </si>
  <si>
    <t>POLYCARBONATE ENCLOSURE TINTED 10X8X7</t>
  </si>
  <si>
    <t>EP101006-O</t>
  </si>
  <si>
    <t>POLYCARBONATE ENCLOSURE OPAQUE 10X10X6</t>
  </si>
  <si>
    <t>EP101006-T</t>
  </si>
  <si>
    <t>POLYCARBONATE ENCLOSURE TINTED 10X10X6</t>
  </si>
  <si>
    <t>EP121007-O</t>
  </si>
  <si>
    <t>POLYCARBONATE ENCLOSURE OPAQUE 12X10X7</t>
  </si>
  <si>
    <t>EP121007-T</t>
  </si>
  <si>
    <t>POLYCARBONATE ENCLOSURE TINTED 12X10X7</t>
  </si>
  <si>
    <t>EP141207-O</t>
  </si>
  <si>
    <t>POLYCARBONATE ENCLOSURE OPAQUE 14X12X7</t>
  </si>
  <si>
    <t>EP141207-T</t>
  </si>
  <si>
    <t>POLYCARBONATE ENCLOSURE TINTED 14X12X7</t>
  </si>
  <si>
    <t>EP161409-O</t>
  </si>
  <si>
    <t>POLYCARBONATE ENCLOSURE OPAQUE 16X14X9</t>
  </si>
  <si>
    <t>EP161409-T</t>
  </si>
  <si>
    <t>POLYCARBONATE ENCLOSURE TINTED 16X14X9</t>
  </si>
  <si>
    <t>EP181604-O</t>
  </si>
  <si>
    <t>POLYCARBONATE ENCLOSURE OPAQUE 18X16X5</t>
  </si>
  <si>
    <t>EP181604-T</t>
  </si>
  <si>
    <t>POLYCARBONATE ENCLOSURE TINTED 18X16X5</t>
  </si>
  <si>
    <t>EP181611-O</t>
  </si>
  <si>
    <t>POLYCARBONATE ENCLOSURE OPAQUE 18X16X11</t>
  </si>
  <si>
    <t>EP181611-T</t>
  </si>
  <si>
    <t>POLYCARBONATE ENCLOSURE TINTED 18X16X11</t>
  </si>
  <si>
    <t>EP201608-O</t>
  </si>
  <si>
    <t>POLYCARBONATE ENCLOSURE OPAQUE 20X16X9</t>
  </si>
  <si>
    <t>EP201608-T</t>
  </si>
  <si>
    <t>POLYCARBONATE ENCLOSURE TINTED 20X16X9</t>
  </si>
  <si>
    <t>EP242410-O</t>
  </si>
  <si>
    <t>POLYCARBONATE ENCLOSURE OPAQUE 24X24X10</t>
  </si>
  <si>
    <t>EP242410-T</t>
  </si>
  <si>
    <t>POLYCARBONATE ENCLOSURE TINTED 24X24X10</t>
  </si>
  <si>
    <t>EPS120-2</t>
  </si>
  <si>
    <t>HIGH/LOW PRESSURE SUPERVISORY SWITCH  2 SPDT  10–200 POWER SUPPLY</t>
  </si>
  <si>
    <t>ET70-24MCWH-FW</t>
  </si>
  <si>
    <t>SPEAKER STROBE  24 VOLT  8 WATT  HIGH CANDELA 135/185  WALL  WHITE</t>
  </si>
  <si>
    <t>ET70-24MCWH-NW</t>
  </si>
  <si>
    <t>SPEAKER STROBE  24 VOLT  8 WATT  HIGH CANDELA 135/185  WALL  NO LETTERING  WHITE</t>
  </si>
  <si>
    <t>ET70-24MCW-NW</t>
  </si>
  <si>
    <t>SPEAKER STROBE  24 VOLT  SELECTABLE CANDELA 15/30/75/110  WALL  NO LETTERING WHITE</t>
  </si>
  <si>
    <t>ET70WP-24185W-FR</t>
  </si>
  <si>
    <t>SPEAKER STROBE  WEATHERPROOF  24 VOLT  185 CANDELA  WALL (REQUIRED IOB)  RED</t>
  </si>
  <si>
    <t>ET70WP-2475C-FW</t>
  </si>
  <si>
    <t>SPEAKER STROBE  WEATHERPROOF  24 VOLT  75 CANDELA  CEILING  WHITE</t>
  </si>
  <si>
    <t>ET70WP-2475W-FR</t>
  </si>
  <si>
    <t>SPEAKER STROBE  WEATHERPROOF  24 VOLT  75 CANDELA  WALL (REQUIRED IOB)  RED</t>
  </si>
  <si>
    <t>ET70WP-2475W-FW</t>
  </si>
  <si>
    <t xml:space="preserve">SPEAKER STROBE  WEATHERPROOF  24 VOLT  8 WATTS  75 CANDELA  WALL  WHITE </t>
  </si>
  <si>
    <t>ET90-24MCCH-FW</t>
  </si>
  <si>
    <t>SPEAKER STROBE  24 VOLT  8 WATT  HIGH CANDELA 115/177  CEILING  WHITE</t>
  </si>
  <si>
    <t>ET90-24MCCH-NW</t>
  </si>
  <si>
    <t>SPEAKER STROBE  24 VOLT  8 WATT  HIGH CANDELA 115/177  CEILING  NO LETTERING  WHITE</t>
  </si>
  <si>
    <t>ET90-W</t>
  </si>
  <si>
    <t>SPEAKER  25/70 7 VRMS  1/8 - 8 WATTS  ROUND  CEILING  WHITE</t>
  </si>
  <si>
    <t>ETX</t>
  </si>
  <si>
    <t>INNOVAIRFLEX EXHAUST TUBE  STEEL  1’</t>
  </si>
  <si>
    <t>EVANCETRIALIMSM</t>
  </si>
  <si>
    <t>EVANCE SERVICE PLAN TRIAL (5 INSPECTION MANAGER   5 SERVICE MANAGER LICENSES)</t>
  </si>
  <si>
    <t>EWP</t>
  </si>
  <si>
    <t>NON-SLOTTED  WEATHER-PROOF I/O ENCL WITH DRAIN SCREEN  USE WITH RSS STROBES</t>
  </si>
  <si>
    <t>EWR</t>
  </si>
  <si>
    <t>SLOTTED  WEATHER-RESISTANT I/O ENCL WITH DRAIN SCREEN  USE WITH SERIES E/ET SPKR STROBES</t>
  </si>
  <si>
    <t>F110</t>
  </si>
  <si>
    <t>ACCESSORY FLANGE RING FOR B210LP  LEGACY DESIGN</t>
  </si>
  <si>
    <t>F210</t>
  </si>
  <si>
    <t>ACCESSORY FLANGE RING FOR B210LP  NEW DESIGN</t>
  </si>
  <si>
    <t>F-A3384-000</t>
  </si>
  <si>
    <t>REPLACEMENT AIR FILTER ASSEMBLY</t>
  </si>
  <si>
    <t>FACP-DRMNS-I</t>
  </si>
  <si>
    <t>INTEGRATED DISTRIBUTED RECIPIENT/OUTCALL PROVIDER
(DRMNS) ACTIVATION OF FACP SYSTEM   ENDPOINTS 
ANNUAL FEE</t>
  </si>
  <si>
    <t>FACP-DRMNS-O</t>
  </si>
  <si>
    <t>FACP OUTBOUND NOTIFICATIONS TO DISTRIBUTION
RECIPIENT (DRMNS) PROVIDER GROUPS  ANNUAL FEE</t>
  </si>
  <si>
    <t>FHS</t>
  </si>
  <si>
    <t>FIREFIGHTER’S HANDSET</t>
  </si>
  <si>
    <t>FLLT</t>
  </si>
  <si>
    <t>LOW LEVEL TEST UNIT FOR FIRERAY 50R AND 100R (FOR UL MODELS ONLY)</t>
  </si>
  <si>
    <t>FM900</t>
  </si>
  <si>
    <t xml:space="preserve">DOOR HOLDER EXTENSION KIT </t>
  </si>
  <si>
    <t>FM900-100</t>
  </si>
  <si>
    <t xml:space="preserve">DOOR HOLDER SPACER  1 </t>
  </si>
  <si>
    <t>FM900-50</t>
  </si>
  <si>
    <t xml:space="preserve">DOOR HOLDER SPACER  1/2 </t>
  </si>
  <si>
    <t>FM900-75</t>
  </si>
  <si>
    <t xml:space="preserve">DOOR HOLDER SPACER  3/4 </t>
  </si>
  <si>
    <t>FM900-Z</t>
  </si>
  <si>
    <t>DOOR HOLDER SPACER KIT  90°</t>
  </si>
  <si>
    <t>FM980</t>
  </si>
  <si>
    <t>FM-980  SURFACE FLOOR MOUNT  12VDC/24VDC/24VAC/120VAC   SINGLE DOOR</t>
  </si>
  <si>
    <t>FM998</t>
  </si>
  <si>
    <t>FM-998  FLUSH WALL MOUNT  12VDC/24VDC/24VAC/120VAC</t>
  </si>
  <si>
    <t>FPJ</t>
  </si>
  <si>
    <t>FIRE PHONE JACK</t>
  </si>
  <si>
    <t>FPJ-F</t>
  </si>
  <si>
    <t>FIRE PHONE JACK WITH CONTACT CLOSURE</t>
  </si>
  <si>
    <t>FPT-GATE-3</t>
  </si>
  <si>
    <t>FOCALPOINT GATEWAY-3 WITH ENCLOSURE  BLACK</t>
  </si>
  <si>
    <t>FPT-WKS</t>
  </si>
  <si>
    <t>FOCALPOINT UL LISTED PC  22  MONITOR  AND SOFTWARE</t>
  </si>
  <si>
    <t>FPT-WKS W/ MON-22LCD</t>
  </si>
  <si>
    <t>FOCALPOINT UL LISTED PC   22  TOUCHSCREEN MONITOR  AND SOFTWARE</t>
  </si>
  <si>
    <t>FPT-WKS W/ MON-42LCD</t>
  </si>
  <si>
    <t>FOCALPOINT UL LISTED PC  42  TOUCHSCREEN MONITOR  AND SOFTWARE</t>
  </si>
  <si>
    <t>FS10-R30</t>
  </si>
  <si>
    <t>COPPER-FREE ALUMINUM HOUSING  INCL ALERT / FIRE EARLY WARNING RELAY  30 FT SENSITIVITY (LATCHING ALERT   ALARM RELAYS</t>
  </si>
  <si>
    <t>FS10-RN45-SS</t>
  </si>
  <si>
    <t>316 STAINLESS STEEL HOUSING 45 FT SENSITIVITY (NON-LATCHING ALARM RELAYS)</t>
  </si>
  <si>
    <t>FS20X-211-21-2</t>
  </si>
  <si>
    <t>DUAL IR/UV COPPER-FREE ALUMINUM ENCL  WITH (2) ¾” NPT ENTRIES  FM  CFM FOR CLASS I  DIVISION 1  GROUPS A  B  C  D  CLASS II  DIVISION 1  GROUPS E  F  G  CLASS III</t>
  </si>
  <si>
    <t>FS20X-211-22-2</t>
  </si>
  <si>
    <t>DUAL IR/UV STAINLESS STEEL ENCL  WITH (2) ¾”NPT ENTRIES  FM  CFM FOR CLASS I  DIVISION 1  GROUPS A  B  C  D  CLASS II  DIVISION 1  GROUPS E  F  G  CLASS III</t>
  </si>
  <si>
    <t>FS20X-211-24-3</t>
  </si>
  <si>
    <t>DUAL IR/UV STAINLESS STEEL ENCL  WITH (2) M25 ENTRIES  FM  CFM  ATEX  IECEX FOR CLASS I  ZONE 1</t>
  </si>
  <si>
    <t>FS24X-211-21-1</t>
  </si>
  <si>
    <t>QUADBAND™ IR3  DETECTOR  COPPER-FREE ALUMINUM ENCL   (2) ¾”NPT ENTRIES FM   ATEX APPROVED</t>
  </si>
  <si>
    <t>FS24X-211-22-1</t>
  </si>
  <si>
    <t>QUADBAND™ IR3  DETECTOR   316 STAINLESS STEEL ENCL   (2) ¾” NPT ENTRIES FM   ATEX APPROVED</t>
  </si>
  <si>
    <t>FS24X-211-23-1</t>
  </si>
  <si>
    <t>QUADBAND™ IR3  DETECTOR  COPPER-FREE ALUMINUM ENCL   (2) M25 ENTRIES FM   ATEX APPROVED</t>
  </si>
  <si>
    <t>FS24X-211-24-1</t>
  </si>
  <si>
    <t>QUADBAND™ IR3  DETECTOR  316 STAINLESS STEEL ENCL  (2) M25 ENTRIES FM   ATEX APPROVED</t>
  </si>
  <si>
    <t>FS24X-911-21-1</t>
  </si>
  <si>
    <t>FS24X-911-22-1</t>
  </si>
  <si>
    <t>FS-846-B</t>
  </si>
  <si>
    <t>TEST LAMP BATTERY OPERATED FOR TESTING FS10 FIRE DETECTORS UP TO 10 FT</t>
  </si>
  <si>
    <t>FSL100-IR3</t>
  </si>
  <si>
    <t>IR3 FLAME DETECTOR RED</t>
  </si>
  <si>
    <t>FSL100-IR3-W</t>
  </si>
  <si>
    <t>IR3 FLAME DETECTOR WHITE</t>
  </si>
  <si>
    <t>FSL100-SM21</t>
  </si>
  <si>
    <t>FSL100 OPTIONAL SWIVEL MOUNT</t>
  </si>
  <si>
    <t>FSL100-TL</t>
  </si>
  <si>
    <t>FSL100 TEST LAMP  INCL  UNIVERSAL CHARGER AND CARRYING CASE  NON EX</t>
  </si>
  <si>
    <t>FSL100-TLBT</t>
  </si>
  <si>
    <t>12 VDC BATTERY FOR FSL-TL TEST LAMP</t>
  </si>
  <si>
    <t>FSL100-TLBU</t>
  </si>
  <si>
    <t>H3 LIGHT BULB FOR FSL-TL TEST LAMP</t>
  </si>
  <si>
    <t>FSL100-TLX</t>
  </si>
  <si>
    <t>FSL100 TEST LAMP  INCL  CARRYING CASE  INTRINSICALLY SAFE (PENDING )</t>
  </si>
  <si>
    <t>FSL100-UV</t>
  </si>
  <si>
    <t>UV FLAME DETECTOR RED</t>
  </si>
  <si>
    <t>FSL100-UVIR</t>
  </si>
  <si>
    <t>UVIR FLAME DETECTOR RED</t>
  </si>
  <si>
    <t>FSL100-UVIR-W</t>
  </si>
  <si>
    <t>UVIR FLAME DETECTOR WHITE</t>
  </si>
  <si>
    <t>FSL100-UV-W</t>
  </si>
  <si>
    <t>UV FLAME DETECTOR WHITE</t>
  </si>
  <si>
    <t>FT-2145</t>
  </si>
  <si>
    <t>UV/IR TEST LAMP WITH UNIVERSAL CHARGER (FM   ATEX APPROVAL)</t>
  </si>
  <si>
    <t>GFPS-6</t>
  </si>
  <si>
    <t xml:space="preserve">6 AMP SUPPLEMENTARY NOTIFICATION APPLIANCE CIRCUIT POWER SUPPLY WITH SYNC - PHASING OUT - TO BE REPLACE BY HPF-PS6B </t>
  </si>
  <si>
    <t>GFPS-6RB</t>
  </si>
  <si>
    <t>REPLACEMENT BOARD  GFPS-6  FIREFORCE 6  AND SNAC-6 ONLY</t>
  </si>
  <si>
    <t>GFPS-9</t>
  </si>
  <si>
    <t>9 AMP SUPPLEMENTARY NOTIFICATION APPLIANCE CIRCUIT POWER SUPPLY WITH SYNC - PHASING OUT -TO BE REPLACE BY     HPF-PS10B</t>
  </si>
  <si>
    <t>GFPS-9RB</t>
  </si>
  <si>
    <t>REPLACEMENT BOARD  GFPS-9  FIREFORCE 9  AND SNAC-9 ONLY</t>
  </si>
  <si>
    <t>GFV213</t>
  </si>
  <si>
    <t>NH3 (25 PPM)  N2 BALANCE  58 L</t>
  </si>
  <si>
    <t>GFV543</t>
  </si>
  <si>
    <t>HFO-1234YF (500 PPM)  N2 BALANCE  103 L</t>
  </si>
  <si>
    <t>GFV544</t>
  </si>
  <si>
    <t>HFO-1234YF (1000 PPM)  N2 BALANCE  103 L</t>
  </si>
  <si>
    <t>GFV545</t>
  </si>
  <si>
    <t>HFO-1234YF (3000 PPM)  N2 BALANCE  103 L</t>
  </si>
  <si>
    <t>GW25460</t>
  </si>
  <si>
    <t>KEY FLAT  FIRE ALARM BOX STANDARD</t>
  </si>
  <si>
    <t>GW30834</t>
  </si>
  <si>
    <t>KEY  UNIVERSAL LOCK CUT PER SERVICE ORDER</t>
  </si>
  <si>
    <t>GW31057RB</t>
  </si>
  <si>
    <t>REPLACEMENT BOARD  8 AMP POWER SUPPLY</t>
  </si>
  <si>
    <t>GW31073-01RB</t>
  </si>
  <si>
    <t>REPLACEMENT BOARD  602  SINGLE XP95 PROTOCOL LOOP AND CPU  128 MAIN BOARD</t>
  </si>
  <si>
    <t>GW31073RB</t>
  </si>
  <si>
    <t>REPLACEMENT BOARD  602  DUAL XP95 PROTOCOL LOOP AND CPU  256 MAIN BOARD</t>
  </si>
  <si>
    <t>GW41896</t>
  </si>
  <si>
    <t>WINDOW  PULL COVER</t>
  </si>
  <si>
    <t>GW47297</t>
  </si>
  <si>
    <t>CAT-60 KEY</t>
  </si>
  <si>
    <t>GW47825</t>
  </si>
  <si>
    <t>GWM49-1 REPLACEMENT KEY  NON-CODED</t>
  </si>
  <si>
    <t>GW-BDA150-1B</t>
  </si>
  <si>
    <t>NFPA COMPLIANT  UL2524 1ST EDITION LISTED BAND SELECTIVE GAMEWELL-FCI CLASS B SIGNAL BOOSTER / BDA  150-174MHZ WITH SINGLE VHF SUB-BAND  INCLUDES INTEGRATED BATTERY CHARGER AND NFPA COMPLIANT ALARM OUTPUTS  INCLUDES INTEGRATED 10-INPUT GAMEWELL-FCI ADDRES</t>
  </si>
  <si>
    <t>GW-BDA400-1B</t>
  </si>
  <si>
    <t>NFPA COMPLIANT  UL2524 1ST EDITION LISTED BAND SELECTIVE GAMEWELL-FCI CLASS B SIGNAL BOOSTER / BDA  450-490MHZ WITH SINGLE UHF SUB-BAND  INCLUDES INTEGRATED BATTERY CHARGER AND NFPA COMPLIANT ALARM OUTPUTS  INCLUDES INTEGRATED 10-INPUT GAMEWELL-FCI ADDRES</t>
  </si>
  <si>
    <t>GW-BDA400-2B</t>
  </si>
  <si>
    <t>NFPA COMPLIANT  UL2524 1ST EDITION LISTED BAND SELECTIVE GAMEWELL-FCI CLASS B SIGNAL BOOSTER / BDA  450-490MHZ WITH DUAL UHF SUB-BAND  INCLUDES INTEGRATED BATTERY CHARGER AND NFPA COMPLIANT ALARM OUTPUTS  INCLUDES INTEGRATED 10-INPUT GAMEWELL-FCI ADDRESSA</t>
  </si>
  <si>
    <t>GW-BDA700-1B</t>
  </si>
  <si>
    <t>NFPA COMPLIANT  UL2524 1ST EDITION LISTED BAND SELECTIVE GAMEWELL-FCI CLASS B SIGNAL BOOSTER / BDA  FULL 700MHZ FIRSTNET PUBLIC SAFETY BAND COVERAGE  INCLUDES INTEGRATED BATTERY CHARGER AND NFPA COMPLIANT ALARM OUTPUTS  INCLUDES INTEGRATED 10-INPUT GAMEWE</t>
  </si>
  <si>
    <t>GW-BDA7800-2B</t>
  </si>
  <si>
    <t>NFPA COMPLIANT  UL2524 1ST EDITION LISTED BAND SELECTIVE GAMEWELL-FCI CLASS B SIGNAL BOOSTER / BDA  FULL 700MHZ FIRSTNET AND 800MHZ PUBLIC SAFETY BAND COVERAGE  INCLUDES INTEGRATED BATTERY CHARGER AND NFPA COMPLIANT ALARM OUTPUTS  INCLUDES INTEGRATED 10-I</t>
  </si>
  <si>
    <t>GW-BDA800-1B</t>
  </si>
  <si>
    <t>NFPA COMPLIANT  UL2524 1ST EDITION LISTED BAND SELECTIVE GAMEWELL-FCI CLASS B SIGNAL BOOSTER / BDA  FULL 800MHZ PUBLIC SAFETY BAND COVERAGE  INCLUDES INTEGRATED BATTERY CHARGER AND NFPA COMPLIANT ALARM OUTPUTS  INCLUDES INTEGRATED 10-INPUT GAMEWELL-FCI AD</t>
  </si>
  <si>
    <t>GWCAB400-A</t>
  </si>
  <si>
    <t>ACCESSORY CABINET FOR MOUNTING GWCZM-400 OR GWIOM-410</t>
  </si>
  <si>
    <t>GW-DEMOBDA800-1B</t>
  </si>
  <si>
    <t>NFPA COMPLIANT  UL2524 1ST EDITION LISTED BAND SELECTIVE GAMEWELL-FCI CLASS B SIGNAL BOOSTER / BDA FULL 800 MHZ PUBLIC SAFETY BAND   DEMO BDA UNIT (INCLUDES PELICAN CASE) INCLUDES INTEGRATED 10-INPUT GAMWELL-FCI ADDRESSABLE MONITOR FACP MODULE 
NOTE  AVAI</t>
  </si>
  <si>
    <t>GWF402</t>
  </si>
  <si>
    <t>FLEX 402 CONVENTIONAL FACP  2 ZONES  120 VAC  RED</t>
  </si>
  <si>
    <t>GWF404</t>
  </si>
  <si>
    <t>FLEX 404 CONVENTIONAL FACP  4 ZONES  120 VAC  RED</t>
  </si>
  <si>
    <t>GWF410</t>
  </si>
  <si>
    <t>FLEX 410 CONVENTIONAL FACP  10 ZONES  EXPANDABLE TO 20 AND 30 ZONES  120 VAC  RED</t>
  </si>
  <si>
    <t>GW-FAD</t>
  </si>
  <si>
    <t>FIRE ALARM DOCUMENT CABINET  W\GW-FCI LOCK</t>
  </si>
  <si>
    <t>GWIOM-410</t>
  </si>
  <si>
    <t>I/O RELAY  SUPERVISORY MODULE FOR FLEX 410</t>
  </si>
  <si>
    <t>GWM34-104</t>
  </si>
  <si>
    <t>SAME AS M34-53 WITH PLAIN DOOR PAINTED RED</t>
  </si>
  <si>
    <t>GWPLEX-2GA</t>
  </si>
  <si>
    <t>DEAD-FRONT DOOR WITH PLEXIGLAS WINDOW</t>
  </si>
  <si>
    <t>GWRAN-400</t>
  </si>
  <si>
    <t>REMOTE ANNUNCIATOR FOR FLEX 410</t>
  </si>
  <si>
    <t>GWSAN-404</t>
  </si>
  <si>
    <t>LED REMOTE ANNUNCIATOR FOR FLEX 404  4 ALARMS  1 TROUBLE  REQUIRES 4XLMF</t>
  </si>
  <si>
    <t>GW-SRD</t>
  </si>
  <si>
    <t>SYSTEMS RECORDS DOCUMENT CABINET  W\GW-FCI LOCK</t>
  </si>
  <si>
    <t>GWXP95-B4</t>
  </si>
  <si>
    <t>4” MOUNTING BASE WITH X-PERT PROGRAMMING CARD</t>
  </si>
  <si>
    <t>GWXP95-B6EZ</t>
  </si>
  <si>
    <t>6  MOUNTING BASE WITH X-PERT PROGRAMMING CARD</t>
  </si>
  <si>
    <t>GWXP95-DM</t>
  </si>
  <si>
    <t>XP95 (58000-750) ADVANCED MULTI-SENSOR (BOTH PHOTOELECTRIC AND THERMAL SENSING ELEMENTS  BASE NOT INCLUDED)</t>
  </si>
  <si>
    <t>GWXP95-I</t>
  </si>
  <si>
    <t>XP95 IONIZATION SENSOR (BASE IS NOT INCLUDED)</t>
  </si>
  <si>
    <t>GWXP95-LI</t>
  </si>
  <si>
    <t xml:space="preserve">ANALOG (XP95 PROTOCOL) LINE ISOLATOR WITH MOUNTING BASE PROTECTS THE INTEGRITY OF THE INITIATING LOOP SHOULD A SHORT CIRCUIT FAULT OCCUR </t>
  </si>
  <si>
    <t>GWXP95-M</t>
  </si>
  <si>
    <t>XP95 MULTI-SENSOR (BOTH PHOTOELECTRIC AND THERMAL SENSING ELEMENTS  BASE IS NOT INCLUDED)</t>
  </si>
  <si>
    <t>GWXP95-P</t>
  </si>
  <si>
    <t>XP95 PHOTOELECTRIC SENSOR (BASE IS NOT INCLUDED)</t>
  </si>
  <si>
    <t>HA71N4-16</t>
  </si>
  <si>
    <t>HA71 IN NEMA 4X ENCLOSURE  16 CHANNEL  STANDARD CONFIGURATION</t>
  </si>
  <si>
    <t>HA71N4-8</t>
  </si>
  <si>
    <t>HA71 IN NEMA 4X ENCLOSURE  8 CHANNEL  STANDARD CONFIGURATION</t>
  </si>
  <si>
    <t>HAZ-WP-PULL</t>
  </si>
  <si>
    <t>FIRE ALARM PULL STATION FOR HAZARDOUS  NON-HAZARDOUS  WEATHERPROOF OR HARSH LOCATIONS</t>
  </si>
  <si>
    <t>HCRL-LF</t>
  </si>
  <si>
    <t xml:space="preserve">LOW-FREQUENCY COMPACT SOUNDER  15  30  75  95 
110  135  185 CD  CEILING  RED </t>
  </si>
  <si>
    <t>HCRL-LF-BP10</t>
  </si>
  <si>
    <t>LOW-FREQUENCY COMPACT SOUNDER  15  30  75  95 
110  135  185 CD  CEILING  RED - BULK PACK OF 10 UNITS</t>
  </si>
  <si>
    <t>HCWL-LF</t>
  </si>
  <si>
    <t>LOW-FREQUENCY COMPACT SOUNDER  15  30  75  95 
110  135  185 CD  CEILING  WHITE</t>
  </si>
  <si>
    <t>HCWL-LF-BP10</t>
  </si>
  <si>
    <t>LOW-FREQUENCY COMPACT SOUNDER  15  30  75  95 
110  135  185 CD  CEILING  WHITE - BULK PACK OF 10 UNITS</t>
  </si>
  <si>
    <t>HGRL-LF</t>
  </si>
  <si>
    <t>LOW-FREQUENCY COMPACT SOUNDER  15  30  75  95 
110  135  185 CD  WALL  RED</t>
  </si>
  <si>
    <t>HGRL-LF-BP10</t>
  </si>
  <si>
    <t>LOW-FREQUENCY COMPACT SOUNDER  15  30  75  95 
110  135  185 CD  WALL  RED - BULK PACK OF 10 UNITS</t>
  </si>
  <si>
    <t>HGWL-LF</t>
  </si>
  <si>
    <t>LOW-FREQUENCY COMPACT SOUNDER  15  30  75  95 
110  135  185 CD  WALL  WHITE</t>
  </si>
  <si>
    <t>HGWL-LF-BP10</t>
  </si>
  <si>
    <t>LOW-FREQUENCY COMPACT SOUNDER  15  30  75  95 
110  135  185 CD  WALL  WHITE - BULK PACK OF 10 UNITS</t>
  </si>
  <si>
    <t>HMC-K4</t>
  </si>
  <si>
    <t xml:space="preserve">CALL STATION EXTENSION KEYPAD WITH 4 PROGRAMMABLE BUTTONS  EACH BUTTON HAS PROTECTION COVER </t>
  </si>
  <si>
    <t>HMC-K8</t>
  </si>
  <si>
    <t>CALL STATION EXTENSION KEYPAD WITH 8 PROGRAMMABLE BUTTONS</t>
  </si>
  <si>
    <t>HN-PTT</t>
  </si>
  <si>
    <t>PUSH-TO-TALK MICROPHONE</t>
  </si>
  <si>
    <t>HNR</t>
  </si>
  <si>
    <t>HORN  WALL  2 WIRE  12/24 VOLT  RED</t>
  </si>
  <si>
    <t>HNRC</t>
  </si>
  <si>
    <t>HORN  CEILING  2 WIRE  12/24 VOLT  RED</t>
  </si>
  <si>
    <t>HN-SDB40</t>
  </si>
  <si>
    <t xml:space="preserve">PROFESSIONAL TTS SPEECH ENGINE (STANDARD  MALE   FEMALE VOICE IN ENGLISH  OTHER LANGUAGES REQUIRE SEPARATE QUOTATION) </t>
  </si>
  <si>
    <t>HNW</t>
  </si>
  <si>
    <t>HORN  WALL  2 WIRE  12/24 VOLT  WHITE</t>
  </si>
  <si>
    <t>HNWC</t>
  </si>
  <si>
    <t>HORN  CEILING  2 WIRE  12/24 VOLT  WHITE</t>
  </si>
  <si>
    <t>HON-BDA150-1B</t>
  </si>
  <si>
    <t>NFPA COMPLIANT  UL2524 1ST EDITION LISTED BAND SELECTIVE HONEYWELL CLASS B SIGNAL BOOSTER / BDA  150-174MHZ WITH SINGLE VHF SUB-BAND  INCLUDES INTEGRATED BATTERY CHARGER AND NFPA COMPLIANT ALARM OUTPUTS INCLUDES SIX ALARM RELAY OUTPUTS FOR (NON GAMEWELL-F</t>
  </si>
  <si>
    <t>HON-BDA400-1B</t>
  </si>
  <si>
    <t>NFPA COMPLIANT  UL2524 1ST EDITION LISTED BAND SELECTIVE HONEYWELL CLASS B SIGNAL BOOSTER / BDA  450-490MHZ WITH SINGLE UHF SUB-BAND  INCLUDES INTEGRATED BATTERY CHARGER AND NFPA COMPLIANT ALARM OUTPUTS INCLUDES SIX ALARM RELAY OUTPUTS FOR (NON GAMEWELL-F</t>
  </si>
  <si>
    <t>HON-BDA400-2B</t>
  </si>
  <si>
    <t>NFPA COMPLIANT  UL2524 1ST EDITION LISTED BAND SELECTIVE HONEYWELL CLASS B SIGNAL BOOSTER / BDA  450-490MHZ WITH DUAL UHF SUB-BAND  INCLUDES INTEGRATED BATTERY CHARGER AND NFPA COMPLIANT ALARM OUTPUTS INCLUDES SIX ALARM RELAY OUTPUTS FOR (NON GAMEWELL-FCI</t>
  </si>
  <si>
    <t>HON-BDA700-1B</t>
  </si>
  <si>
    <t>NFPA COMPLIANT  UL2524 1ST EDITION LISTED BAND SELECTIVE HONEYWELL CLASS B SIGNAL BOOSTER / BDA  FULL 700MHZ FIRSTNET PUBLIC SAFETY BAND COVERAGE  INCLUDES INTEGRATED BATTERY CHARGER AND NFPA COMPLIANT ALARM OUTPUTS INCLUDES SIX ALARM RELAY OUTPUTS FOR (N</t>
  </si>
  <si>
    <t>HON-BDA7800-2B</t>
  </si>
  <si>
    <t>NFPA COMPLIANT  UL2524 1ST EDITION LISTED BAND SELECTIVE HONEYWELL CLASS B SIGNAL BOOSTER / BDA  FULL 700MHZ FIRSTNET AND 800MHZ PUBLIC SAFETY BAND COVERAGE  INCLUDES INTEGRATED BATTERY CHARGER AND NFPA COMPLIANT ALARM OUTPUTS INCLUDES SIX ALARM RELAY OUT</t>
  </si>
  <si>
    <t>HON-BDA800-1B</t>
  </si>
  <si>
    <t>NFPA COMPLIANT  UL2524 1ST EDITION LISTED BAND SELECTIVE HONEYWELL CLASS B SIGNAL BOOSTER / BDA  FULL 800MHZ PUBLIC SAFETY BAND COVERAGE  INCLUDES INTEGRATED BATTERY CHARGER AND NFPA COMPLIANT ALARM OUTPUTS INCLUDES SIX ALARM RELAY OUTPUTS FOR (NON GAMEWE</t>
  </si>
  <si>
    <t>HP300ULM</t>
  </si>
  <si>
    <t>2 5 AMP 12/24 VOLT 5 OUT UL LISTED POWER SUPPLY W/FIRE ALARM INTERFACE   ENCLOSURE</t>
  </si>
  <si>
    <t>HP300ULPD4CB</t>
  </si>
  <si>
    <t>2 5 AMP 12/24 VOLT UL LISTED POWER SUPPLY W 4 PTC OUT POWER DIST MOD   ENCLOSURE</t>
  </si>
  <si>
    <t>HP300ULPD8CB</t>
  </si>
  <si>
    <t>2 5 AMP 12/24 VOLT POWER SUPPLY W/HPD8CB DISTRIBUTION BOARD   ENCLOSURE</t>
  </si>
  <si>
    <t>HP300ULX</t>
  </si>
  <si>
    <t>2 5 AMP 12/24 VOLT UL LISTED POWER SUPPLY   ENCLOSURE</t>
  </si>
  <si>
    <t>HP400ULACM4</t>
  </si>
  <si>
    <t>4 AMP 12/24 VOLT 4 OUT UL LISTED POWER SUPPLY W/ACCESS POWER CONTROLLER   ENCLOSURE</t>
  </si>
  <si>
    <t>HP400ULM</t>
  </si>
  <si>
    <t>4 AMP 12/24 VOLT 6 OUT UL LISTED POWER SUPPLY W/FIRE ALARM INTERFACE   ENCLOSURE</t>
  </si>
  <si>
    <t>HP400ULPD4CB</t>
  </si>
  <si>
    <t>4 AMP 12 VOLT OR 3 AMP 24 VOLT POWER SUPPLY W/HPD4CB DISTRIBUTION BOARD   ENCLOSURE</t>
  </si>
  <si>
    <t>HP400ULPD8CB</t>
  </si>
  <si>
    <t>4 AMP 12/24 VOLT UL LISTED POWER SUPPLY W 8 PTC OUT POWER DIST MOD   ENCLOSURE</t>
  </si>
  <si>
    <t>HP400ULX</t>
  </si>
  <si>
    <t>4 AMP 12 VOLT OR 3A 24 VOLT UL LISTED POWER SUPPLY   LARGE ENCLOSURE</t>
  </si>
  <si>
    <t>HP600ULACM8</t>
  </si>
  <si>
    <t>6  AMP 12/24 VOLT 8 OUT UL LISTED POWER SUPPLY W/ACCESS POWER CONTROLLER   ENCLOSURE</t>
  </si>
  <si>
    <t>HP600ULM</t>
  </si>
  <si>
    <t>6 AMP 12/24 VOLT 6 OUT UL LISTED POWER SUPPLY W/FIRE ALARM INTERFACE   ENCLOSURE</t>
  </si>
  <si>
    <t>HP600ULPD16CB</t>
  </si>
  <si>
    <t>6 AMP 12/24 VOLT UL LISTED POWER SUPPLY W 16 PTC OUT POWER DIST MOD   ENCLOSURE</t>
  </si>
  <si>
    <t>HP600ULX</t>
  </si>
  <si>
    <t>6 AMP 12/24 VOLT UL LISTED POWER SUPPLY   ENCLOSURE</t>
  </si>
  <si>
    <t>HPACM8</t>
  </si>
  <si>
    <t>8 FUSED ACCESS POWER CONTROLLER UL RECOGNIZED</t>
  </si>
  <si>
    <t>HPF24S6</t>
  </si>
  <si>
    <t xml:space="preserve">6 AMP 24 VOLT F/A POWER SUPPLY  WITH CHARGER  120 VAC  WITH SYNC  INCLUDES MAIN PCB  TRANSFORMERS  RED ENCLOSURE  AND INSTALLATION INSTRUCTIONS - PHASING OUT -TO BE REPLACE BY HPF-PS6B </t>
  </si>
  <si>
    <t>HPF24S6E</t>
  </si>
  <si>
    <t>6A 24VDC F/A 220 POWER SUPPLY  - PHASING OUT -TO BE REPLACE BY HPF-PS6E</t>
  </si>
  <si>
    <t>HPF24S8</t>
  </si>
  <si>
    <t>8 AMP 24 VOLT F/A POWER SUPPLY   WITH CHARGER  120 VAC  WITH SYNC  INCLUDES MAIN PCB  TRANSFORMERS  RED ENCLOSURE  AND INSTALLATION INSTRUCTIONS - PHASING OUT -TO BE REPLACE BY HPF-PS10</t>
  </si>
  <si>
    <t>HPF24S8E</t>
  </si>
  <si>
    <t>8A 24VDC F/A NAC POWER SUPPLY - PHASING OUT -TO BE REPLACE BY HPF-PS10E</t>
  </si>
  <si>
    <t>HPF602ULADA</t>
  </si>
  <si>
    <t xml:space="preserve">6 AMP 24 VOLT UL LISTED FIRE ALARM NAC EXPANDER -PHASING OUT - TO BE REPLACE BY HPF-PS6 AND HPF-PS6B </t>
  </si>
  <si>
    <t>HPF902ULADA</t>
  </si>
  <si>
    <t>9 AMP 24 VOLT UL LISTED FIRE ALARM NAC EXPANDER  - PHASING OUT -TO BE REPLACE BY HPF-PS10</t>
  </si>
  <si>
    <t>HPFF12</t>
  </si>
  <si>
    <t>12 AMP 24 VOLT F/A POWER SUPPLY  120 VAC  INCLUDES RED ENCLOSURE  BATTERY CABLE AND INSTALLATION INSTRUCTIONS</t>
  </si>
  <si>
    <t>HPFF12CM</t>
  </si>
  <si>
    <t>12 AMP 24 VOLT F/A POWER SUPPLY  CHASSIS MOUNT  120 VAC  INCLUDES MOUNTING HARDWARE  BATTERY CABLE AND INSTRUCTIONS FOR INSTALLATION IN A SBB-D4 ENCLOSURE</t>
  </si>
  <si>
    <t>HPFF12CME</t>
  </si>
  <si>
    <t>12 AMP 24 VOLT  F/A POWER SUPPLY  CHASSIS MOUNT  220 VAC  INCLUDES MOUNTING HARDWARE  BATTERY CABLE AND INSTRUCTIONS FOR INSTALLATION IN A SBB-D4 ENCLOSURE</t>
  </si>
  <si>
    <t>HPFF12E</t>
  </si>
  <si>
    <t>12 AMP 24 VOLT F/A POWER SUPPLY  220/240 VAC  INCLUDES RED ENCLOSURE  BATTERY CABLE AND INSTALLATION INSTRUCTIONS</t>
  </si>
  <si>
    <t>HPFF8</t>
  </si>
  <si>
    <t>8 AMP 24 VOLT F/A POWER SUPPLY  120 VAC  INCLUDES RED ENCLOSURE WITH HPP LOCK AND KEY</t>
  </si>
  <si>
    <t>HPFF8CM</t>
  </si>
  <si>
    <t>8 AMP 24 VOLT F/A POWER SUPPLY  CHASSIS MOUNT  120 VAC  INCLUDES MOUNTING HARDWARE FOR INSTALLATION IN THE SBB-D4 OR EQBB-B4 ENCLOSURE</t>
  </si>
  <si>
    <t>HPFF8E</t>
  </si>
  <si>
    <t>8 AMP 24 VOLT F/A POWER SUPPLY  220/240 VAC  INCLUDES RED ENCLOSURE WITH HPP LOCK AND KEY</t>
  </si>
  <si>
    <t>HPP31076</t>
  </si>
  <si>
    <t>HPFF8/12 CLASS A ADAPTER</t>
  </si>
  <si>
    <t>HPSA-7100-V-KIT</t>
  </si>
  <si>
    <t>AUDIO INPUT FOR 100V AND 70 7V APPLICATIONS</t>
  </si>
  <si>
    <t>HPSA-7102-R</t>
  </si>
  <si>
    <t>HIGH POWERED SPKR ARRAY  WIRED  2 HORNS  200W</t>
  </si>
  <si>
    <t>HPSA-7104-R</t>
  </si>
  <si>
    <t>HIGH POWERED SPKR ARRAY  WIRED  4 HORNS  400W</t>
  </si>
  <si>
    <t>HPSA-7106-R</t>
  </si>
  <si>
    <t>HIGH POWERED SPKR ARRAY  WIRED  6 HORNS  600W</t>
  </si>
  <si>
    <t>HPSA-7108-R</t>
  </si>
  <si>
    <t>HIGH POWERED SPKR ARRAY  WIRED  8 HORNS  800W</t>
  </si>
  <si>
    <t>HPSA-MIC</t>
  </si>
  <si>
    <t>HPSA MICROPHONE ASSEMBLY</t>
  </si>
  <si>
    <t>HRK</t>
  </si>
  <si>
    <t>HORN ONLY  12/24 VOLT  WALL MOUNT  RED  OUTDOOR  INCLUDES BACKBOX</t>
  </si>
  <si>
    <t>HRK-R</t>
  </si>
  <si>
    <t>REPLACEMENT HORN  RED  WALL MOUNT  OUTDOOR</t>
  </si>
  <si>
    <t>HRL-LF</t>
  </si>
  <si>
    <t>LOW-FREQUENCY SOUNDER  15  30  75  95 
110  135  185 CD  WALL  RED</t>
  </si>
  <si>
    <t>HRL-LF-BP10</t>
  </si>
  <si>
    <t>LOW-FREQUENCY SOUNDER  15  30  75  95 
110  135  185 CD  WALL  RED - BULK PACK OF 10 UNITS</t>
  </si>
  <si>
    <t>HRNMT-100</t>
  </si>
  <si>
    <t>KIT  HORN MNTG  SIDE OF WOODEN POLE</t>
  </si>
  <si>
    <t>HRNMT-250</t>
  </si>
  <si>
    <t>KIT  HORN MNTG  ROOF SLED  11  MAST</t>
  </si>
  <si>
    <t>HS-24-R</t>
  </si>
  <si>
    <t>HORN  4-WIRE  24 VOLT  WALL  RED</t>
  </si>
  <si>
    <t>HS4-24MCW-FR</t>
  </si>
  <si>
    <t>HORN STROBE  24 VOLT  15/30/75/110 SELECTABLE CANDELA  WALL  RED</t>
  </si>
  <si>
    <t>HS4-24MCW-FW</t>
  </si>
  <si>
    <t>HORN STROBE  24 VOLT  15/30/75/110 SELECTABLE CANDELA  WALL  WHITE</t>
  </si>
  <si>
    <t>HWF2A-COM</t>
  </si>
  <si>
    <t>IP AND LTE AT T CELLULAR FIRE ALARM COMMUNICATOR  INCLUDES RED CABINET WITH ADEMCO KEY AND LOCK  WALL OUTLET BOX  DIALER CAPTURE MODULE  IGSM COMMUNICATIONS MODULE  ANTENNA   MOUNTING ADAPTER  POWERBOOST1 POWER SUPPLY  LED DISPLAY BOARD  TRANSFORMER (REQU</t>
  </si>
  <si>
    <t>HWF2V-COM</t>
  </si>
  <si>
    <t>IP AND LTE VERIZON CELLULAR FIRE ALARM COMMUNICATOR INCLUDES RED CABINET WITH ADEMCO KEY AND LOCK  WALL OUTLET BOX  DIALER CAPTURE MODULE  IGSM COMMUNICATIONS MODULE  ANTENNA   MOUNTING ADAPTER  POWERBOOST1 POWER SUPPLY  LED DISPLAY BOARD  TRANSFORMER (RE</t>
  </si>
  <si>
    <t>HWL-LF</t>
  </si>
  <si>
    <t>LOW-FREQUENCY SOUNDER  15  30  75  95 
110  135  185 CD  WALL  WHITE</t>
  </si>
  <si>
    <t>HWL-LF-BP10</t>
  </si>
  <si>
    <t>LOW-FREQUENCY SOUNDER  15  30  75  95 
110  135  185 CD  WALL  WHITE - BULK PACK OF 10 UNIT</t>
  </si>
  <si>
    <t>INSPECT10</t>
  </si>
  <si>
    <t>10 USER LICENSE</t>
  </si>
  <si>
    <t>INSPECT15</t>
  </si>
  <si>
    <t>15 USER LICENSE</t>
  </si>
  <si>
    <t>INSPECT20</t>
  </si>
  <si>
    <t>20 USER LICENSE</t>
  </si>
  <si>
    <t>INSPECT30</t>
  </si>
  <si>
    <t>30 USER LICENSE</t>
  </si>
  <si>
    <t>INSPECT5</t>
  </si>
  <si>
    <t>5 USER LICENSE</t>
  </si>
  <si>
    <t>IOB-R</t>
  </si>
  <si>
    <t>SURFACE BACKBOX  RED</t>
  </si>
  <si>
    <t>IOB-W</t>
  </si>
  <si>
    <t>SURFACE BACKBOX  WHITE</t>
  </si>
  <si>
    <t>ISO-6</t>
  </si>
  <si>
    <t>MULTI-MODULE  6 FAULT ISOLATOR MODULE</t>
  </si>
  <si>
    <t>ISP-001</t>
  </si>
  <si>
    <t>CUSTOM REPORT CREATION SERVICE</t>
  </si>
  <si>
    <t>ISP2-W</t>
  </si>
  <si>
    <t>INDOOR SURFACE EXTENDER  WHITE</t>
  </si>
  <si>
    <t>ISP-400</t>
  </si>
  <si>
    <t>IAS-1 DISPLAY KIT</t>
  </si>
  <si>
    <t>ISP-401</t>
  </si>
  <si>
    <t>IAS-2 DISPLAY KIT</t>
  </si>
  <si>
    <t>ISP-405-01</t>
  </si>
  <si>
    <t>IAS ASPIRATOR (EN)</t>
  </si>
  <si>
    <t>ISP-406</t>
  </si>
  <si>
    <t>IAS COVER REMOVAL TOOL</t>
  </si>
  <si>
    <t>ISP-407</t>
  </si>
  <si>
    <t>IAS CORNER STUDS (PACK OF 4)</t>
  </si>
  <si>
    <t>ISP-408</t>
  </si>
  <si>
    <t>IAS FLOW SENSOR ASSEMBLY</t>
  </si>
  <si>
    <t>K08-00154</t>
  </si>
  <si>
    <t>POLE CAP  WELDMENT  HPSA</t>
  </si>
  <si>
    <t>K08-00155</t>
  </si>
  <si>
    <t xml:space="preserve">MOUNT  HORN  WELDMENT  HPSA  105 </t>
  </si>
  <si>
    <t>K09-00001</t>
  </si>
  <si>
    <t xml:space="preserve">SIGN  DANGER EAR PROTECTION REQUIRED </t>
  </si>
  <si>
    <t>LENS-A</t>
  </si>
  <si>
    <t>WALL STROBE LENS ATTACHMENT  AMBER</t>
  </si>
  <si>
    <t>LENS-A2</t>
  </si>
  <si>
    <t>WALL AMBER LENS (ONE PER BOX)</t>
  </si>
  <si>
    <t>LENS-AC</t>
  </si>
  <si>
    <t>CEILING STROBE LENS ATTACHMENT  AMBER</t>
  </si>
  <si>
    <t>LENS-AC2</t>
  </si>
  <si>
    <t>CEILING AMBER LENS  (ONE PER BOX)</t>
  </si>
  <si>
    <t>LENS-B</t>
  </si>
  <si>
    <t>WALL STROBE LENS ATTACHMENT  BLUE</t>
  </si>
  <si>
    <t>LENS-B2</t>
  </si>
  <si>
    <t>WALL BLUE LENS  (ONE PER BOX)</t>
  </si>
  <si>
    <t>LENS-BC</t>
  </si>
  <si>
    <t>CEILING STROBE LENS ATTACHMENT  BLUE</t>
  </si>
  <si>
    <t>LENS-BC2</t>
  </si>
  <si>
    <t>CEILING BLUE LENS  (ONE PER BOX)</t>
  </si>
  <si>
    <t>LENS-G</t>
  </si>
  <si>
    <t>WALL STROBE LENS ATTACHMENT  GREEN</t>
  </si>
  <si>
    <t>LENS-G2</t>
  </si>
  <si>
    <t>WALL GREEN LENS  (ONE PER BOX)</t>
  </si>
  <si>
    <t>LENS-GC</t>
  </si>
  <si>
    <t>CEILING STROBE LENS ATTACHMENT  GREEN</t>
  </si>
  <si>
    <t>LENS-GC2</t>
  </si>
  <si>
    <t>CEILING GREEN LENS  (ONE PER BOX)</t>
  </si>
  <si>
    <t>LENS-R</t>
  </si>
  <si>
    <t>WALL STROBE LENS ATTACHMENT  RED</t>
  </si>
  <si>
    <t>LENS-R2</t>
  </si>
  <si>
    <t>WALL RED LENS  (ONE PER BOX)</t>
  </si>
  <si>
    <t>LENS-RC</t>
  </si>
  <si>
    <t>CEILING STROBE LENS ATTACHMENT  RED</t>
  </si>
  <si>
    <t>LENS-RC2</t>
  </si>
  <si>
    <t>CEILING RED LENS  (ONE PER BOX)</t>
  </si>
  <si>
    <t>LF41333</t>
  </si>
  <si>
    <t>ECO DETECTOR FILTER CARTRIDGE ASSEMBLY</t>
  </si>
  <si>
    <t>LF42241</t>
  </si>
  <si>
    <t xml:space="preserve">SINGLE ZONE DUCT SAMPLING KIT -  INCLUDES (2) TUBE MOUNTING PLATES  COMPRESSION FITTINGS  ADAPTORS   ELBOWS AND REDUCERS FOR USE WITH XAS-1-US INLET AND EXHAUST TUBES AND FLEXIBLE TUBING </t>
  </si>
  <si>
    <t>LF42243</t>
  </si>
  <si>
    <t xml:space="preserve">DUAL ZONE DUCT SAMPLING KIT - INCLUDES (3) TUBE MOUNTING PLATES   COMPRESSION FITTINGS  ADAPTORS  ELBOWS AND REDUCERS FOR USE WITH XAS-2-US   INLET   EXHAUST TUBES AND FLEXIBLE TUBING </t>
  </si>
  <si>
    <t>LF42249</t>
  </si>
  <si>
    <t xml:space="preserve">50  FLEXIBLE SINGLE CORE TUBE - PROVIDES ONE 50 FOOT LONG 1/2  I D  FLEXIBLE TUBE FOR USE WITH XAS UNITS IN DUCT SAMPLING ARRANGEMENTS  </t>
  </si>
  <si>
    <t>LF42250</t>
  </si>
  <si>
    <t xml:space="preserve">25  FLEXIBLE SINGLE CORE TUBE - PROVIDES ONE 25 FOOT LONG 1/2  I D  FLEXIBLE TUBE FOR USE WITH XAS UNITS IN DUCT SAMPLING ARRANGEMENTS </t>
  </si>
  <si>
    <t>LF42282</t>
  </si>
  <si>
    <t xml:space="preserve">SINGLE ZONE WATER TRAP KIT   FOR USE WITH XAS-1-US - INCLUDES 3/4  CPVC PIPE  FITTINGS AND BALL VALVE TO PROVIDE WATER TRAP FUNCTION ON INSTALLATIONS WHICH ARE SUBJECT TO HIGH HUMIDITY AND/OR CONDENSATION  </t>
  </si>
  <si>
    <t>LF42283</t>
  </si>
  <si>
    <t xml:space="preserve">DUAL ZONE WATER TRAP KIT   FOR USE WITH XAS-2-US -  INCLUDES 3/4  CPVC PIPE  FITTINGS AND BALL VALVE TO PROVIDE WATER TRAP FUNCTION ON INSTALLATIONS WHICH ARE SUBJECT TO HIGH HUMIDITY AND/OR CONDENSATION   </t>
  </si>
  <si>
    <t>LF42285</t>
  </si>
  <si>
    <t xml:space="preserve"> 18  PROBE KIT (ONE - 18  SAMPLE   ONE - 8  EXHAUST)</t>
  </si>
  <si>
    <t>LF42286</t>
  </si>
  <si>
    <t>36  PROBE KIT (ONE - 36  SAMPLE   ONE - 8  EXHAUST)</t>
  </si>
  <si>
    <t>LF42287</t>
  </si>
  <si>
    <t>60  PROBE KIT (ONE - 60  SAMPLE   ONE - 8  EXHAUST)</t>
  </si>
  <si>
    <t>LF42288</t>
  </si>
  <si>
    <t>18  PROBE KIT (TWO -18  SAMPLE   ONE - 8  EXHAUST)</t>
  </si>
  <si>
    <t>LF42289</t>
  </si>
  <si>
    <t>36  PROBE KIT (TWO - 36  SAMPLE   ONE - 8  EXHAUST)</t>
  </si>
  <si>
    <t>LF42290</t>
  </si>
  <si>
    <t>60  PROBE KIT (TWO - 60  SAMPLE   ONE - 8  EXHAUST )</t>
  </si>
  <si>
    <t>LM2-MHA</t>
  </si>
  <si>
    <t>BRACKET  WORK WITH LM2-PCP06X SERIES  METAL  WHITE  FOR SUSPENDED INSTALLATION</t>
  </si>
  <si>
    <t>LM2-PCP06A</t>
  </si>
  <si>
    <t>5  CEILING SPEAKER 6/3/1 5W WHITE  ABS</t>
  </si>
  <si>
    <t>LM2-PCP06B</t>
  </si>
  <si>
    <t>5  CEILING SPEAKER  6/3/1 5W WHITE  ABS  ABS DOME</t>
  </si>
  <si>
    <t>LM2-PCP06C</t>
  </si>
  <si>
    <t>5    CEILING SPEAKER  6/3/1 5W  WHITE ABS  MOISTURE-PROOF IP54</t>
  </si>
  <si>
    <t>LM2-PM</t>
  </si>
  <si>
    <t>FLAME-PROOF ABS BACK DOME  WORK WITH LM2-PCP06A/LM2-PCP06C</t>
  </si>
  <si>
    <t>L-PBM20A</t>
  </si>
  <si>
    <t>BIDIRECTIONAL PROJECTION SPEAKER  20/10/5/2 5W  WHITE  ALUMINUM</t>
  </si>
  <si>
    <t>L-PCM06B</t>
  </si>
  <si>
    <t>6 5   CEILING SPEAKER  6/3W  WHITE  METAL  METAL DOME</t>
  </si>
  <si>
    <t>L-PCP20A</t>
  </si>
  <si>
    <t>6  CEILING SPEAKER  20W  WHITE  ABS</t>
  </si>
  <si>
    <t>L-PJM10A</t>
  </si>
  <si>
    <t>UNIDIRECTIONAL PROJECTION SPEAKER  10/5/2 5/1 25W  WHITE  ALUMINUM</t>
  </si>
  <si>
    <t>L-PJM20A</t>
  </si>
  <si>
    <t>UNIDIRECTIONAL PROJECTION SPEAKER  20/10/5/2 5W  WHITE  ALUMINUM</t>
  </si>
  <si>
    <t>L-POM20A</t>
  </si>
  <si>
    <t>OUTDOOR COLUMN SPEAKER  20/10/5/2 5W  WHITE  ALUMINUM</t>
  </si>
  <si>
    <t>L-POM40A</t>
  </si>
  <si>
    <t>OUTDOOR COLUMN SPEAKER  40/20/10/5W  WHITE  ALUMINUM</t>
  </si>
  <si>
    <t>L-POM80A</t>
  </si>
  <si>
    <t>OUTDOOR COLUMN SPEAKER  80/40/20/10W  WHITE  ALUMINUM</t>
  </si>
  <si>
    <t>L-PWP40A</t>
  </si>
  <si>
    <t>WALL MOUNT CABINET SPEAKER  40/20/10W  WHITE  ABS</t>
  </si>
  <si>
    <t>L-PWP40B</t>
  </si>
  <si>
    <t>WALL MOUNT CABINET SPEAKER  40/20/10W  BLACK  ABS</t>
  </si>
  <si>
    <t>L-PWP60A</t>
  </si>
  <si>
    <t>WALL MOUNT CABINET SPEAKER  60/30/15W  WHITE  ABS</t>
  </si>
  <si>
    <t>L-VCM6B/EN</t>
  </si>
  <si>
    <t>5  FIRE PROOF METAL CEILING SPEAKER  6/3/1 5/0 75W  RED FIRE DOME  EN54-24</t>
  </si>
  <si>
    <t>M02-04-00</t>
  </si>
  <si>
    <t>TEST MAGNET ONLY</t>
  </si>
  <si>
    <t>M02-09-00</t>
  </si>
  <si>
    <t>TELESCOPING HANDLE WITH TEST MAGNET</t>
  </si>
  <si>
    <t>M37-00056</t>
  </si>
  <si>
    <t>KIT  FLOOR MOUNT STAND SERIES HPSA</t>
  </si>
  <si>
    <t>M-500975</t>
  </si>
  <si>
    <t>CH4 (1% / 20% LEL)  AIR BALANCE  103 L</t>
  </si>
  <si>
    <t>M-500976</t>
  </si>
  <si>
    <t>H2 (1% / 20% LEL)  AIR BALANCE  103 L</t>
  </si>
  <si>
    <t>M-500988</t>
  </si>
  <si>
    <t>CO (200 PPM)  N2 BALANCE  103 L</t>
  </si>
  <si>
    <t>M500X</t>
  </si>
  <si>
    <t>FAULT ISOLATOR MODULE</t>
  </si>
  <si>
    <t>M-501008</t>
  </si>
  <si>
    <t>AIR  AIR BALANCE  103 L</t>
  </si>
  <si>
    <t>M-501046</t>
  </si>
  <si>
    <t>H2S (25 PPM)  N2 BALANCE  58 L</t>
  </si>
  <si>
    <t>M-501052</t>
  </si>
  <si>
    <t>CL2 (5 PPM)  N2 BALANCE  58 L</t>
  </si>
  <si>
    <t>M-501054</t>
  </si>
  <si>
    <t>NO2 (5 PPM)  N2 BALANCE  58 L</t>
  </si>
  <si>
    <t>M-501055</t>
  </si>
  <si>
    <t>SO2 (5 PPM)  N2 BALANCE  58 L</t>
  </si>
  <si>
    <t>M-501062</t>
  </si>
  <si>
    <t>CAL KIT TUBING 6 FT  1/8 I D X 1/4 O D FOR SQN8X</t>
  </si>
  <si>
    <t>M-501080</t>
  </si>
  <si>
    <t xml:space="preserve">CALIBRATION CUP FOR S301D2  201T  201M </t>
  </si>
  <si>
    <t>M-503380</t>
  </si>
  <si>
    <t>TRANSFORMER 50 VA</t>
  </si>
  <si>
    <t>M-507700</t>
  </si>
  <si>
    <t>C3H8 (20% LEL)  AIR BALANCE  103 L</t>
  </si>
  <si>
    <t>M-511474</t>
  </si>
  <si>
    <t>AIRSCAN™ INFRARED SENSOR  R134A 0/ 3000  ATMOS  NEMA 1 ENCLOSURE</t>
  </si>
  <si>
    <t>M-600400</t>
  </si>
  <si>
    <t>24 VAC/VDC POWER SUPPLY  6 5A UL APPROVED</t>
  </si>
  <si>
    <t>M-600410</t>
  </si>
  <si>
    <t>AIRSCAN™ INFRARED SENSOR  R507A 0-3 000 PPM  ATMOS  NEMA 1 ENCLOSURE</t>
  </si>
  <si>
    <t>M-600428</t>
  </si>
  <si>
    <t>AIRSCAN™ INFRARED SENSOR  R22 0/3 000 PPM  ATMOS  NEMA 1 ENCLOSURE</t>
  </si>
  <si>
    <t>M-600469</t>
  </si>
  <si>
    <t>AIRSCAN™ INFRARED SENSOR  R404A 0/3 000 PPM  ATMOS  NEMA 1 ENCLOSURE</t>
  </si>
  <si>
    <t>M-700051</t>
  </si>
  <si>
    <t>IR-F9-R407A-0/500-COM  R407A 0/500 PPM  COMMERCIAL ENCLOSURE CARB COMPLIANT</t>
  </si>
  <si>
    <t>M-700067</t>
  </si>
  <si>
    <t>AIRSCAN™ INFRARED SENSOR  R407A 0/3 000 PPM  ATMOS  NEMA 1 ENCLOSURE</t>
  </si>
  <si>
    <t>M-700087</t>
  </si>
  <si>
    <t>AIRSCAN™ INFRARED SENSOR  R410A 0/3 000 PPM  ATMOS  NEMA 1 ENCLOSURE</t>
  </si>
  <si>
    <t>M-700144</t>
  </si>
  <si>
    <t>DEMAND FLOW REGULATOR 58-103L CYLINDERS  0-3LPM FOR SQN8X</t>
  </si>
  <si>
    <t>M-700262</t>
  </si>
  <si>
    <t>AIRSCAN™ INFRARED SENSOR  HFO1234YF 0/500  ATMOS  NEMA 1 ENCLOSURE CARB COMPLIANT</t>
  </si>
  <si>
    <t>M-700263</t>
  </si>
  <si>
    <t>AIRSCAN™ INFRARED SENSOR  HFO1234YF 0/500  STAINLESS STEEL ENCLOSURE CARB COMPLIANT</t>
  </si>
  <si>
    <t>M-700264</t>
  </si>
  <si>
    <t>AIRSCAN™ INFRARED SENSOR  HFO1234YF 0/500  ATMOS  STAINLESS STEEL ENCLOSURE CARB COMPLIANT</t>
  </si>
  <si>
    <t>M-700265</t>
  </si>
  <si>
    <t>IR-F9-HFO1234YF-0/1000-COM  HFO1234YF 0/500 PPM  COMMERCIAL ENCLOSURE CARB COMPLIANT</t>
  </si>
  <si>
    <t>M-700267</t>
  </si>
  <si>
    <t>AIRSCAN™ INFRARED SENSOR  HFO1234YF 0/1000  ATMOS  NEMA 1 ENCLOSURE</t>
  </si>
  <si>
    <t>M-700268</t>
  </si>
  <si>
    <t>M-700269</t>
  </si>
  <si>
    <t>AIRSCAN™ INFRARED SENSOR  HFO1234YF 0/1000  ATMOS  STAINLESS STEEL ENCLOSURE</t>
  </si>
  <si>
    <t>M-700270</t>
  </si>
  <si>
    <t>IR-F9-HFO1234YF-0/1000-COM  HFO1234YF 0/1000 PPM  COMMERCIAL ENCLOSURE</t>
  </si>
  <si>
    <t>M-700272</t>
  </si>
  <si>
    <t>AIRSCAN™ INFRARED SENSOR  HFO1234YF 0/3000  ATMOS  NEMA 1 ENCLOSURE</t>
  </si>
  <si>
    <t>M-700273</t>
  </si>
  <si>
    <t>M-700274</t>
  </si>
  <si>
    <t>AIRSCAN™ INFRARED SENSOR  HFO1234YF 0/3000  ATMOS  STAINLESS STEEL ENCLOSURE</t>
  </si>
  <si>
    <t>M-700275</t>
  </si>
  <si>
    <t>IR-F9-HFO1234YF-0/1000-COM  HFO1234YF 0/3000 PPM  COMMERCIAL ENCLOSURE</t>
  </si>
  <si>
    <t>MA420-4</t>
  </si>
  <si>
    <t>0-20 MA MODULE FOR SS4 DETECTORS NEW VERSION (FACTORY INSTALLED)</t>
  </si>
  <si>
    <t>MBB-2</t>
  </si>
  <si>
    <t>BACK BOX  2 UNIT</t>
  </si>
  <si>
    <t>MBB-6</t>
  </si>
  <si>
    <t>BACK BOX  6 UNIT (REQUIRES MCH-6)</t>
  </si>
  <si>
    <t>MB-G6-24-R</t>
  </si>
  <si>
    <t>MOTOR BELL  24 VOLT  6    ADA  USE W/ WBB-R FOR OUTDOOR  RED</t>
  </si>
  <si>
    <t>MCH-6</t>
  </si>
  <si>
    <t>6-UNIT MOUNTING CHASSIS FOR MBB-6</t>
  </si>
  <si>
    <t>MDL3R</t>
  </si>
  <si>
    <t>SYNC™ CIRCUIT MODULE  12/24 VOLT  RED</t>
  </si>
  <si>
    <t>MDL3W</t>
  </si>
  <si>
    <t>SYNC™ CIRCUIT MODULE  12/24 VOLT  WHITE</t>
  </si>
  <si>
    <t>MEGADOT</t>
  </si>
  <si>
    <t>PROGRAMMABLE LED ARRAY  4 0  X 45 5  DISPLAY</t>
  </si>
  <si>
    <t>MHR</t>
  </si>
  <si>
    <t>MINI PIEZO HORN  12/24 VOLT  RED</t>
  </si>
  <si>
    <t>MHW</t>
  </si>
  <si>
    <t>MINI PIEZO HORN  12/24 VOLT  WHITE</t>
  </si>
  <si>
    <t>MNS-150SPK</t>
  </si>
  <si>
    <t>150 WATT SPEAKER HORN  ALUMINUM WITH AUDIO DRIVER</t>
  </si>
  <si>
    <t>MNS-15W100V</t>
  </si>
  <si>
    <t>15 WATT SPEAKER @ 100VOLTS  OUTDOOR RATED</t>
  </si>
  <si>
    <t>MNS-4000UL/24</t>
  </si>
  <si>
    <t>MNS 4000 LED DISPLAY  24V  UL1638</t>
  </si>
  <si>
    <t>MNS-ANTUHFVHF</t>
  </si>
  <si>
    <t>MNS ANTENNA UHF/UVF</t>
  </si>
  <si>
    <t>MNS-APX 6500 RADIO</t>
  </si>
  <si>
    <t>MNS HPSA APX 6500 RADIO</t>
  </si>
  <si>
    <t>MNS-BATT12V75A</t>
  </si>
  <si>
    <t>MNS HPSA 12V 75A BATTERY</t>
  </si>
  <si>
    <t>MNS-COAX</t>
  </si>
  <si>
    <t>MNS COAXIAL CABLE</t>
  </si>
  <si>
    <t>MNS-CONTROL</t>
  </si>
  <si>
    <t>MNS MASS NOTIFICATION CONTROL</t>
  </si>
  <si>
    <t>MNS-CONTROL16</t>
  </si>
  <si>
    <t>FACP INTERFACE FOR LED ARRAYS  16 MESSAGES</t>
  </si>
  <si>
    <t>MNS-CONTROL8</t>
  </si>
  <si>
    <t>FACP INTERFACE FOR LED ARRAYS  8 MESSAGES</t>
  </si>
  <si>
    <t>MNS-DMB</t>
  </si>
  <si>
    <t>DIGITALIZED MESSAGE AND ADVANCED COMMUNICATION  INCLUDES PRE-RECORDED MESSAGES</t>
  </si>
  <si>
    <t>MNS-ENC</t>
  </si>
  <si>
    <t>MNS ENCODER</t>
  </si>
  <si>
    <t>MNS-ENC-CAP</t>
  </si>
  <si>
    <t>MNS ENCODER - CAP FEED</t>
  </si>
  <si>
    <t>MNS-FIELD INSPECT</t>
  </si>
  <si>
    <t>MNS CSA FIELD INPSECTION</t>
  </si>
  <si>
    <t>MNS-HPS100</t>
  </si>
  <si>
    <t>OUTDOOR SELF-AMPLIFIED HIGH POWER SPEAKER - 100 WATTS SELF AMPLIFIED</t>
  </si>
  <si>
    <t>MNS-HPSA</t>
  </si>
  <si>
    <t>ALERTUS TTS - OUTDOOR HIGH POWER SPEAKER ARRAY  2 SPEAKERS @ 150W - INCLUDUES CONTROL CABINET  BASIC ROOF MOUNT  LIGHTENING PROTECTION</t>
  </si>
  <si>
    <t>MNS-HPSA PHONE ACT</t>
  </si>
  <si>
    <t>MNS DIAL AND CALL HPSA</t>
  </si>
  <si>
    <t>MNS-HPSA PM</t>
  </si>
  <si>
    <t>MNS POLE MOUNT</t>
  </si>
  <si>
    <t>MNS-HPSA1200</t>
  </si>
  <si>
    <t>OUTDOOR HIGH POWER SPEAKER ARRAY - 1200 WATTS</t>
  </si>
  <si>
    <t>MNS-HPSA2400</t>
  </si>
  <si>
    <t>OUTDOOR HIGH POWER SPEAKER ARRAY - 2400 WATTS</t>
  </si>
  <si>
    <t>MNS-HPSA300</t>
  </si>
  <si>
    <t>OUTDOOR HIGH POWER SPEAKER ARRAY - 300 WATTS</t>
  </si>
  <si>
    <t>MNS-HPSA600</t>
  </si>
  <si>
    <t>OUTDOOR HIGH POWER SPEAKER ARRAY - 600 WATTS</t>
  </si>
  <si>
    <t>MNS-HPSA900</t>
  </si>
  <si>
    <t>OUTDOOR HIGH POWER SPEAKER ARRAY - 900 WATTS</t>
  </si>
  <si>
    <t>MNS-HPSA-QC</t>
  </si>
  <si>
    <t>HPSA Q C  INSPECTION AND STARTUP</t>
  </si>
  <si>
    <t>MNS-INTELIGIBILITY</t>
  </si>
  <si>
    <t>HPSA INTELLIGIBILITY STUDY</t>
  </si>
  <si>
    <t>MNS-IPR</t>
  </si>
  <si>
    <t>IP RELAY</t>
  </si>
  <si>
    <t>MNS-ISU</t>
  </si>
  <si>
    <t>INDOOR SOUND UNIT (ISU) X2 150 WATT AMPS  100
VOLT STEP UP TRANSFORMER  12 VOLT CHARGER  12 VOLT
BATTERY  LINE LEVEL AUDIO INPUT  GPIO INPUTS  NEMA</t>
  </si>
  <si>
    <t>MNS-O</t>
  </si>
  <si>
    <t>ALERTUS TTS - OUTDOOR HIGH POWER SPEAKER - SELF-AMPLIFIED  100W - INCLUDES BASIC ROOF MOUNT  LIGHTENING PROTECTION</t>
  </si>
  <si>
    <t>MNS-PC</t>
  </si>
  <si>
    <t>MNS COMPUTER STATION</t>
  </si>
  <si>
    <t>MNS-PM</t>
  </si>
  <si>
    <t>MNS PROJECT MANAGEMENT</t>
  </si>
  <si>
    <t>MNS-PRINT</t>
  </si>
  <si>
    <t>MNS COLOR PRINTER</t>
  </si>
  <si>
    <t>MNS-ROOFMTSEISMIC</t>
  </si>
  <si>
    <t>MNS HPSA ROOF MOUNT</t>
  </si>
  <si>
    <t>MNS-RTU</t>
  </si>
  <si>
    <t>MNS REMOTE TERMINAL UNIT</t>
  </si>
  <si>
    <t>MNS-SIP</t>
  </si>
  <si>
    <t>ALERTUS VOIP NOTIFICATION SIP ANNUNCIATOR (INCLUDES ALL RELATED HARDWARE)</t>
  </si>
  <si>
    <t>MNS-SOLAR PANEL</t>
  </si>
  <si>
    <t>MNS SOLAR PANEL</t>
  </si>
  <si>
    <t>MNS-T</t>
  </si>
  <si>
    <t>ALERTUS TTS - SUPPLEMENTAL INDOOR AMPLIFIED SPEAKER - SELF AMPLIFIED  INDOOR WALL MOUNTED SPEAKER FOR TEXT TO SPEECH  93DB @ 4FT (FOR AAB-T)</t>
  </si>
  <si>
    <t>MNS-TL</t>
  </si>
  <si>
    <t xml:space="preserve">TRAVEL AND LIVING FOR HPSA IMPLEMENTATION (CONTINENTAL UNITED STATES) FOR UP TO ONE BUSINESS WEEK  INCLUDES FLIGHT  RENTAL CAR  FOOD  ADDITIONAL COSTS MAY APPLY IF A SPECIAL TRUCK IS REQUIRED </t>
  </si>
  <si>
    <t>MNS-U/V MA</t>
  </si>
  <si>
    <t>MNS RADIO UHF/UVF</t>
  </si>
  <si>
    <t>MNS-V</t>
  </si>
  <si>
    <t>ALERTUS VOIP NOTIFICATION (CISCO) - ONE TIME FEE PER PHONE</t>
  </si>
  <si>
    <t>MON-22LCDW</t>
  </si>
  <si>
    <t>FOCALPOINT 22  UL-LISTED MONITOR</t>
  </si>
  <si>
    <t>MON-22LCDW-TS</t>
  </si>
  <si>
    <t>FOCALPOINT 22  TOUCHSCREEN UL-LISTED MONITOR</t>
  </si>
  <si>
    <t>MON-42LCDW</t>
  </si>
  <si>
    <t>FOCALPOINT 42  UL-LISTED MONITOR</t>
  </si>
  <si>
    <t>MR-101/CR</t>
  </si>
  <si>
    <t>RELAY  SPDT  IN A RED METAL ENCLOSURE</t>
  </si>
  <si>
    <t>MR-101/T</t>
  </si>
  <si>
    <t>RELAY  SPDT  TRACK MOUNT</t>
  </si>
  <si>
    <t>MR-104/T</t>
  </si>
  <si>
    <t>RELAY  4 SPDT  TRACK MOUNT</t>
  </si>
  <si>
    <t>MR-199X-13C</t>
  </si>
  <si>
    <t>RELAY  DPDT  24 VDC  METAL ENCLOSURE</t>
  </si>
  <si>
    <t>MR-199X-14C</t>
  </si>
  <si>
    <t>RELAY  DPDT  120 VAC  METAL ENCLOSURE</t>
  </si>
  <si>
    <t>MR-201/T</t>
  </si>
  <si>
    <t>RELAY  DPDT  TRACK MOUNT</t>
  </si>
  <si>
    <t>MS-7ASF</t>
  </si>
  <si>
    <t>ADDRESSABLE SINGLE ACTION PULL STATION</t>
  </si>
  <si>
    <t>MS-7LOB</t>
  </si>
  <si>
    <t>DOUBLE ACTION PULL STATION  OUTDOOR USE (INCLUDES SB-I/O BACKBOX)</t>
  </si>
  <si>
    <t>MS-7LR</t>
  </si>
  <si>
    <t>DUAL ACTION PULL STATION  KEY VERSION  RELEASING</t>
  </si>
  <si>
    <t>MS-7LRA</t>
  </si>
  <si>
    <t>AGENT RELEASE PULL STATION WITH ABORT SWITCH  DUAL ACTION  PK-625 KEY</t>
  </si>
  <si>
    <t>MS-7S</t>
  </si>
  <si>
    <t>SINGLE ACTION PULL STATION  WIRE LEADS</t>
  </si>
  <si>
    <t>MS-7SP</t>
  </si>
  <si>
    <t>DOUBLE ACTION PULL STATION  SPANISH INSTRUCTIONS</t>
  </si>
  <si>
    <t>MT-12/24-R</t>
  </si>
  <si>
    <t>HORN  12/24 VOLT  FLUSH MOUNT  RED</t>
  </si>
  <si>
    <t>MTWP-2475W-FR</t>
  </si>
  <si>
    <t>HORN STROBE  WEATHERPROOF  24 VOLT  75 CANDELA  RED</t>
  </si>
  <si>
    <t>MWBB</t>
  </si>
  <si>
    <t>WALL  METAL WEATHERPROOF BACK BOX  RED</t>
  </si>
  <si>
    <t>NGA</t>
  </si>
  <si>
    <t>NGA NETWORK GRAPHIC ANNUCIATOR</t>
  </si>
  <si>
    <t>NY-PLATE</t>
  </si>
  <si>
    <t>PULL STATION TRIM PLATE FOR NEW YORK CITY</t>
  </si>
  <si>
    <t>OPR-KEY</t>
  </si>
  <si>
    <t>REPLACEMENT OPERATOR KEY FOR GWF410</t>
  </si>
  <si>
    <t>OSE-ACF</t>
  </si>
  <si>
    <t>ANTI-CONDENSATION FILM FOR EMITTER - 10 UNITS</t>
  </si>
  <si>
    <t>OSEH-ACF</t>
  </si>
  <si>
    <t>ANTI-CONDENSATION FILM FOR OSID-EH HOUSINGS - 10 UNITS</t>
  </si>
  <si>
    <t>OSE-HP-01</t>
  </si>
  <si>
    <t>EMITTER -HIGH POWER  BATTERY</t>
  </si>
  <si>
    <t>OSE-HPW-L8</t>
  </si>
  <si>
    <t>EMITTER - HIGH POWER  WIRED</t>
  </si>
  <si>
    <t>OSE-RBA</t>
  </si>
  <si>
    <t>EMITTER SPARE BATTERY ALKALINE</t>
  </si>
  <si>
    <t>OSE-RBL</t>
  </si>
  <si>
    <t>EMITTER LITHIUM BATTERY EXCHANGE UNIT</t>
  </si>
  <si>
    <t>OSE-SP-L8</t>
  </si>
  <si>
    <t>EMITTER - STANDARD POWER</t>
  </si>
  <si>
    <t>OSE-SPW-L8</t>
  </si>
  <si>
    <t>EMITTER - STANDARD POWER  WIRED</t>
  </si>
  <si>
    <t>OSI-10-L8</t>
  </si>
  <si>
    <t>OSID IMAGER - 7º COVERAGE  24VDC</t>
  </si>
  <si>
    <t>OSI-90-L8</t>
  </si>
  <si>
    <t>IMAGER - 80º COVERAGE</t>
  </si>
  <si>
    <t>OSID-EHE</t>
  </si>
  <si>
    <t>ASPIRATING IP65 EMITTER ENVIRON HSNG</t>
  </si>
  <si>
    <t>OSID-EHI</t>
  </si>
  <si>
    <t>ASPIRATING IP65 IMAGER ENVIRON HSNG</t>
  </si>
  <si>
    <t>OSID-INST</t>
  </si>
  <si>
    <t>OSID INSTALLATION KIT  INCL  LASER ALIGNMENT TOOL  TEST FILTER  PC CABLE  CLEANING CLOTH  MANUAL</t>
  </si>
  <si>
    <t>OSID-SK</t>
  </si>
  <si>
    <t>STARTER KIT INCLUDING OSI-10  OSE-SP-01 AND OSID-INST</t>
  </si>
  <si>
    <t>OSID-WG</t>
  </si>
  <si>
    <t>ASPIRATING WIRE GUARD</t>
  </si>
  <si>
    <t>OSI-LS</t>
  </si>
  <si>
    <t>LIGHT SHIELD FOR OSI-10</t>
  </si>
  <si>
    <t>OSP-001</t>
  </si>
  <si>
    <t>FTDI CABLE 1 5M</t>
  </si>
  <si>
    <t>OSP-002</t>
  </si>
  <si>
    <t>LASER ALIGNMENT TOOL</t>
  </si>
  <si>
    <t>OSP-003</t>
  </si>
  <si>
    <t>ACRYLIC TEST FILTER - 10 PACK</t>
  </si>
  <si>
    <t>OSP-003-200</t>
  </si>
  <si>
    <t>ACRYLIC TEST FILTER-BULK PACK 200 UNITS</t>
  </si>
  <si>
    <t>OSP-004</t>
  </si>
  <si>
    <t>TEST FILTER 10 PACK</t>
  </si>
  <si>
    <t>P2RHK</t>
  </si>
  <si>
    <t>P2RK</t>
  </si>
  <si>
    <t>P2RK-P</t>
  </si>
  <si>
    <t>HORN/STROBE  12/24 VOLT  MULTI-CANDELA  15  15/75  30  75  110  115  RED  OUTDOOR  PLAIN(NO LETTERING)  INCLUDES BACKBOX</t>
  </si>
  <si>
    <t>P2RK-R</t>
  </si>
  <si>
    <t>REPLACEMENT HORN/STROBE  12/24 VOLT  MULTI-CANDELA 15  15/75  30  75  110  115  RED  OUTDOOR</t>
  </si>
  <si>
    <t>P2RL-LF</t>
  </si>
  <si>
    <t>LOW-FREQUENCY SOUNDER/STROBE  15  30  75  95 
110  135  185 CD  WALL  RED</t>
  </si>
  <si>
    <t>P2WK</t>
  </si>
  <si>
    <t>HORN/STROBE  12/24 VOLT  MULTI-CANDELA 15  15/75  30  75  110  115  WHITE  OUTDOOR  INCLUDES BACKBOX</t>
  </si>
  <si>
    <t>P2WK-P</t>
  </si>
  <si>
    <t xml:space="preserve">HORN/STROBE  12/24 VOLT  MULTI-CANDELA 15  15/75  30  75  110  115  WHITE  OUTDOOR  INCLUDES BACKBOX  PLAIN (NO LETTERING) </t>
  </si>
  <si>
    <t>P2WL-LF</t>
  </si>
  <si>
    <t>LOW-FREQUENCY SOUNDER/STROBE  15  30  75  95 
110  135  185 CD  WALL  WHITE</t>
  </si>
  <si>
    <t>P4R</t>
  </si>
  <si>
    <t>HORN/STROBE  12/24 VOLT  MULTI-CANDELA 15  15/75  30  75  110  115  RED</t>
  </si>
  <si>
    <t>P4RK-R</t>
  </si>
  <si>
    <t>REPLACEMENT HORN/STROBE  12/24 VOLT  RED  MULTI-CANDELA 15 15/75 30 75 110 115 CD  OUTDOOR</t>
  </si>
  <si>
    <t>P4W</t>
  </si>
  <si>
    <t>HORN/STROBE  12/24 VOLT  MULTI-CANDELA 15  15/75  30  75  110  115  WHITE</t>
  </si>
  <si>
    <t>P4WK</t>
  </si>
  <si>
    <t>P4W-P</t>
  </si>
  <si>
    <t>HORN/STROBE  12/24 VOLT  MULTI-CANDELA 15  15/75  30  75  110  115  WHITE  PLAIN (NO LETTERING)</t>
  </si>
  <si>
    <t>PAM-1</t>
  </si>
  <si>
    <t>ENCAPSULATED  24VAC/24VDC/115VAC RELAY  10 AMP  FORM C</t>
  </si>
  <si>
    <t>PAM-2</t>
  </si>
  <si>
    <t>ENCAPSULATED  12/24VDC RELAY  7 AMP  FORM C</t>
  </si>
  <si>
    <t>PAM-4</t>
  </si>
  <si>
    <t>ENCAPSULATED WITH FLYING LEAD  9VDC- 40VDC RELAY   10 AMP  FORM C  15MA OP CURRENT</t>
  </si>
  <si>
    <t>PC2RK</t>
  </si>
  <si>
    <t>HORN/STROBE  12/24 VOLT  MULTI-CANDELA 15  15/75  30  75  110  115  RED OUTDOOR  INCLUDES BACKBOX</t>
  </si>
  <si>
    <t>PC2WK</t>
  </si>
  <si>
    <t>PC4R</t>
  </si>
  <si>
    <t xml:space="preserve">HORN/STROBE  12/24 VOLT  MULTI-CANDELA 15  15/75  30  75  110  115  RED </t>
  </si>
  <si>
    <t>PC4W</t>
  </si>
  <si>
    <t>PIP-015</t>
  </si>
  <si>
    <t>FLUSH SAMPLING POINT (NOT PICTURED)</t>
  </si>
  <si>
    <t>PNET-1</t>
  </si>
  <si>
    <t>REPLACEMENT DATALINE FOR FOCALPOINT</t>
  </si>
  <si>
    <t>PR-1</t>
  </si>
  <si>
    <t>RELAY  SPDT  MULTIVOLT  24VDC  24/115VAC</t>
  </si>
  <si>
    <t>PR-2</t>
  </si>
  <si>
    <t>RELAY  SPDT  MULTIVOLT  10-40VDC</t>
  </si>
  <si>
    <t>PR-3</t>
  </si>
  <si>
    <t>RELAY  SPDT  MULTIVOLT  10-40VDC  REDUNDANT POWER INPUT</t>
  </si>
  <si>
    <t>PRO-E1</t>
  </si>
  <si>
    <t>ALERTUS PROFESSIONAL SERVICES - FACTORY ENGINEERING SUPPORT 
(FEE PER DAY)</t>
  </si>
  <si>
    <t>PRO-IMP</t>
  </si>
  <si>
    <t>ALERTUS REMOTE IMPLEMENTATION SVC  4 HOUR</t>
  </si>
  <si>
    <t>PRO-T</t>
  </si>
  <si>
    <t>ALERTUS TRAVEL TO CUSTOMER LOCATION - ONSITE FACTORY ENGINEERING SUPPORT INCLUDES TRAVEL EXPENSES (FEE PER DAY)</t>
  </si>
  <si>
    <t>PS-BB</t>
  </si>
  <si>
    <t>GWMPS PULL STATION BACKBOX</t>
  </si>
  <si>
    <t>PSU-12</t>
  </si>
  <si>
    <t>UNIVERSAL CHARGER FOR FIRE SENTRY TEST LAMPS AND INTERFACE KITS  FOR 110-240 VAC WITH INTERNATIONAL PLUGS</t>
  </si>
  <si>
    <t>PX17300173</t>
  </si>
  <si>
    <t xml:space="preserve">DB1PULA024D3NNNR - DB1 CLASS I  DIV I HIGH OUTPUT HORN  UL  24 VDC  3/4  ENTRY BOTTOM  RED FINISH NOTE  NO RETURN / NO CANCELLATION POLICY </t>
  </si>
  <si>
    <t>PX17300384</t>
  </si>
  <si>
    <t xml:space="preserve">DB1PULA024D3NNNG - DB1 CLASS I  DIV I HIGH OUTPUT HORN  UL  24 VDC  3/4  ENTRY BOTTOM  GREY FINISH NOTE  NO RETURN / NO CANCELLATION POLICY </t>
  </si>
  <si>
    <t>PX18800386</t>
  </si>
  <si>
    <t xml:space="preserve">XB4ULB8D2E3E06ANCN1R - XB4 CLASS I  DIV I STROBE  UL  24 VDC  2- 3/4  ENTRIES  3- 3/4  ENTRIES  60/MIN FLASHRATE  CLEAR LENS  ALLOY  RED FINISH NOTE  NO RETURN / NO CANCELLATION POLICY </t>
  </si>
  <si>
    <t>PX22500187</t>
  </si>
  <si>
    <t xml:space="preserve">XB11UL02406CNDNNNR - XB11 STROBE  CLASS I  DIV 2  UL  24 VDC  60/MIN FLASHRATE  CLEAR LENS  DIRECT MOUNT  RED FINISH NOTE  NO RETURN / NO CANCELLATION POLICY </t>
  </si>
  <si>
    <t>PX22501808</t>
  </si>
  <si>
    <t xml:space="preserve">XB11UL02406CNDNYPR - XB11 STROBE  CLASS I  DIV 2  UL  24 VDC  60/MIN FLASHRATE  CLEAR LENS  DIRECT MOUNT  LABEL BLANKING PLUG  RED FINISH NOTE  NO RETURN / NO CANCELLATION POLICY </t>
  </si>
  <si>
    <t>PX225163</t>
  </si>
  <si>
    <t xml:space="preserve">XB11UL02406RYBNNNR - XB11 STROBE  CLASS I  DIV 2  UL  24 VDC  60/MIN FLASHRATE  RED LENS  GUARD  DIRECT MOUNT W/STRAP  RED FINISH NOTE  NO RETURN / NO CANCELLATION POLICY </t>
  </si>
  <si>
    <t>PX22600456</t>
  </si>
  <si>
    <t xml:space="preserve">XB12UL02406CNBNNNR - XB12 STROBE  CLASS 1  DIV 2  UL  24 VDC  60/MIN FLASHRATE  CLEAR LENS  DIRECT MOUNT W/STRAP  RED FINISH NOTE  NO RETURN / NO CANCELLATION POLICY </t>
  </si>
  <si>
    <t>PX22600604</t>
  </si>
  <si>
    <t xml:space="preserve">XB12UL02406RNBNNNN - XB12 STROBE  CLASS 1  DIV 2  UL  24 VDC  60/MIN FLASHRATE  RED LENS  DIRECT MOUNT W/STRAP  NATURAL BLACK FINISH NOTE  NO RETURN / NO CANCELLATION POLICY </t>
  </si>
  <si>
    <t>PX29600042</t>
  </si>
  <si>
    <t xml:space="preserve">XB16US02460CYNRZ Z VARISTOR - XB16 STROBE  CLASS 1  DIV 2  CLASS 2  DIV 2  UL 1971  24 VDC  60/MIN FLASHRATE  CLEAR LENS  LENS GUARD  RED FINISH NOTE  NO RETURN / NO CANCELLATION POLICY </t>
  </si>
  <si>
    <t>PX29600075</t>
  </si>
  <si>
    <t xml:space="preserve">XB16UL02460CNNRZ Z VARISTOR - XB16 STROBE  CLASS 1  DIV 2  CLASS 2  DIV 2  UL  24 VDC  60/MIN FLASHRATE  CLEAR LENS  RED FINISH NOTE  NO RETURN / NO CANCELLATION POLICY </t>
  </si>
  <si>
    <t>PX29600085</t>
  </si>
  <si>
    <t xml:space="preserve">XB16UL02460CYNRZ Z VARISTOR - XB16 STROBE  CLASS 1  DIV 2  CLASS 2  DIV 2  UL  24 VDC  60/MIN FLASHRATE  CLEAR LENS  LENS GUARD  RED FINISH NOTE  NO RETURN / NO CANCELLATION POLICY </t>
  </si>
  <si>
    <t>PX36200102</t>
  </si>
  <si>
    <t xml:space="preserve">SM87PBLAUL3T3B3NNR - PUSH BUTTON  LATCHING KEY  ALLOY  UL  1/2   TOP AND BOTTOM ENTRIES  FIRE PUSH BUTTON  RED FINISH NOTE  NO RETURN / NO CANCELLATION POLICY </t>
  </si>
  <si>
    <t>PX37600167</t>
  </si>
  <si>
    <t xml:space="preserve">XB15UL0241506CWBNR - XB15 STROBE  CLASS 1  DIV 2  UL  24 VDC  15 JOULE  60/MIN FLASHRATE  CLEAR LENS  WIRE GUARD  DIRECT MOUNT W/STRAP  RED FINISH NOTE  NO RETURN / NO CANCELLATION POLICY </t>
  </si>
  <si>
    <t>PX37600578</t>
  </si>
  <si>
    <t xml:space="preserve">XB15UL0241006BCPNN - XB15 STROBE  CLASS 1  DIV 2  UL  24 VDC  10 JOULE  60/MIN FLASHRATE  BLUE LENS  CAST  PIPE MOUNT  NATURAL BLACK FINISH NOTE  NO RETURN / NO CANCELLATION POLICY </t>
  </si>
  <si>
    <t>PX37600604</t>
  </si>
  <si>
    <t xml:space="preserve">XB15UC0240506RNPNN - XB15 STROBE  CLASS 1  DIV 2  ULC  24 VDC  5 JOULE  60/MIN FLASHRATE  RED LENS  PIPE MOUNT  NATURAL BLACK FINISH NOTE  NO RETURN / NO CANCELLATION POLICY </t>
  </si>
  <si>
    <t>PX37600624</t>
  </si>
  <si>
    <t xml:space="preserve">XB15UC0240506BNPNN - XB15 STROBE  CLASS 1  DIV 2  ULC  24 VDC  5 JOULE  60/MIN FLASHRATE  BLUE LENS  PIPE MOUNT  NATURAL BLACK FINISH NOTE  NO RETURN / NO CANCELLATION POLICY </t>
  </si>
  <si>
    <t>PX37600725</t>
  </si>
  <si>
    <t xml:space="preserve">XB15UC0241006RWBNR - XB15 STROBE  CLASS 1  DIV 2  ULC  24 VDC  10 JOULE  60/MIN FLASHRATE  RED LENS  WIRE GUARD  DIRECT MOUNT W/STRAP  RED FINISH NOTE  NO RETURN / NO CANCELLATION POLICY </t>
  </si>
  <si>
    <t>PX37900170</t>
  </si>
  <si>
    <t xml:space="preserve">LD15UCDCRNBPR - STROBE  CLASS 1  DIV 2  CLASS II  DIV 2  ULC  12-48 VDC  RED LENS  DIRECT MOUNT W/ STRAP  BLANKING PLUG  RED FINISH NOTE  NO RETURN / NO CANCELLATION POLICY </t>
  </si>
  <si>
    <t>PX37900252</t>
  </si>
  <si>
    <t xml:space="preserve">LD15ULDCCNBNR - STROBE  CLASS 1  DIV 2  CLASS II  DIV 2  UL  12-48 VDC  CLEAR LENS  DIRECT MOUNT W/ STRAP  RED FINISH NOTE  NO RETURN / NO CANCELLATION POLICY </t>
  </si>
  <si>
    <t>PX39900057</t>
  </si>
  <si>
    <t xml:space="preserve">DB4BULG1570N2CPCR C 1 5 - LOUDSPEAKER  UL  GAS  15 WATT  70 VOLT  2 X 1/2  NPT INC 1 PLUG ENTRIES  CAPACITOR  RED FINISH NOTE  NO RETURN / NO CANCELLATION POLICY </t>
  </si>
  <si>
    <t>PX39900058</t>
  </si>
  <si>
    <t xml:space="preserve">DB4BULG2570N2CPCR C 1 5 - LOUDSPEAKER  UL  GAS  25 WATT  70 VOLT  2 X 1/2  NPT INC 1 PLUG ENTRIES  CAPACITOR  RED FINISH NOTE  NO RETURN / NO CANCELLATION POLICY </t>
  </si>
  <si>
    <t>PX39900075</t>
  </si>
  <si>
    <t xml:space="preserve">DB4BULGD1570N2CCR  C 1 5 - LOUDSPEAKER  UL  GAS   DUST  15 WATT  70 VOLT  2 X 1/2  NPT ENTRIES  CAPACITOR  RED FINISH NOTE  NO RETURN / NO CANCELLATION POLICY </t>
  </si>
  <si>
    <t>PX39900162</t>
  </si>
  <si>
    <t xml:space="preserve">DB4BULG870N2CPCR C 1 5 - LOUDSPEAKER  UL  GAS  8 WATT  70 VOLT  2 X 1/2  NPT INC 1 PLUG ENTRIES  CAPACITOR  RED FINISH NOTE  NO RETURN / NO CANCELLATION POLICY </t>
  </si>
  <si>
    <t>PX39900166</t>
  </si>
  <si>
    <t xml:space="preserve">DB4BULGD1570N2CPNR - LOUDSPEAKER  UL  GAS   DUST  15 WATT  70 VOLT  C  RED FINISH NOTE  NO RETURN / NO CANCELLATION POLICY </t>
  </si>
  <si>
    <t>PX39900183</t>
  </si>
  <si>
    <t xml:space="preserve">DB4BULG1570T2CPCR C 1 5 - LOUDSPEAKER  UL  GAS  15 WATT  70 VOLT  TAG LABEL  2 X 1/2  NPT INC 1 PLUG ENTRIES  CAPACITOR  RED FINISH NOTE  NO RETURN / NO CANCELLATION POLICY </t>
  </si>
  <si>
    <t>PX39900185</t>
  </si>
  <si>
    <t xml:space="preserve">DB4BUWN1570N2CPBCR C 1 5 MF - LOUDSPEAKER  UL (ORDINARY LOCATIONS)  15 WATT  70 VOLT  2 X 1/2  NPT INC 1 PLUG ENTRIES  SWIVEL BRACKET  CAPACITOR  RED FINISH  NOTE  NO RETURN / NO CANCELLATION POLICY </t>
  </si>
  <si>
    <t>PX41900061</t>
  </si>
  <si>
    <t xml:space="preserve">DB3BULG048N2CPNR - HORN  UL  GAS  12-48 VDC  2 X 1/2  NPT INC 1 PLUG ENTRIES  RED FINISH NOTE  NO RETURN / NO CANCELLATION POLICY </t>
  </si>
  <si>
    <t>PX41900110</t>
  </si>
  <si>
    <t xml:space="preserve">DB3BULGD048N2CPNR - HORN  UL  GAS   DUST  12-48 VDC  2 X 1/2  NPT INC 1 PLUG ENTRIES  RED FINISH NOTE  NO RETURN / NO CANCELLATION POLICY </t>
  </si>
  <si>
    <t>PX41900123</t>
  </si>
  <si>
    <t xml:space="preserve">DB3BULGD048N2CNR - HORN  UL  GAS AND DUST  12-48 VDC  2 X 1/2  NPT ENTRIES  RED FINISH NOTE  NO RETURN / NO CANCELLATION POLICY </t>
  </si>
  <si>
    <t>PX41900316</t>
  </si>
  <si>
    <t xml:space="preserve">DB3BULG048N2CNR - HORN  UL  GAS  12-48 VDC  2 X 1/2  NPT ENTRIES  RED FINISH NOTE  NO RETURN / NO CANCELLATION POLICY </t>
  </si>
  <si>
    <t>PX41900406</t>
  </si>
  <si>
    <t xml:space="preserve">DB3BULGD048N2BPNR - HORN  UL  GAS   DUST  12-48 VDC  2 X M20 INC  1 PLUG ENTRIES  RED FINISH NOTE  NO RETURN / NO CANCELLATION POLICY </t>
  </si>
  <si>
    <t>PX41900435</t>
  </si>
  <si>
    <t xml:space="preserve">DB3BULG110N2CNR - HORN  UL  GAS  110 VAC  2 X 1/2  NPT ENTRIES  RED FINISH NOTE  NO RETURN / NO CANCELLATION POLICY </t>
  </si>
  <si>
    <t>PX41900440</t>
  </si>
  <si>
    <t xml:space="preserve">DB3BULGD048D2CNR - HORN  UL  GAS   DUST  12-48 VDC  DUTY LABEL  2 X 1/2  NPT ENTRIES  RED FINISH NOTE  NO RETURN / NO CANCELLATION POLICY </t>
  </si>
  <si>
    <t>PX41900612</t>
  </si>
  <si>
    <t xml:space="preserve">DB3BULGD048T2CPNR - HORN  UL  GAS   DUST  12-48 VDC  TAG LABEL  2 X 1/2  NPT INC 1 PLUG ENTRIE  RED FINISH NOTE  NO RETURN / NO CANCELLATION POLICY </t>
  </si>
  <si>
    <t>PX46500859</t>
  </si>
  <si>
    <t xml:space="preserve">HD1ULU160GG - HEAT DETECTOR  UL  160 DEGREES  GUARD  GRAY NOTE  NO RETURN / NO CANCELLATION POLICY </t>
  </si>
  <si>
    <t>PX46500860</t>
  </si>
  <si>
    <t xml:space="preserve">HD1ULU325GG - HEAT DETECTOR  UL  325 DEGREES  GUARD  GRAY NOTE  NO RETURN / NO CANCELLATION POLICY </t>
  </si>
  <si>
    <t>PX48000098</t>
  </si>
  <si>
    <t xml:space="preserve">PBUL4C6C4DSN7R - PB CALL POINT  CLASS I  DIV 2  CLASS II  DIV 2  UL  1/2  ENTRY POSITION 4 AND 6  FUTY LABEL  D C   SINGLE CHANGEOVER  7X14 AWG TERMINALS  RED FINISH NOTE  NO RETURN / NO CANCELLATION POLICY </t>
  </si>
  <si>
    <t>PX48000763</t>
  </si>
  <si>
    <t xml:space="preserve">PBUL2C4DDN7Y - PB CALL POINT  CLASS I  DIV 2  CLASS II  DIV 2  UL  1/2  ENTRY POSITION 2  DUTY LABEL  D C   DOUBLE CHANGEOVER  7X14 AWG TERMINALS  YELLOW FINISH NOTE  NO RETURN / NO CANCELLATION POLICY </t>
  </si>
  <si>
    <t>PX48000825</t>
  </si>
  <si>
    <t xml:space="preserve">PBUL2C0DDN7R - PB CALL POINT  CLASS I  DIV 2  CLASS II  DIV 2  UL  1/2  ENTRY POSITION 2  D C   DOUBLE CHANGEOVER  7X14 AWG TERMINALS  RED FINISH NOTE  NO RETURN / NO CANCELLATION POLICY </t>
  </si>
  <si>
    <t>PX56201072</t>
  </si>
  <si>
    <t xml:space="preserve">SM87HXBAUL024CN4R4LNNR - XENON STROBE  ALLOY  CLASS I  DIV I  UL  24 VDC  CLEAR LENS  3/4  ENTRIES ON LEFT AND RIGHT  RED FINISH NOTE  NO RETURN / NO CANCELLATION POLICY </t>
  </si>
  <si>
    <t>PX56201144</t>
  </si>
  <si>
    <t xml:space="preserve">SM87HXBAUL024RN4R4LNNR - XENON STROBE  ALLOY  CLASS I  DIV I  UL  24 VDC  RED LENS  3/4  ENTRIES ON LEFT AND RIGHT  RED FINISH NOTE  NO RETURN / NO CANCELLATION POLICY </t>
  </si>
  <si>
    <t>PX56201658</t>
  </si>
  <si>
    <t xml:space="preserve">SM87HXBAUL024CY4BNNR - XENON STROBE  ALLOY  CLASS I  DIV I  UL  24 VDC  CLEAR LENS  GUARD  3/4  ENTRY ON BOTTOM  RED  FINISH NOTE  NO RETURN / NO CANCELLATION POLICY </t>
  </si>
  <si>
    <t>PX56203564</t>
  </si>
  <si>
    <t xml:space="preserve">SM87HXBAUL024CN3TYNR - XENON STROBE  ALLOY  CLASS I  DIV I  UL  24 VDC  CLEAR LENS  1/2  ENTRY ON TOP  LABEL  RED FINISH NOTE  NO RETURN / NO CANCELLATION POLICY </t>
  </si>
  <si>
    <t>PX62501913</t>
  </si>
  <si>
    <t xml:space="preserve">DB4B25/XB11UL CLEAR/RED C 1 5 - SPEAKER AND STROBE COMBO UNIT  CLEAR LENS  RED FINISH NOTE  NO RETURN / NO CANCELLATION POLICY </t>
  </si>
  <si>
    <t>PX62501977</t>
  </si>
  <si>
    <t xml:space="preserve">DB3B/XB11UL 24V RED/RED WIRING - MULTITONE STR  RED LENS  24VDC  CL 1 DIV 2  RD NOTE  NO RETURN / NO CANCELLATION POLICY </t>
  </si>
  <si>
    <t>PX62501978</t>
  </si>
  <si>
    <t xml:space="preserve">DB3B/XB11UL 24V CLEAR/RED - HORN AND STROBE COMBO UNIT  CLASS I  DIV 2  24 VDC  CLEAR LENS  RED FINISH NOTE  NO RETURN / NO CANCELLATION POLICY </t>
  </si>
  <si>
    <t>PX869111</t>
  </si>
  <si>
    <t xml:space="preserve">DB1PULA024D1D2NNNR - DB1 CLASS I  DIV I HORN  UL  24 VDC  3/4  ENTRY ON LEFT AND RIGHT  RED FINISH NOTE  NO RETURN / NO CANCELLATION POLICY </t>
  </si>
  <si>
    <t>PX869115</t>
  </si>
  <si>
    <t xml:space="preserve">DB1HPULA024D1D2NNNR - DB1 CLASS I  DIV I HIGH OUTPUT HORN  UL  24 VDC  3/4  ENTRY ON LEFT AND RIGHT  RED FINISH NOTE  NO RETURN / NO CANCELLATION POLICY </t>
  </si>
  <si>
    <t>PX869121</t>
  </si>
  <si>
    <t xml:space="preserve">XB4ULB8D2E3E06ANRN1R - XB4 CLASS I  DIV I STROBE  UL  24 VDC  2- 3/4  ENTRIES  3- 3/4  ENTRIES  60/MIN FLASHRATE  RED LENS  ALLOY  RED FINISH NOTE  NO RETURN / NO CANCELLATION POLICY </t>
  </si>
  <si>
    <t>PX869171</t>
  </si>
  <si>
    <t xml:space="preserve">XB11UL02406RNBNNNR - XB11 STROBE  CLASS I  DIV 2  UL  24 VDC  60/MIN FLASHRATE  RED LENS  DIRECT MOUNT W/STRAP  RED FINISH NOTE  NO RETURN / NO CANCELLATION POLICY </t>
  </si>
  <si>
    <t>PX869174</t>
  </si>
  <si>
    <t xml:space="preserve">XB11UL02406CNBNNNR - XB11 STROBE  CLASS I  DIV 2  UL  24 VDC  60/MIN FLASHRATE  CLEAR LENS  DIRECT MOUNT W/STRAP  RED FINISH NOTE  NO RETURN / NO CANCELLATION POLICY </t>
  </si>
  <si>
    <t>PX869181</t>
  </si>
  <si>
    <t xml:space="preserve">XB12UL02406RNBNNNR - XB12 STROBE  CLASS 1  DIV 2  UL  24 VDC  60/MIN FLASHRATE  RED LENS  DIRECT MOUNT W/STRAP  RED NOTE  NO RETURN / NO CANCELLATION POLICY </t>
  </si>
  <si>
    <t>PX869190</t>
  </si>
  <si>
    <t xml:space="preserve">XB11UL02406RNBNNNN - XB11 STROBE  CLASS I  DIV 2  UL  24 VDC  60/MIN FLASHRATE  RED LENS  DIRECT MOUNT W/STRAP  NATURAL BLACK FINISH NOTE  NO RETURN / NO CANCELLATION POLICY </t>
  </si>
  <si>
    <t>PX869205</t>
  </si>
  <si>
    <t xml:space="preserve">DB3/XB11UL 24V RED/RED - HORN AND STROBE COMBO UNIT  CLASS I  DIV 2  24 VDC  RED LENS  RED FINISH NOTE  NO RETURN / NO CANCELLATION POLICY </t>
  </si>
  <si>
    <t>PX869210</t>
  </si>
  <si>
    <t xml:space="preserve">DB3/XB11UL 110V RED/RED - HORN AND STROBE COMBO UNIT  CLASS I  DIV 2  110 VAC  RED LENS  RED FINISH NOTE  NO RETURN / NO CANCELLATION POLICY </t>
  </si>
  <si>
    <t>PX869396</t>
  </si>
  <si>
    <t xml:space="preserve">XB15UL0241506RWPNN - XB15 STROBE  CLASS 1  DIV 2  UL  24 VDC  15 JOULE  60/MIN FLASHRATE  RED LENS  WIRE GUARD  PIPE MOUNT  NATURAL BLACK FINISH NOTE  NO RETURN / NO CANCELLATION POLICY </t>
  </si>
  <si>
    <t>PX869398</t>
  </si>
  <si>
    <t xml:space="preserve">XB15UL0241506RWBNN - XB15 STROBE  CLASS 1  DIV 2  UL  24 VDC  15 JOULE  60/MIN FLASHRATE  RED LENS  WIRE GUARD  DIRECT MOUNT W/STRAP  NATURAL BLACK FINISH NOTE  NO RETURN / NO CANCELLATION POLICY </t>
  </si>
  <si>
    <t>PX869407</t>
  </si>
  <si>
    <t xml:space="preserve">XB16UL12060RYNN - XB16 STROBE  CLASS 1  DIV 2  CLASS 2  DIV 2  UL   120 VAC  60/MIN FLASHRATE  RED LENS  LENS GUARD  BLACK FINISH NOTE  NO RETURN / NO CANCELLATION POLICY </t>
  </si>
  <si>
    <t>PX869408</t>
  </si>
  <si>
    <t xml:space="preserve">XB16UL12060AYNN - XB16 STROBE  CLASS 1  DIV 2  CLASS 2  DIV 2  UL   120 VAC  60/MIN FLASHRATE  AMBER LENS  LENS GUARD  BLACK FINISH NOTE  NO RETURN / NO CANCELLATION POLICY </t>
  </si>
  <si>
    <t>Q3013D-010</t>
  </si>
  <si>
    <t xml:space="preserve">DUCT MOUNT KIT FOR 30-3013  10 FT INLET TUBE  DOES NOT INCLUDE THE 30-3013 SMOKE DETECTOR  NEEDS TO BE ORDERED SEPARATELY </t>
  </si>
  <si>
    <t>Q3013D-1</t>
  </si>
  <si>
    <t xml:space="preserve">DUCT MOUNT KIT FOR 30-3013  1 FT INLET TUBE DOES NOT INCLUDE THE 30-3013 SMOKE DETECTOR  NEEDS TO BE ORDERED SEPARATELY </t>
  </si>
  <si>
    <t>Q3013D-3</t>
  </si>
  <si>
    <t xml:space="preserve">DUCT MOUNT KIT FOR 30-3013  3 FT INLET TUBE DOES NOT INCLUDE THE 30-3013 SMOKE DETECTOR  NEEDS TO BE ORDERED SEPARATELY </t>
  </si>
  <si>
    <t>Q3013D-6</t>
  </si>
  <si>
    <t xml:space="preserve">DUCT MOUNT KIT FOR 30-3013  6 FT INLET TUBE DOES NOT INCLUDE THE 30-3013 SMOKE DETECTOR  NEEDS TO BE ORDERED SEPARATELY </t>
  </si>
  <si>
    <t>R-10E</t>
  </si>
  <si>
    <t>SAME AS R-10T WITH METAL ENCLOSURE</t>
  </si>
  <si>
    <t>R-20E</t>
  </si>
  <si>
    <t>SAME AS R-20T WITH METAL ENCLOSURE</t>
  </si>
  <si>
    <t>R-20T</t>
  </si>
  <si>
    <t>RELAY  DPDT  MULTIVOLT  TRACK MOUNT</t>
  </si>
  <si>
    <t>RA100Z</t>
  </si>
  <si>
    <t>REMOTE LED  MOUNTS TO SINGLE GANG BOX</t>
  </si>
  <si>
    <t>RF-FTX</t>
  </si>
  <si>
    <t>REPLACEMENT FILTER COVER  FILTREX  BOX OF 6</t>
  </si>
  <si>
    <t>RFP</t>
  </si>
  <si>
    <t>RED  7 IN × 9 5 IN RETROFIT PLATE</t>
  </si>
  <si>
    <t>RFPW</t>
  </si>
  <si>
    <t>WHITE  7 IN × 9 5 IN RETROFIT PLATE</t>
  </si>
  <si>
    <t>RK-AMP500</t>
  </si>
  <si>
    <t xml:space="preserve">HIGH EFFICIENCY DIGITAL POWER AMPLIFIER  500W RATED OUTPUT POWER  100V/70V OUTPUT  </t>
  </si>
  <si>
    <t>RK-MCU</t>
  </si>
  <si>
    <t>MASTER CONTROL UNIT  BUILT-IN 8 SPEAKER LINE SELECTOR   500W HIGH EFFICIENCY CLASS-D POWER AMPLIFIER</t>
  </si>
  <si>
    <t>RK-MIC</t>
  </si>
  <si>
    <t>ROMOTE CALL STATION  8 PRESET BUTTONS AND 8 CONFIGURABLE BUTTONS  OPTIONAL GOOSENECK OR PTT</t>
  </si>
  <si>
    <t>RK-ZONE24</t>
  </si>
  <si>
    <t>ZONE EXPANDER WITH SINGLE AUDIO CHANNEL MODE  BUILT-IN 24 SPEAKER LINE SELECTOR  24 DRY CONTACT INPUTS</t>
  </si>
  <si>
    <t>RK-ZONE8</t>
  </si>
  <si>
    <t>ZONE EXPANDER WITH SINGLE OR DUAL AUDIO CHANNEL MODE  BUILT-IN 8 SPEAKER LINE SELECTOR  8 DRY CONTACT INPUTS/OUTPUTS</t>
  </si>
  <si>
    <t>RP-R</t>
  </si>
  <si>
    <t>RETROFIT PLATE  8”L X 5 7/8”W X 13/32”D  RED</t>
  </si>
  <si>
    <t>RRS-MOD</t>
  </si>
  <si>
    <t>I3 REVERSING RELAY  SYNC MODULE</t>
  </si>
  <si>
    <t>RSS-24MCCH-FR</t>
  </si>
  <si>
    <t>STROBE  24 VOLT  HIGH INTENSITY 155/177 CANDELA  CEILING  RED</t>
  </si>
  <si>
    <t>RSS-24MCW-FR</t>
  </si>
  <si>
    <t>STROBE  24 VOLT  MULTI-CANDELA  WALL  RED</t>
  </si>
  <si>
    <t>RSS-24MCW-FW</t>
  </si>
  <si>
    <t>STROBE  24 VOLT  MULTI-CANDELA  WALL  WHITE</t>
  </si>
  <si>
    <t>RSS-24MCWH-FR</t>
  </si>
  <si>
    <t>STROBE  24 VOLT  HIGH INTENSITY 135/185 CANDELA  WALL  RED</t>
  </si>
  <si>
    <t>RSS-24MCW-NW</t>
  </si>
  <si>
    <t>STROBE  24 VOLT  15/30/75/110 CANDELA  WALL  NO LETTERING  WHITE</t>
  </si>
  <si>
    <t>RSSA-24MCC-NW</t>
  </si>
  <si>
    <t>STROBE  24 VOLT  MULTI-CANDELA  CEILING  AMBER LENS  WHITE  NO LETTERING</t>
  </si>
  <si>
    <t>RSSCP-R</t>
  </si>
  <si>
    <t>PLATE FOR RSS  RED</t>
  </si>
  <si>
    <t>RSSCP-W</t>
  </si>
  <si>
    <t>PLATE FOR RSS  WHITE</t>
  </si>
  <si>
    <t>RSSCPW-FR</t>
  </si>
  <si>
    <t>PLATE FOR RSS  FIRE LETTERING  RED</t>
  </si>
  <si>
    <t>RSSCPW-FW</t>
  </si>
  <si>
    <t>PLATE FOR RSS  FIRE LETTERING  WHITE</t>
  </si>
  <si>
    <t>RSSP-121575W-FR</t>
  </si>
  <si>
    <t>STROBE  RETROFIT PLATE  12 VOLT  15/75 CANDELA  SYNC/NON-SYNC  WALL  RED</t>
  </si>
  <si>
    <t>RSSP-24MCW-FR</t>
  </si>
  <si>
    <t>STROBE  24 VOLT  MULTI-CANDELA  WALL  RED ON A PLATE</t>
  </si>
  <si>
    <t>RSSP-24MCWH-FR</t>
  </si>
  <si>
    <t>STROBE PLATE  24 VOLT  HIGH INTENSITY 135/185 CANDELA  WALL  RED</t>
  </si>
  <si>
    <t>RSSPA-24MCC-NW</t>
  </si>
  <si>
    <t>STROBE PLATE  24 VOLT  MULTI-CANDELA  CEILING  AMBER LENS  WHITE  NO LETTERING</t>
  </si>
  <si>
    <t>RSSWP-2475C-FR</t>
  </si>
  <si>
    <t>STROBE  WEATHERPROOF  24 VOLT  75 CANDELA  CEILING  RED</t>
  </si>
  <si>
    <t>RSSWP-2475W-FR</t>
  </si>
  <si>
    <t>STROBE  WEATHERPROOF  24 VOLT   102 AMP  75 CANDELA  WALL  RED</t>
  </si>
  <si>
    <t>RSSWP-2475W-FW</t>
  </si>
  <si>
    <t>STROBE  WEATHERPROOF  24 VOLT  75 CANDELA  WALL  WHITE</t>
  </si>
  <si>
    <t>RSSWP-24MCWH-FW</t>
  </si>
  <si>
    <t>STROBE  WEATHERPROOF  24 VOLT  HIGH INTENSITY 135/185 CANDELA  WALL  WHITE</t>
  </si>
  <si>
    <t>S301-IRF-R11</t>
  </si>
  <si>
    <t>301-IRFS-R11 REFRIGERANT GAS SENSOR</t>
  </si>
  <si>
    <t>S301-IRF-R123</t>
  </si>
  <si>
    <t>301-IRFS-R123 REFRIGERANT GAS SENSOR</t>
  </si>
  <si>
    <t>S301-IRF-R125</t>
  </si>
  <si>
    <t>301-IRFS-R125 REFRIGERANT GAS SENSOR</t>
  </si>
  <si>
    <t>S301-IRF-R134A</t>
  </si>
  <si>
    <t>301-IRFS-R134A REFRIGERANT GAS SENSOR</t>
  </si>
  <si>
    <t>S301-IRF-R22</t>
  </si>
  <si>
    <t>301-IRFS-R22 REFRIGERANT GAS SENSOR</t>
  </si>
  <si>
    <t>S301-IRF-R404A</t>
  </si>
  <si>
    <t>301-IRFS-R404A REFRIGERANT GAS SENSOR</t>
  </si>
  <si>
    <t>S301-IRF-R407C</t>
  </si>
  <si>
    <t>301-IRFS-R407C REFRIGERANT GAS SENSOR</t>
  </si>
  <si>
    <t>S301-IRF-R410A</t>
  </si>
  <si>
    <t>301-IRFS-R410A REFRIGERANT GAS SENSOR</t>
  </si>
  <si>
    <t>S301-IRF-R4310</t>
  </si>
  <si>
    <t>301-IRFS-R4310 REFRIGERANT GAS SENSOR</t>
  </si>
  <si>
    <t>S301-IRF-R507A</t>
  </si>
  <si>
    <t>301-IRFS-R507A REFRIGERANT GAS SENSOR</t>
  </si>
  <si>
    <t>S3KUS2</t>
  </si>
  <si>
    <t>UL/CUL APPROVED SERIES 3000 MKII TOXIC AND OXYGEN (O2) TRANSMITTER  STAINLESS STEEL 316 AND 2 X 3/4”NPT ENTRIES</t>
  </si>
  <si>
    <t>S8-24MCC-FW</t>
  </si>
  <si>
    <t>8  SPEAKER STROBE   25/70V  15/30/75/95 CANDELA  ROUND  CEILING  WHITE</t>
  </si>
  <si>
    <t>S8-70/25</t>
  </si>
  <si>
    <t>8  SPEAKER STROBE   25/70V  ROUND  CEILING  WHITE</t>
  </si>
  <si>
    <t>S8A-24MCCH-NW</t>
  </si>
  <si>
    <t>8  SPEAKER STROBE   25/70V  115/177 CANDELA  AMBER  ROUND  CEILING  WHITE</t>
  </si>
  <si>
    <t>SA-WBB</t>
  </si>
  <si>
    <t>BACKBOX  WEATHERPROOF - WALL MOUNT  RED</t>
  </si>
  <si>
    <t>SA-WBBCW</t>
  </si>
  <si>
    <t>WEATHERPROOF BACK BOX - CEILING MOUNT  WHITE</t>
  </si>
  <si>
    <t>SA-WBBW</t>
  </si>
  <si>
    <t>WEATHERPROOF BACK BOX - WALL MOUNT  WHITE</t>
  </si>
  <si>
    <t>SB-10</t>
  </si>
  <si>
    <t>SURFACE BACKBOX</t>
  </si>
  <si>
    <t>SBBCR</t>
  </si>
  <si>
    <t>CEILING MOUNT SURFACE MOUNT BACK BOX  RED</t>
  </si>
  <si>
    <t>SBBCW</t>
  </si>
  <si>
    <t>CEILING MOUNT SURFACE MOUNT BACK BOX  WHITE</t>
  </si>
  <si>
    <t>SBBR</t>
  </si>
  <si>
    <t>WALL MOUNT SURFACE MOUNT BACK BOX  RED</t>
  </si>
  <si>
    <t>SBB-R</t>
  </si>
  <si>
    <t>SURFACE BACK-BOX  5 1/2”L X 5 9/16”W X 3 9/16”D CHIMES  SPEAKERS  ETC   RED</t>
  </si>
  <si>
    <t>SBBSPR</t>
  </si>
  <si>
    <t>WALL MOUNT SPEAKER SURFACE MOUNT BACK BOX  RED</t>
  </si>
  <si>
    <t>SBBSPW</t>
  </si>
  <si>
    <t>WALL MOUNT SPEAKER SURFACE MOUNT BACK BOX  WHITE</t>
  </si>
  <si>
    <t>SBBW</t>
  </si>
  <si>
    <t>WALL MOUNT SURFACE MOUNT BACK BOX  WHITE</t>
  </si>
  <si>
    <t>SBB-W</t>
  </si>
  <si>
    <t>SURFACE BACK-BOX  5 1/2”L X 5 9/16”W X 3 9/16”D CHIMES  SPEAKERS  ETC   WHITE</t>
  </si>
  <si>
    <t>SB-I/O</t>
  </si>
  <si>
    <t>SURFACE MOUNT BACK BOX  INDOOR/OUTDOOR</t>
  </si>
  <si>
    <t>SBL2-R</t>
  </si>
  <si>
    <t>SURFACE BACKBOX  USE WITH RSSP  RED</t>
  </si>
  <si>
    <t>SBL2-W</t>
  </si>
  <si>
    <t>SURFACE BACKBOX  USE WITH RSSP  WHITE</t>
  </si>
  <si>
    <t>SCANNER-5</t>
  </si>
  <si>
    <t>IPHONE 5/5S CAPTUVO SCANNER SLED FOR EVANCE SERVICES</t>
  </si>
  <si>
    <t>SCANNER-6</t>
  </si>
  <si>
    <t>IPHONE 6 CAPTUVO SCANNER SLED FOR EVANCE SERVICES</t>
  </si>
  <si>
    <t>SCANNER-6PLUS</t>
  </si>
  <si>
    <t>IPHONE 6 PLUS CAPTUVO SCANNER SLED FOR EVANCE SERVICES</t>
  </si>
  <si>
    <t>SCANNER-BT</t>
  </si>
  <si>
    <t>BLUETOOTH SCANNER FOR EVANCE SERVICES</t>
  </si>
  <si>
    <t>SCANNER-TOUCH</t>
  </si>
  <si>
    <t>IPOD TOUCH CAPTUVO SCANNER SLED FOR EVANCE SERVICES</t>
  </si>
  <si>
    <t>SCRK</t>
  </si>
  <si>
    <t>STROBE  12/24 VOLT  MULTI-CANDELA 15  15/75  30  75  110  115  RED  OUTDOOR  INCLUDES BACKBOX</t>
  </si>
  <si>
    <t>SCWK</t>
  </si>
  <si>
    <t>STROBE  12/24 VOLT  MULTI-CANDELA 15  15/75  30  75  110  115  OUTDOOR  INCLUDES BACKBOX</t>
  </si>
  <si>
    <t>SEP-SPSWL</t>
  </si>
  <si>
    <t>DUAL STROBE EXPANDER PLATE  WALL MOUNTING  WHITE  ALERT MARKING  AMBER LENS  15CD TO 185CD - USE WITH SWL  SWL-P  P2WL  SPSWL  SPSWL-P ONLY</t>
  </si>
  <si>
    <t>SEP-SPSWL-P</t>
  </si>
  <si>
    <t>DUAL STROBE EXPANDER PLATE  WALL MOUNTING  WHITE  NO MARKING  15CD TO 185CD - USE WITH SWL  SWL-P  P2WL  SPSWL  SPSWL-P ONLY</t>
  </si>
  <si>
    <t>SER-R</t>
  </si>
  <si>
    <t>EXTENSION RING  SURFACE  RED</t>
  </si>
  <si>
    <t>SERVICE1</t>
  </si>
  <si>
    <t>SERVICE10</t>
  </si>
  <si>
    <t>SERVICE15</t>
  </si>
  <si>
    <t>SERVICE20</t>
  </si>
  <si>
    <t>SERVICE30</t>
  </si>
  <si>
    <t>SERVICE5</t>
  </si>
  <si>
    <t>SER-W</t>
  </si>
  <si>
    <t>EXTENSION RING  SURFACE  WHITE</t>
  </si>
  <si>
    <t>SFP-R</t>
  </si>
  <si>
    <t>SEMI-FLUSH PLATE  6”L X 6 W X 5/16”D  RED</t>
  </si>
  <si>
    <t>SFP-S</t>
  </si>
  <si>
    <t>PLATE  SEMI-FLUSH  SILVER</t>
  </si>
  <si>
    <t>SFP-W</t>
  </si>
  <si>
    <t>SEMI-FLUSH PLATE   6”L X 6 W X 5/16”D  WHITE</t>
  </si>
  <si>
    <t>SHBB-R</t>
  </si>
  <si>
    <t>SURFACE BACKBOX  FOR SURFACE MOUNTING AS/RS/SR PRODUCTS 5”L X 5 W X 1 9/16”D  RED</t>
  </si>
  <si>
    <t>SHBB-W</t>
  </si>
  <si>
    <t>SURFACE BACKBOX  FOR SURFACE MOUNTING AS/RS/SR  PRODUCT  5”L X 5 W X 1 9/16”D  WHITE</t>
  </si>
  <si>
    <t>SHMP-R</t>
  </si>
  <si>
    <t>ADAPTER PLATE  STH-15SR TO RSSP PLATE  RED</t>
  </si>
  <si>
    <t>SHMP-S</t>
  </si>
  <si>
    <t>ADAPTER PLATE  STH-15SR TO RSSP PLATE  SILVER</t>
  </si>
  <si>
    <t>SL-DAA-P</t>
  </si>
  <si>
    <t>2-WIRE XP95 DUCT DETECTOR (PHOTOELECTRIC)</t>
  </si>
  <si>
    <t>SM4</t>
  </si>
  <si>
    <t>STAINLESS STEEL SWIVEL MOUNTING ASSEMBLY FOR FS24X  FS18X  SS4  SS2 DETECTORS</t>
  </si>
  <si>
    <t>SM7100-L8</t>
  </si>
  <si>
    <t>7100 SOUNDER MODULE  FOR REPLACEMENTS</t>
  </si>
  <si>
    <t>SMB500</t>
  </si>
  <si>
    <t>SURFACE MOUNT ELECTRICAL BOX FOR USE WITH MODULES  IVORY</t>
  </si>
  <si>
    <t>SMB500 US</t>
  </si>
  <si>
    <t>SMB600</t>
  </si>
  <si>
    <t>SURFACE MOUNT BOX  FOR 400   500 SERIES DETECTORS AND SOUNDER BASES</t>
  </si>
  <si>
    <t>SP-2/MNS</t>
  </si>
  <si>
    <t xml:space="preserve">TWO MESSAGE SIGN   ANNOUNCEMENT  AND  EVACUATE </t>
  </si>
  <si>
    <t>SP-4</t>
  </si>
  <si>
    <t xml:space="preserve">FOUR MESSAGE SIGN   FIRE    WEATHER    ANNOUNCEMENT    EVACUATE </t>
  </si>
  <si>
    <t>SP40S</t>
  </si>
  <si>
    <t>SAFEPATH MULTI-FUNCTION FACILITY COMMUNICATION SYSTEM</t>
  </si>
  <si>
    <t>SP4-LOC-FB</t>
  </si>
  <si>
    <t>SAFEPATH LOCAL OPERATOR CONSOLE  FLUSH MOUNT</t>
  </si>
  <si>
    <t>SP4Z-A/B</t>
  </si>
  <si>
    <t>SAFEPATH SPEAKER SPLITTER  4 ZONE CLASS B OR 2 ZONE CLASS A</t>
  </si>
  <si>
    <t>SPB-160</t>
  </si>
  <si>
    <t>SAFEPATH SUPERVISED AUDIO POWER BOOSTER  160 WATT  RED</t>
  </si>
  <si>
    <t>SPCWK</t>
  </si>
  <si>
    <t>SPEAKER ONLY  CEILING  WHITE  OUTDOOR  INCLUDES BACKBOX</t>
  </si>
  <si>
    <t>SPLCC1BARCXNZZ</t>
  </si>
  <si>
    <t>SENSEPOINT XCL TRANSMITTER  SAFE AREA  IP65  CO  4 20 MA  RELAY  CHARCOAL</t>
  </si>
  <si>
    <t>SPLCC1BARWXNZZ</t>
  </si>
  <si>
    <t xml:space="preserve">SENSEPOINT XCL TRANSMITTER  SAFE AREA  IP65  CO  4 20 MA  RELAY  WHITE </t>
  </si>
  <si>
    <t>SPLCC1BAXCXNZZ</t>
  </si>
  <si>
    <t>SENSEPOINT XCL TRANSMITTER  SAFE AREA  IP65  CO  4 20 MA  CHARCOAL</t>
  </si>
  <si>
    <t>SPLCC1BAXWXNZZ</t>
  </si>
  <si>
    <t>SENSEPOINT XCL TRANSMITTER  SAFE AREA  IP65  CO  4 20 MA  WHITE</t>
  </si>
  <si>
    <t>SPLCC1BMRCXNZZ</t>
  </si>
  <si>
    <t>SENSEPOINT XCL TRANSMITTER  SAFE AREA  IP65  CO  MODBUS  RELAY  CHARCOAL</t>
  </si>
  <si>
    <t>SPLCC1BMRWXNZZ</t>
  </si>
  <si>
    <t>SENSEPOINT XCL TRANSMITTER  SAFE AREA  IP65  CO  MODBUS  RELAY  WHITE</t>
  </si>
  <si>
    <t>SPLCC1BMXCXNZZ</t>
  </si>
  <si>
    <t>SENSEPOINT XCL TRANSMITTER  SAFE AREA  IP65  CO  MODBUS  CHARCOAL</t>
  </si>
  <si>
    <t>SPLCC1BMXWXNZZ</t>
  </si>
  <si>
    <t>SENSEPOINT XCL TRANSMITTER  SAFE AREA  IP65  CO  MODBUS  WHITE</t>
  </si>
  <si>
    <t>SPLCF6BARCXNZZ</t>
  </si>
  <si>
    <t>SENSEPOINT XCL TRANSMITTER  SAFE AREA  IP65  CH4 (CAT)  4 20 MA  RELAY  CHARCOAL</t>
  </si>
  <si>
    <t>SPLCF6BARWXNZZ</t>
  </si>
  <si>
    <t>SENSEPOINT XCL TRANSMITTER  SAFE AREA  IP65  CH4 (CAT)  4 20 MA  RELAY  WHITE</t>
  </si>
  <si>
    <t>SPLCF6BAXCXNZZ</t>
  </si>
  <si>
    <t>SENSEPOINT XCL TRANSMITTER  SAFE AREA  IP65  CH4 (CAT)  4 20 MA  CHARCOAL</t>
  </si>
  <si>
    <t>SPLCF6BAXWXNZZ</t>
  </si>
  <si>
    <t>SENSEPOINT XCL TRANSMITTER  SAFE AREA  IP65  CH4 (CAT)  4 20 MA  WHITE</t>
  </si>
  <si>
    <t>SPLCF6BMRCXNZZ</t>
  </si>
  <si>
    <t>SENSEPOINT XCL TRANSMITTER  SAFE AREA  IP65  CH4 (CAT)  MODBUS  RELAY  CHARCOAL</t>
  </si>
  <si>
    <t>SPLCF6BMRWXNZZ</t>
  </si>
  <si>
    <t>SENSEPOINT XCL TRANSMITTER  SAFE AREA  IP65  CH4 (CAT)  MODBUS  RELAY  WHITE</t>
  </si>
  <si>
    <t>SPLCF6BMXCXNZZ</t>
  </si>
  <si>
    <t>SENSEPOINT XCL TRANSMITTER  SAFE AREA  IP65  CH4 (CAT)  MODBUS  CHARCOAL</t>
  </si>
  <si>
    <t>SPLCF6BMXWXNZZ</t>
  </si>
  <si>
    <t>SENSEPOINT XCL TRANSMITTER  SAFE AREA  IP65  CH4 (CAT)  MODBUS  WHITE</t>
  </si>
  <si>
    <t>SPLCG1BARCXNZZ</t>
  </si>
  <si>
    <t>SENSEPOINT XCL TRANSMITTER  SAFE AREA  IP65  H2  4 20 MA  RELAY  CHARCOAL</t>
  </si>
  <si>
    <t>SPLCG1BAXCXNZZ</t>
  </si>
  <si>
    <t>SENSEPOINT XCL TRANSMITTER  SAFE AREA  IP65  H2  4 20 MA  CHARCOAL</t>
  </si>
  <si>
    <t>SPLCG1BAXWXNZZ</t>
  </si>
  <si>
    <t>SENSEPOINT XCL TRANSMITTER  SAFE AREA  IP65  H2  4 20 MA  WHITE</t>
  </si>
  <si>
    <t>SPLCG1BMRCXNZZ</t>
  </si>
  <si>
    <t>SENSEPOINT XCL TRANSMITTER  SAFE AREA  IP65  H2  MODBUS  RELAY  CHARCOAL</t>
  </si>
  <si>
    <t>SPLCG1BMXCXNZZ</t>
  </si>
  <si>
    <t>SENSEPOINT XCL TRANSMITTER  SAFE AREA  IP65  H2  MODBUS  CHARCOAL</t>
  </si>
  <si>
    <t>SPLCG1BMXWXNZZ</t>
  </si>
  <si>
    <t>SENSEPOINT XCL TRANSMITTER  SAFE AREA  IP65  H2  MODBUS  WHITE</t>
  </si>
  <si>
    <t>SPLCN1BARCXNZZ</t>
  </si>
  <si>
    <t>SENSEPOINT XCL TRANSMITTER  SAFE AREA  IP65  NO2  4 20 MA  RELAY  CHARCOAL</t>
  </si>
  <si>
    <t>SPLCN1BMRCXNZZ</t>
  </si>
  <si>
    <t>SENSEPOINT XCL TRANSMITTER  SAFE AREA  IP65  NO2  MODBUS  RELAY  CHARCOAL</t>
  </si>
  <si>
    <t>SPLCO1BARCXNZZ</t>
  </si>
  <si>
    <t>SENSEPOINT XCL TRANSMITTER  SAFE AREA  IP65  O2  4 20 MA  RELAY  CHARCOAL</t>
  </si>
  <si>
    <t>SPLCO1BARWXNZZ</t>
  </si>
  <si>
    <t>SENSEPOINT XCL TRANSMITTER  SAFE AREA  IP65  O2  4 20 MA  RELAY  WHITE</t>
  </si>
  <si>
    <t>SPLCO1BAXCXNZZ</t>
  </si>
  <si>
    <t>SENSEPOINT XCL TRANSMITTER  SAFE AREA  IP65  O2  4 20 MA  CHARCOAL</t>
  </si>
  <si>
    <t>SPLCO1BAXWXNZZ</t>
  </si>
  <si>
    <t>SENSEPOINT XCL TRANSMITTER  SAFE AREA  IP65  O2  4 20 MA  WHITE</t>
  </si>
  <si>
    <t>SPLCO1BMRCXNZZ</t>
  </si>
  <si>
    <t>SENSEPOINT XCL TRANSMITTER  SAFE AREA  IP65  O2  MODBUS  RELAY  CHARCOAL</t>
  </si>
  <si>
    <t>SPLCO1BMRWXNZZ</t>
  </si>
  <si>
    <t>SENSEPOINT XCL TRANSMITTER  SAFE AREA  IP65  O2  MODBUS  RELAY  WHITE</t>
  </si>
  <si>
    <t>SPLCO1BMXCXNZZ</t>
  </si>
  <si>
    <t>SENSEPOINT XCL TRANSMITTER  SAFE AREA  IP65  O2  MODBUS  CHARCOAL</t>
  </si>
  <si>
    <t>SPLCO1BMXWXNZZ</t>
  </si>
  <si>
    <t>SENSEPOINT XCL TRANSMITTER  SAFE AREA  IP65  O2  MODBUS  WHITE</t>
  </si>
  <si>
    <t>SPLCONO2-BNDL-MA</t>
  </si>
  <si>
    <t>CO/NO2 BUNDLE-SPXCL  4 20MA  CHARCOAL</t>
  </si>
  <si>
    <t>SPLCONO2-BNDL-MAR</t>
  </si>
  <si>
    <t>CO/NO2 BUNDLE-SPXCL  4 20MA  RELAY  CHARCOAL</t>
  </si>
  <si>
    <t>SPLCONO2-BNDL-MB</t>
  </si>
  <si>
    <t>CO/NO2 BUNDLE-SPXCL  MODBUS  CHARCOAL</t>
  </si>
  <si>
    <t>SPLCONO2-BNDL-MBR</t>
  </si>
  <si>
    <t>CO/NO2 BUNDLE-SPXCL  MODBUS  RELAY  CHARCOAL</t>
  </si>
  <si>
    <t>SPLIC1BAXYNUZZ</t>
  </si>
  <si>
    <t>SPXRL-BT-CULUS-CO 300PPM-MA-YEL</t>
  </si>
  <si>
    <t>SPLIC1BMXYNUZZ</t>
  </si>
  <si>
    <t>SPXRL-BT-CULUS-CO 300PPM-MODBUS-YEL</t>
  </si>
  <si>
    <t>SPLIF6BAXYNUZZ</t>
  </si>
  <si>
    <t>SPXRL-BT-CULUS-CH4 100%LEL-MA-YEL</t>
  </si>
  <si>
    <t>SPLIF6BMXYNUZZ</t>
  </si>
  <si>
    <t>SPXRL-BT-CULUS-CH4 100%LEL-MODBUS-YEL</t>
  </si>
  <si>
    <t>SPLIN1BAXYNUZZ</t>
  </si>
  <si>
    <t>SPXRL-BT-CULUS-NO2 20 0PPM-MA-YEL</t>
  </si>
  <si>
    <t>SPLIN1BMXYNUZZ</t>
  </si>
  <si>
    <t>SPXRL-BT-CULUS-NO2 20 0PPM-MODBUS-YEL (AVAILABLE Q4 2017)</t>
  </si>
  <si>
    <t>SPLIO1BAXYNUZZ</t>
  </si>
  <si>
    <t>SPXRL-BT-CULUS-O2 25 0%VOL-MA-YEL</t>
  </si>
  <si>
    <t>SPLIO1BMXYNUZZ</t>
  </si>
  <si>
    <t>SPXRL-BT-CULUS-O2 25 0%VOL-MODBUS-YEL</t>
  </si>
  <si>
    <t>SPMB4Z</t>
  </si>
  <si>
    <t>MOUNTING BRACKET FOR SP4Z-A/B  REQUIRED WHEN USED WITH THE AUDIO BOOSTERS</t>
  </si>
  <si>
    <t>SPRK</t>
  </si>
  <si>
    <t>SPEAKER ONLY  WALL  RED  OUTDOOR  INCLUDES BACKBOX</t>
  </si>
  <si>
    <t>SPRK-R</t>
  </si>
  <si>
    <t>REPLACEMENT SPEAKER  WALL  RED  OUTDOOR</t>
  </si>
  <si>
    <t>SPRM</t>
  </si>
  <si>
    <t>SAFEPATH REMOTE BLACK MICROPHONE  RED PLATE</t>
  </si>
  <si>
    <t>SPSCWHK</t>
  </si>
  <si>
    <t>SPEAKER/STROBE  CEILING  HIGH-CANDELA 135  150  177  185  WHITE  OUTDOOR  INCLUDES BACKBOX</t>
  </si>
  <si>
    <t>SPSCWHK-PG</t>
  </si>
  <si>
    <t>SPEAKER/STROBE  CEILING  HIGH-CANDELA 135  150  177  185  WHITE  OUTDOOR  INCLUDES BACKBOX  PORTUGUESE</t>
  </si>
  <si>
    <t>SPSCWH-PG</t>
  </si>
  <si>
    <t>DISCONTINUED - REPLACED WITH SPSCWL-P WITH BZSPWC-PG</t>
  </si>
  <si>
    <t>SPSCWK</t>
  </si>
  <si>
    <t>SPEAKER/STROBE  CEILING  MULTI-CANDELA 15  15/75  30  75  110  115  WHITE  OUTDOOR  INCLUDES BACKBOX</t>
  </si>
  <si>
    <t>SPSCWK-PG</t>
  </si>
  <si>
    <t>SPEAKER/STROBE  CEILING  MULTI-CANDELA 15  15/75  30  75  110  115  WHITE  OUTDOOR  INCLUDES BACKBOX  PORTUGUESE</t>
  </si>
  <si>
    <t>SPSCWK-SP</t>
  </si>
  <si>
    <t>SPEAKER/STROBE  CEILING  MULTI-CANDELA 15  15/75  30  75  110  115  WHITE  OUTDOOR  INCLUDES BACKBOX  SPANISH</t>
  </si>
  <si>
    <t>SPSEP-BBSWL</t>
  </si>
  <si>
    <t>EXPANDER PLATE  L-SERIES  SKIRT</t>
  </si>
  <si>
    <t>SPSRHK</t>
  </si>
  <si>
    <t>SPEAKER/STROBE  WALL  HIGH-CANDELA 135  150  177  185 RED  OUTDOOR  INCLUDES BACKBOX</t>
  </si>
  <si>
    <t>SPSRK</t>
  </si>
  <si>
    <t>SPEAKER/STROBE  WALL  MULTI-CANDELA 15  15/75  30  75  110  115  RED  OUTDOOR  INCLUDES BACKBOX</t>
  </si>
  <si>
    <t>SPSRK-R</t>
  </si>
  <si>
    <t>REPLACEMENT SPEAKER/STROBE  WALL  MULTI-CANDELA 15  15/75  30  75  110  115  RED  OUTDOOR</t>
  </si>
  <si>
    <t>SPSRL</t>
  </si>
  <si>
    <t>SPEAKER/STROBE  WALL  MULTI-CANDELA 15  30  75  95  110  135  185 CD  RED</t>
  </si>
  <si>
    <t>SPSRL-P</t>
  </si>
  <si>
    <t>SPEAKER/STROBE  WALL  MULTI-CANDELA 15  30  75  95  110  135  185 CD  RED  PLAIN (NO LETTERING)</t>
  </si>
  <si>
    <t>SPSRL-SP</t>
  </si>
  <si>
    <t>SPEAKER/STROBE  WALL  MULTI-CANDELA 15  30  75  95  110  135  185 CD  RED  FUEGO (SPANISH)</t>
  </si>
  <si>
    <t>SPSWK</t>
  </si>
  <si>
    <t>SPEAKER/STROBE  WALL  MULTI-CANDELA 15  15/75  30  75  110  115  WHITE  OUTDOOR  INCLUDES BACKBOX</t>
  </si>
  <si>
    <t>SPSWK-CLR-ALERT</t>
  </si>
  <si>
    <t>WALL SPEAKER STROBE  STANDARD CD  WHITE  OUTDOOR  CLEAR LENS</t>
  </si>
  <si>
    <t>SPSWL</t>
  </si>
  <si>
    <t>SPEAKER/STROBE  WALL  MULTI-CANDELA 15  30  75  95  110  135  185 CD  WHITE</t>
  </si>
  <si>
    <t>SPSWL-P</t>
  </si>
  <si>
    <t>SPEAKER/STROBE  WALL  MULTI-CANDELA 15  30  75  95  110  135  185 CD  WHITE  PLAIN (NO LETTERING)</t>
  </si>
  <si>
    <t>SP-TR</t>
  </si>
  <si>
    <t>PANEL TRIM RING FOR GWF-7075 (RED)</t>
  </si>
  <si>
    <t>SP-TRB</t>
  </si>
  <si>
    <t>PANEL TRIM RING FOR GWF-7075B (BLACK)</t>
  </si>
  <si>
    <t>SPWK</t>
  </si>
  <si>
    <t>SPEAKER ONLY  WALL  WHITE  OUTDOOR  INCLUDES BACKBOX</t>
  </si>
  <si>
    <t>SPXCDALMB2</t>
  </si>
  <si>
    <t>XCD GAS DETECTOR  4 TO 20 MA OUTPUT  ATEX/IECEX/ASIAN APPROVALS  2 X M20 ENTRIES  PAINTED LM25  INCLUDES INFRARED CARBON DIOXIDE SENSOR CARTRIDGE 0 TO 5 0% V/V  INCLUDES NYLON WEATHER PROTECTION</t>
  </si>
  <si>
    <t>SPXCDALMB2M</t>
  </si>
  <si>
    <t>XCD GAS DETECTOR  4 TO 20 MA AND MODBUS OUTPUT  ATEX/IECEX/ASIAN APPROVALS  2 X M20 ENTRIES  PAINTED LM25  INCLUDES INFRARED CARBON DIOXIDE SENSOR CARTRIDGE 0 TO 5 0% V/V  INCLUDES NYLON WEATHER PROTECTION</t>
  </si>
  <si>
    <t>SPXCDALMO1</t>
  </si>
  <si>
    <t>ATEX/IECEX/KTL/PA AND GB APPROVED SP XCD OXYGEN (O2)
25 0% / VOL WITH LM25  M20 ENTRY</t>
  </si>
  <si>
    <t>SPXCDALMPX</t>
  </si>
  <si>
    <t>ATEX/IECEX/KTL/PA AND GB APPROVED SP XCD FLAMMABLE PROPANE (CH4)  ETHYLENE (C2H4)  BUTANE (C4H10)   PENTANE (C5H12)  IR 0-100% LEL (20 TO 100% LEL  10% LEL) WITH LM25  M20 ENTRY</t>
  </si>
  <si>
    <t>SPXCDALMRFD</t>
  </si>
  <si>
    <t>ATEX/IECEX   AP APPROVED SP XCD RFD TRANSMITTER WITH LM25</t>
  </si>
  <si>
    <t>SPXCDASMB2</t>
  </si>
  <si>
    <t>XCD GAS DETECTOR  4 TO 20 MA OUTPUT  ATEX/IECEX/ASIAN APPROVALS  2 X M20 ENTRIES  PAINTED 316SS  INCLUDES INFRARED CARBON DIOXIDE SENSOR CARTRIDGE 0 TO 5 0% V/V  INCLUDES NYLON WEATHER PROTECTION</t>
  </si>
  <si>
    <t>SPXCDASMB2M</t>
  </si>
  <si>
    <t>XCD GAS DETECTOR  4 TO 20 MA AND MODBUS OUTPUT  ATEX/IECEX/ASIAN APPROVALS  2 X M20 ENTRIES  PAINTED 316SS  INCLUDES INFRARED CARBON DIOXIDE SENSOR CARTRIDGE 0 TO 5 0% V/V  INCLUDES NYLON WEATHER PROTECTION</t>
  </si>
  <si>
    <t>SPXCDCC</t>
  </si>
  <si>
    <t>COLLECTING CONE FOR USE WITH LIGHTER THAN AIR GASES</t>
  </si>
  <si>
    <t>SPXCDMTBR</t>
  </si>
  <si>
    <t>MOUNTING BRACKET (INC  BOLTS  NUTS  BRACKETS)</t>
  </si>
  <si>
    <t>SPXCDSDP</t>
  </si>
  <si>
    <t>SUNSHADE / DELUGE PROTECTION</t>
  </si>
  <si>
    <t>SPXCDULNA2</t>
  </si>
  <si>
    <t>EXPLOSION PROOF TRANSMITTER (EC)  4-20MA  3 RELAYS  SENSEPOINT TOXIC SENSOR  AMMONIA (NH3) 0-50 PPM ALUMINUM ENCLOSURE  CLASS I  DIV 2</t>
  </si>
  <si>
    <t>SPXCDULNA2M</t>
  </si>
  <si>
    <t>AMMONIA (NH3) EXPLOSION PROOF TRANSMITTER (EC)  4-20MA  3 RELAYS  MODBUS  0-50 PPM ALUMINUM ENCLOSURE  CLASS I  DIV 2</t>
  </si>
  <si>
    <t>SPXCDULNA2RM</t>
  </si>
  <si>
    <t>AMMONIA (NH3) EXPLOSION PROOF TRANSMITTER (EC)  4-20MA  3 RELAYS  MODBUS  0-50 PPM ALUMINUM ENCLOSURE  CLASS I  DIV 2 W/ REMOTE MOUNT HARDWARE</t>
  </si>
  <si>
    <t>SPXCDULNB1M</t>
  </si>
  <si>
    <t>CARBON DIOXIDE (CO2) EXPLOSION PROOF TRANSMITTER (IR)  4-20 MA  3 RELAYS  MODBUS  0-2% VOL ALUMINUM ENCLOSURE</t>
  </si>
  <si>
    <t>SPXCDULNB2</t>
  </si>
  <si>
    <t>XCD GAS DETECTOR  4 TO 20 MA OUTPUT  UL/C-UL/INMETRO  2 X 3/4  NPT ENTRIES  PAINTED LM25  INCLUDES INFRARED CARBON DIOXIDE SENSOR CARTRIDGE 0 TO 5 0% V/V  INCLUDES NYLON WEATHER PROTECTION</t>
  </si>
  <si>
    <t>SPXCDULNB2M</t>
  </si>
  <si>
    <t>XCD GAS DETECTOR  4 TO 20 MA AND MODBUS OUTPUT  UL/C-UL/INMETRO  2 X 3/4  NPT ENTRIES  PAINTED LM25  INCLUDES INFRARED CARBON DIOXIDE SENSOR CARTRIDGE 0 TO 5 0% V/V  INCLUDES NYLON WEATHER PROTECTION</t>
  </si>
  <si>
    <t>SPXCDULNC2M</t>
  </si>
  <si>
    <t>CARBON MONOXIDE (CO) EXPLOSION PROOF TRANSMITTER (EC)  4-20MA  3 RELAYS  MODBUS  0-200 PPM ALUMINUM ENCLOSURE  CLASS I  DIV 2</t>
  </si>
  <si>
    <t>SPXCDULNC2RM</t>
  </si>
  <si>
    <t>CARBON MONOXIDE (CO) EXPLOSION PROOF TRANSMITTER (EC)  4-20MA  3 RELAYS  MODBUS  0-200 PPM ALUMINUM ENCLOSURE  CLASS I  DIV 2 W/ REMOTE MOUNT HARDWARE</t>
  </si>
  <si>
    <t>SPXCDULNCX</t>
  </si>
  <si>
    <t>UL/CUL/INMETRO APPROVED SP XCD CARBON MONOXIDE (CO) 0-300 PPM (100 TO 1000 PPM  100 PPM) WITH LM25  3/4 NPT ENTRY</t>
  </si>
  <si>
    <t>SPXCDULNCXM</t>
  </si>
  <si>
    <t>CARBON MONOXIDE (CO) EXPLOSION PROOF TRANSMITTER (EC)  4-20MA  3 RELAYS  MODBUS  0-250 PPM ALUMINUM ENCLOSURE</t>
  </si>
  <si>
    <t>SPXCDULND2</t>
  </si>
  <si>
    <t>EXPLOSION PROOF TRANSMITTER (EC)  4-20MA  3 RELAYS  SENSEPOINT TOXIC SENSOR  NITRIC OXIDE (NO) 0-100 PPM ALUMINUM ENCLOSURE  CLASS I  DIV 2</t>
  </si>
  <si>
    <t>SPXCDULND2M</t>
  </si>
  <si>
    <t>NITRIC OXIDE (NO) EXPLOSION PROOF TRANSMITTER (EC)  4-20MA  3 RELAYS  MODBUS  0-100 PPM ALUMINUM ENCLOSURE  CLASS I  DIV 2</t>
  </si>
  <si>
    <t>SPXCDULND2RM</t>
  </si>
  <si>
    <t>NITRIC OXIDE (NO) EXPLOSION PROOF TRANSMITTER (EC)  4-20MA  3 RELAYS  MODBUS  0-10 PPM ALUMINUM ENCLOSURE  CLASS I  DIV 2 W/ REMOTE MOUNT HARDWARE</t>
  </si>
  <si>
    <t>SPXCDULNFX</t>
  </si>
  <si>
    <t>COMBUSTIBLE (CH4) EXPLOSION PROOF TRANSMITTER (CAT BEAD)  4-20 MA  3 RELAYS  MODBUS  0-100% ALUMINUM ENCLOSURE</t>
  </si>
  <si>
    <t>SPXCDULNFXM</t>
  </si>
  <si>
    <t>SPXCDULNG1</t>
  </si>
  <si>
    <t>UL/CUL/INMETRO APPROVED SP XCD HYDROGEN (H2) 0-1000 PPM WITH LM25  3/4 NPT ENTRY</t>
  </si>
  <si>
    <t>SPXCDULNG1M</t>
  </si>
  <si>
    <t>HYDROGEN (H2) EXPLOSION PROOF TRANSMITTER (EC)  4-20MA  3 RELAYS  MODBUS  0-1 000 PPM  ALUMINUM ENCLOSURE</t>
  </si>
  <si>
    <t>SPXCDULNG2</t>
  </si>
  <si>
    <t>EXPLOSION PROOF TRANSMITTER (EC)  4-20MA  3 RELAYS  SENSEPOINT TOXIC SENSOR  HYDROGEN (H2) 0-1 000 PPM ALUMINUM ENCLOSURE  CLASS I  DIV 2</t>
  </si>
  <si>
    <t>SPXCDULNG2M</t>
  </si>
  <si>
    <t>HYDROGEN (H2) EXPLOSION PROOF TRANSMITTER (EC)  4-20MA  3 RELAYS  MODBUS  0-1 000 PPM ALUMINUM ENCLOSURE  CLASS I  DIV 2</t>
  </si>
  <si>
    <t>SPXCDULNG2RM</t>
  </si>
  <si>
    <t>HYDROGEN (H2) EXPLOSION PROOF TRANSMITTER (EC)  4-20MA  3 RELAYS  MODBUS  0-1 000 PPM ALUMINUM ENCLOSURE  CLASS I  DIV 2 W/ REMOTE MOUNT HARDWARE</t>
  </si>
  <si>
    <t>SPXCDULNH2M</t>
  </si>
  <si>
    <t>HYDROGEN SULFIDE (H2S) EXPLOSION PROOF TRANSMITTER (EC)  4-20MA  3 RELAYS  MODBUS  0-50 PPM ALUMINUM ENCLOSURE  CLASS I  DIV 2</t>
  </si>
  <si>
    <t>SPXCDULNH2RM</t>
  </si>
  <si>
    <t>HYDROGEN SULFIDE (H2S) EXPLOSION PROOF TRANSMITTER (EC)  4-20MA  3 RELAYS  MODBUS  0-50 PPM ALUMINUM ENCLOSURE  CLASS I  DIV 2 W/ REMOTE MOUNT HARDWARE</t>
  </si>
  <si>
    <t>SPXCDULNHX</t>
  </si>
  <si>
    <t>UL/CUL/INMETRO APPROVED SP XCD HYDROGEN SULFIDE (H2S) 0-50 PPM (10 0 TO 100 0 PPM  1 PPM) WITH LM25  3/4 NPT ENTRY</t>
  </si>
  <si>
    <t>SPXCDULNHXM</t>
  </si>
  <si>
    <t>HYDROGEN SULFIDE (H2S) EXPLOSION PROOF TRANSMITTER (EC)  4-20MA  3 RELAYS  MODBUS  0-50 PPM ALUMINUM ENCLOSURE</t>
  </si>
  <si>
    <t>SPXCDULNL2M</t>
  </si>
  <si>
    <t>CHLORINE (CL2) EXPLOSION PROOF TRANSMITTER (EC)  4-20MA  3 RELAYS  MODBUS  0-5 PPM ALUMINUM ENCLOSURE  CLASS I  DIV 2</t>
  </si>
  <si>
    <t>SPXCDULNL2RM</t>
  </si>
  <si>
    <t>CHLORINE (CL2) EXPLOSION PROOF TRANSMITTER (EC)  4-20MA  3 RELAYS  MODBUS  0-5 PPM ALUMINUM ENCLOSURE  CLASS I  DIV 2 W/ REMOTE MOUNT HARDWARE</t>
  </si>
  <si>
    <t>SPXCDULNN2M</t>
  </si>
  <si>
    <t>NITROGEN DIOXIDE (NO2) EXPLOSION PROOF TRANSMITTER (EC)  4-20MA  3 RELAYS  MODBUS  0-10 PPM ALUMINUM ENCLOSURE  CLASS I  DIV 2</t>
  </si>
  <si>
    <t>SPXCDULNN2RM</t>
  </si>
  <si>
    <t>NITROGEN DIOXIDE (NO2) EXPLOSION PROOF TRANSMITTER (EC)  4-20MA  3 RELAYS  MODBUS  0-10 PPM ALUMINUM ENCLOSURE  CLASS I  DIV 2 W/ REMOTE MOUNT HARDWARE</t>
  </si>
  <si>
    <t>SPXCDULNO1M</t>
  </si>
  <si>
    <t>OXYGEN (O2) EXPLOSION PROOF TRANSMITTER (EC)  4-20MA  3 RELAYS  MODBUS     0-25% ALUMINUM ENCLOSURE</t>
  </si>
  <si>
    <t>SPXCDULNO2M</t>
  </si>
  <si>
    <t>OXYGEN (O2) EXPLOSION PROOF TRANSMITTER (EC)  4-20MA  3 RELAYS  MODBUS  0-25% ALUMINUM ENCLOSURE  CLASS I  DIV 2</t>
  </si>
  <si>
    <t>SPXCDULNO2RM</t>
  </si>
  <si>
    <t>OXYGEN (O2) EXPLOSION PROOF TRANSMITTER (EC)  4-20MA  3 RELAYS  MODBUS  0-25% ALUMINUM ENCLOSURE  CLASS I  DIV 2 W/ REMOTE MOUNT HARDWARE</t>
  </si>
  <si>
    <t>SPXCDULNPX</t>
  </si>
  <si>
    <t>UL/INMETRO APPROVED SP XCD FLAMMABLE PROPANE (CH4)  ETHYLENE (C2H4)  BUTANE (C4H10)   PENTANE (C5H12)  IR 0-100% LEL (20 TO 100% LEL  10% LEL) WITH LM25  3/4 NPT ENTRY</t>
  </si>
  <si>
    <t>SPXCDULNPXM</t>
  </si>
  <si>
    <t>COMBUSTIBLE EXPLOSION PROOF TRANSMITTER (IR)  PROPANE (C3H8) 4-20 MA  3 RELAYS  MODBUS  0-100% LEL ALUMINUM ENCLOSURE</t>
  </si>
  <si>
    <t>SPXCDULNRX</t>
  </si>
  <si>
    <t>UL/INMETRO APPROVED SP XCD FLAMMABLE METHANE (CH4) IR 0-100% LEL (20 TO 100% LEL  10% LEL) WITH LM25  3/4 NPT ENTRY</t>
  </si>
  <si>
    <t>SPXCDULNRXM</t>
  </si>
  <si>
    <t>COMBUSTIBLE EXPLOSION PROOF TRANSMITTER (IR)  METHANE (CH4) 4-20 MA  3 RELAYS  MODBUS  0-100% LEL ALUMINUM ENCLOSURE</t>
  </si>
  <si>
    <t>SPXCDULNS2</t>
  </si>
  <si>
    <t>EXPLOSION PROOF TRANSMITTER (EC)  4-20MA  3 RELAYS  SENSEPOINT TOXIC SENSOR  SULFUR DIOXIDE (SO2) 0-15 PPM ALUMINUM ENCLOSURE  CLASS I  DIV 2</t>
  </si>
  <si>
    <t>SPXCDULNS2M</t>
  </si>
  <si>
    <t>SULFUR DIOXIDE (SO2) EXPLOSION PROOF TRANSMITTER (EC)  4-20MA  3 RELAYS  MODBUS  0-15 PPM ALUMINUM ENCLOSURE  CLASS I  DIV 2</t>
  </si>
  <si>
    <t>SPXCDULNS2RM</t>
  </si>
  <si>
    <t>SULFUR DIOXIDE (SO2) EXPLOSION PROOF TRANSMITTER (EC)  4-20MA  3 RELAYS  MODBUS  0-15 PPM ALUMINUM ENCLOSURE  CLASS I  DIV 2 W/ REMOTE MOUNT HARDWARE</t>
  </si>
  <si>
    <t>SPXCDULNTX4M</t>
  </si>
  <si>
    <t>SENSEPOINT XCD RTD TRANSMITTER  4-20MA  3 RELAYS  MODBUS</t>
  </si>
  <si>
    <t>SPXCDULNTXFM</t>
  </si>
  <si>
    <t xml:space="preserve">SENSEPOINT XCD FLAM AND IR TRANSMITTER ONLY (NO SENSOR) FOR UL  LM25 </t>
  </si>
  <si>
    <t>SPXCDUSNB2</t>
  </si>
  <si>
    <t>XCD GAS DETECTOR  4 TO 20 MA OUTPUT  UL/C-UL/INMETRO  2 X 3/4  NPT ENTRIES  PAINTED 316SS  INCLUDES INFRARED CARBON DIOXIDE SENSOR CARTRIDGE 0 TO 5 0% V/V  INCLUDES NYLON WEATHER PROTECTION</t>
  </si>
  <si>
    <t>SPXCDUSNB2M</t>
  </si>
  <si>
    <t>XCD GAS DETECTOR  4 TO 20 MA AND MODBUS OUTPUT  UL/C-UL/INMETRO  2 X 3/4  NPT ENTRIES  PAINTED 316SS  INCLUDES INFRARED CARBON DIOXIDE SENSOR CARTRIDGE 0 TO 5 0% V/V  INCLUDES NYLON WEATHER PROTECTION</t>
  </si>
  <si>
    <t>SPXCDXSB1SS</t>
  </si>
  <si>
    <t>CARBON DIOXIDE (CO2) 0-2% VOL</t>
  </si>
  <si>
    <t>SPXCDXSB2SS</t>
  </si>
  <si>
    <t>CARBON DIOXIDE IR 0-5 00% V/V ONLY</t>
  </si>
  <si>
    <t>SPXCDXSCXSS</t>
  </si>
  <si>
    <t>CARBON MONOXIDE (CO) 0-500 PPM (100 TO 1000 PPM)</t>
  </si>
  <si>
    <t>SPXCDXSFXSS</t>
  </si>
  <si>
    <t>FLAMMABLE CAT 0-100% LEL (20 TO 100 0%LEL)</t>
  </si>
  <si>
    <t>SPXCDXSG1SS</t>
  </si>
  <si>
    <t>HYDROGEN (H2) 0-1000 PPM ONLY</t>
  </si>
  <si>
    <t>SPXCDXSHXSS</t>
  </si>
  <si>
    <t>HYDROGEN SULFIDE (H2S) 0-50 PPM (10 0 TO 100 0 PPM)</t>
  </si>
  <si>
    <t>SPXCDXSRXSS</t>
  </si>
  <si>
    <t>FLAMMABLE IR 0-100% LEL METHANE (20 TO 100 0% LEL)</t>
  </si>
  <si>
    <t>SPXCLCAL</t>
  </si>
  <si>
    <t>SPXCL CAL/FLOW CAP</t>
  </si>
  <si>
    <t>SPXCLRGP</t>
  </si>
  <si>
    <t>SPXCL GASSING PORT</t>
  </si>
  <si>
    <t>SPXCLRLC1SS</t>
  </si>
  <si>
    <t>SPXCL/XRL-SPARE CELL-CO</t>
  </si>
  <si>
    <t>SPXCLRLG1SS</t>
  </si>
  <si>
    <t>SPXCL/XRL-SPARE CELL-H2</t>
  </si>
  <si>
    <t>SPXCLRLH1SS</t>
  </si>
  <si>
    <t>SENSEPOINT XCL/XRL REPLACEMENT SENSOR - H2S (LOW AND HIGH RANGE)</t>
  </si>
  <si>
    <t>SPXCLRLN1SS</t>
  </si>
  <si>
    <t>SPXCL/XRL-SPARE CELL-NO2</t>
  </si>
  <si>
    <t>SPXCLZZF6SS</t>
  </si>
  <si>
    <t>SPXCL-SPARE CELL-FLM CAT</t>
  </si>
  <si>
    <t>SPXCLZZO1SS</t>
  </si>
  <si>
    <t>SPXCL-SPARE CELL-O2</t>
  </si>
  <si>
    <t>SPXRLCAL</t>
  </si>
  <si>
    <t>SPXRL-CALIBRATION CAP</t>
  </si>
  <si>
    <t>SPXRLDMK</t>
  </si>
  <si>
    <t>SPXRL-DUCT MOUNT KIT</t>
  </si>
  <si>
    <t>SPXRLFLW</t>
  </si>
  <si>
    <t>SPXRL-FLOW HOUSING</t>
  </si>
  <si>
    <t>SPXZZRLF6SS</t>
  </si>
  <si>
    <t>SPXRL-REPLACEMENT SENSOR-CAT</t>
  </si>
  <si>
    <t>SR-2DT-PCG</t>
  </si>
  <si>
    <t>ON-SITE CERITIFICATION AND TRAINING BY XTRALIS - TWO DAY CERTIFICATION</t>
  </si>
  <si>
    <t>SR-3DT-PCG</t>
  </si>
  <si>
    <t>ON-SITE CERITIFICATION AND TRAINING BY XTRALIS - TWO DAY CERTIFICATION   DAY THREE ASPIRE TRAINING</t>
  </si>
  <si>
    <t>SR-ASD TRAINING</t>
  </si>
  <si>
    <t>VESDA CERTIFICATION AND TRAINING</t>
  </si>
  <si>
    <t>SR-CDP-1PASD</t>
  </si>
  <si>
    <t>CUSTOM PIPE NETWORK DESIGN BY XTRALIS  - VESDA VLF  VEP-1P</t>
  </si>
  <si>
    <t>SR-CDP-4PASD</t>
  </si>
  <si>
    <t>CUSTOM PIPE NETWORK DESIGN BY XTRALIS  - VESDA VLI  VEP-P  VEU</t>
  </si>
  <si>
    <t>SR-CDP-AGD</t>
  </si>
  <si>
    <t>CUSTOM PIPE NETWORK DESIGN BY XTRALIS  - GAS DETECTION</t>
  </si>
  <si>
    <t>SR-CDP-MPSAD</t>
  </si>
  <si>
    <t>CUSTOM PIPE NETWORK DESIGN BY XTRALIS  - VESDA-E VEA</t>
  </si>
  <si>
    <t>SR-FSV</t>
  </si>
  <si>
    <t>ON-SITE FIELD SERVICES BY XTRALIS - PER DAY (TWO-DAY MINIMUM)</t>
  </si>
  <si>
    <t>SRK</t>
  </si>
  <si>
    <t>SRK-P</t>
  </si>
  <si>
    <t>RED OUTDOOR STROBE  PLAIN</t>
  </si>
  <si>
    <t>SRK-R</t>
  </si>
  <si>
    <t>REPLACEMENT STROBE  12/24 VOLT  MULTI-CANDELA 15  15/75  30  75  110  115  RED  OUTDOOR</t>
  </si>
  <si>
    <t>SR-PBD</t>
  </si>
  <si>
    <t>PERFORMACE BASED DESIGN FOR ASD BY XTRALIS (PER DETECTOR)</t>
  </si>
  <si>
    <t>SR-SDP-1PASD</t>
  </si>
  <si>
    <t>STANDARD PIPE NETWORK DESIGN BY XTRALIS - VESDA VLF  VEP-1P</t>
  </si>
  <si>
    <t>SR-SDP-4PASD</t>
  </si>
  <si>
    <t>STANDARD PIPE NETWORK DESIGN BY XTRALIS - VESDA VLI  VEP-P  VEU</t>
  </si>
  <si>
    <t>SR-SDP-AGD</t>
  </si>
  <si>
    <t>STANDARD PIPE NETWORK DESIGN BY XTRALIS  - GAS DETECTION</t>
  </si>
  <si>
    <t>SR-SDP-MPASD</t>
  </si>
  <si>
    <t>STANDARD PIPE NETWORK DESIGN BY XTRALIS  - VESDA-E VEA</t>
  </si>
  <si>
    <t>SS2144XT-EN</t>
  </si>
  <si>
    <t>GREEN STOPPER STATION  UNIVERSAL COVER WITH HORN  FLUSH MOUNT  MOMENTARY BUTTON  EXIT LABEL  ENGLISH</t>
  </si>
  <si>
    <t>SS2201EV-EN</t>
  </si>
  <si>
    <t>YELLOW STOPPER STATION  NO COVER  PUSH AND TURN-TO-RESET BUTTON  EVACUATION LABEL  ENGLISH</t>
  </si>
  <si>
    <t>SS2400EM-EN</t>
  </si>
  <si>
    <t>BLUE STOPPER STATION  NO COVER  PUSH AND KEY-TO-REST BUTTON  EMERGENCY LABEL  ENGLISH</t>
  </si>
  <si>
    <t>SS2440EM-EN</t>
  </si>
  <si>
    <t>BLUE STOPPER STATION  UNIVERSAL COVER WITH HORN  FLUSH MOUNT  PUSH AND KEY-TO-RESET BUTTON  EMERGENCY LABEL  ENGLISH</t>
  </si>
  <si>
    <t>SS2-AM</t>
  </si>
  <si>
    <t>COPPER-FREE ALUMINUM HOUSING UV/IR/VIS HIGH-SPEED ELECTRO-OPTICAL FIRE DETECTOR  NON-LATCHING ALARM RELAY  ALARM   FAULT RELAYS  CLASS I  DIVISION 1  GROUPS B  C    D  FM  CSFM    CFM APPROVED  3/4 NPT</t>
  </si>
  <si>
    <t>SS4-A2</t>
  </si>
  <si>
    <t>ALUMINUM UV/IR  FM  HYDROCARBON FIRES  NON LATCHING ALARM LED  FM  CFM  CSFM FOR CLASS I  DIV  1 GROUPS B C   D (2) 3/4 NPT</t>
  </si>
  <si>
    <t>SS4-A2-C-E</t>
  </si>
  <si>
    <t>ALUMINUM UV/IR  ATEX  HYDROCARBON FIRES  NON LATCHING ALARM LED  FM  CFM  ATEX  IECEX FOR ZONE 1 (2) M25</t>
  </si>
  <si>
    <t>SS4-A2-CSS-E</t>
  </si>
  <si>
    <t>STAINLESS STEEL UV/IR  ATEX  HYDROCARBON FIRES  NON LATCHING ALARM LED  FM  CFM  ATEX  IECEX FOR ZONE 1 (2) M25</t>
  </si>
  <si>
    <t>SS4-AS2-C-E</t>
  </si>
  <si>
    <t>ALUMINUM UV/IR  ATEX  HYDROGEN   NON HYDROCARBON FIRES  NON LATCHING ALARM LED  FM  CFM  CSFM FOR CLASS I  DIV 1 GROUPS B C   D (2) M25</t>
  </si>
  <si>
    <t>SS4-AS2-CSS-E</t>
  </si>
  <si>
    <t xml:space="preserve">STAINLESS STEEL UV/IR  ATEX  HYDROGEN   NON HYDROCARBON FIRES  NON LATCHING ALARM LED  FM  CFM  ATEX  IECEX FOR ZONE 1 (2) M25 </t>
  </si>
  <si>
    <t>SS4-AUV2</t>
  </si>
  <si>
    <t>ALUMINUM UV  FM  HYDROCARBON   NON-HYDROCARBON FIRES  NON-LATCHING ALARM LED  FM  CFM  CSFM FOR C1  D1  GROUPS B C D (2) 3/4 NPT</t>
  </si>
  <si>
    <t>SS4-MOD-AS2</t>
  </si>
  <si>
    <t>REPLACEMENT ELECTRONICS MODULE FOR SS4-AS2 (UV/IR) DETECTORS  MODULE ONLY  NON-LATCHING LED</t>
  </si>
  <si>
    <t>SSB-4</t>
  </si>
  <si>
    <t>4” SPEAKER STROBE SUPPORT BRACKET TILE</t>
  </si>
  <si>
    <t>SSM24-6</t>
  </si>
  <si>
    <t>24 VOLT  6” BELL</t>
  </si>
  <si>
    <t>SSM24-8</t>
  </si>
  <si>
    <t>24 VOLT  8” BELL</t>
  </si>
  <si>
    <t>ST-10</t>
  </si>
  <si>
    <t>DETECTOR SAMPLING TUBE  8-10’ DUCTS</t>
  </si>
  <si>
    <t>ST-3</t>
  </si>
  <si>
    <t>DETECTOR SAMPLING TUBE  2-4’ DUCTS</t>
  </si>
  <si>
    <t>ST-5</t>
  </si>
  <si>
    <t>DETECTOR SAMPLING TUBE  4-8’ DUCTS</t>
  </si>
  <si>
    <t>STH-15S</t>
  </si>
  <si>
    <t>LOUD SPEAKER  25/70 VRMS  1 TO 15 WATT TAPS  GREY</t>
  </si>
  <si>
    <t>STH-15SR</t>
  </si>
  <si>
    <t>LOUD SPEAKER  25/70 VRMS  1 TO 15 WATT TAPS  RED</t>
  </si>
  <si>
    <t>STH-4R24MCCH-FR</t>
  </si>
  <si>
    <t>SPEAKER/STROBE CLUSTER  4 STH-15SR SPEAKERS  RSS 24MCCH  FIRE LETTERING  RED</t>
  </si>
  <si>
    <t>STI1100</t>
  </si>
  <si>
    <t>STOPPER II WITH HORN  FLUSH</t>
  </si>
  <si>
    <t>STI1130</t>
  </si>
  <si>
    <t>STOPPER II WITH HORN  SURFACE</t>
  </si>
  <si>
    <t>STI1200</t>
  </si>
  <si>
    <t>STOPPER II  NO HORN  FLUSH</t>
  </si>
  <si>
    <t>STI1210D</t>
  </si>
  <si>
    <t xml:space="preserve">HORN STROBE COVER  SURFACE MOUNT </t>
  </si>
  <si>
    <t>STI1210E</t>
  </si>
  <si>
    <t xml:space="preserve">HORN STROBE COVER  FLUSH MOUNT </t>
  </si>
  <si>
    <t>STI1221D</t>
  </si>
  <si>
    <t xml:space="preserve">STROBE COVER  SURFACE MOUNT </t>
  </si>
  <si>
    <t>STI1221E</t>
  </si>
  <si>
    <t xml:space="preserve">STROBE COVER  FLUSH MOUNT </t>
  </si>
  <si>
    <t>STI1229</t>
  </si>
  <si>
    <t>NEMA 4X RATED STOPPER DOME</t>
  </si>
  <si>
    <t>STI1230</t>
  </si>
  <si>
    <t>STOPPER II  NO HORN  SURFACE</t>
  </si>
  <si>
    <t>STI1250</t>
  </si>
  <si>
    <t>WEATHER STOPPER II  FLUSH MOUNT</t>
  </si>
  <si>
    <t>STI1280</t>
  </si>
  <si>
    <t>BACK PLATE FOR STOPPER II SERIES</t>
  </si>
  <si>
    <t>STI-13000NC</t>
  </si>
  <si>
    <t>UNIVERSAL STOPPER  FLUSH MOUNT  CLEAR</t>
  </si>
  <si>
    <t>STI-13020FR</t>
  </si>
  <si>
    <t>UNIVERSAL STOPPER  FLUSH MOUNT  HORN RED FIRE</t>
  </si>
  <si>
    <t>STI-13200NC</t>
  </si>
  <si>
    <t>UNIVERSAL STOPPER SURFACE MOUNT  CLEAR</t>
  </si>
  <si>
    <t>STI-13210FR</t>
  </si>
  <si>
    <t>UNIVERSAL STOPPER SURFACE MOUNT  RED FIRE</t>
  </si>
  <si>
    <t>STI-13210NW</t>
  </si>
  <si>
    <t>UNIVERSAL STOPPER SURFACE MOUNT  WHITE  NO LABEL</t>
  </si>
  <si>
    <t>STI-13210NY</t>
  </si>
  <si>
    <t>UNIVERSAL STOPPER SURFACE MOUNT  YELLOW  NO LABEL</t>
  </si>
  <si>
    <t>STI-13220FR</t>
  </si>
  <si>
    <t>UNIVERSAL STOPPER SURFACE MOUNT HORN RED FIRE</t>
  </si>
  <si>
    <t>STI-13220NY</t>
  </si>
  <si>
    <t>UNIVERSAL STOPPER SURFACE MOUNT HORN YELLOW  NO LABEL</t>
  </si>
  <si>
    <t>STI-13230FR</t>
  </si>
  <si>
    <t>UNIVERSAL STOPPER SURFACE MOUNT  HORN RLY FIRE RED</t>
  </si>
  <si>
    <t>STI3002</t>
  </si>
  <si>
    <t xml:space="preserve">WEATHER GASKET </t>
  </si>
  <si>
    <t>STI3100</t>
  </si>
  <si>
    <t xml:space="preserve">CONDUIT SPACER  SURFACE MOUNT </t>
  </si>
  <si>
    <t>STI3150</t>
  </si>
  <si>
    <t>WEATHER STOPPER II  SURFACE MOUNT</t>
  </si>
  <si>
    <t>STI4100</t>
  </si>
  <si>
    <t>STOPPER G  LARGE COVER</t>
  </si>
  <si>
    <t>STI6100</t>
  </si>
  <si>
    <t>STOPPER  G  STANDARD BREAK GLASS COVER</t>
  </si>
  <si>
    <t>STI7510A</t>
  </si>
  <si>
    <t>POLY ENCL CLEAR K-L 4 59  DEEP</t>
  </si>
  <si>
    <t>STI7511A</t>
  </si>
  <si>
    <t>LOCKABLE ENCLOSURE  INTERNAL DIMENSIONS 8 5 L X 6 5W X 4 6D  WITH THUMB LOCK</t>
  </si>
  <si>
    <t>STI-7521-HTR</t>
  </si>
  <si>
    <t>ENCLOSURE  HEATED  THUMB LOCK</t>
  </si>
  <si>
    <t>STI7530</t>
  </si>
  <si>
    <t>LOCKABLE ENCLOSURE  INTERNAL DIMENSIONS 14 2  L X 12 2  W X 6 4  D  WITH KEY LOCK</t>
  </si>
  <si>
    <t>STI-7551</t>
  </si>
  <si>
    <t>LOCKABLE ENCLOSURE  INTERNAL DIMENSIONS 24 7  L X 19 7  W X 7 3  D  WITH THUMB LOCK</t>
  </si>
  <si>
    <t>STI-7560AH</t>
  </si>
  <si>
    <t>PROTECTIVE CABINET METAL HEATED</t>
  </si>
  <si>
    <t>STI8100</t>
  </si>
  <si>
    <t>SMOKE DETECTOR DAMAGE STOPPER  CLEAR  FLUSH MOUNT</t>
  </si>
  <si>
    <t>STI9601</t>
  </si>
  <si>
    <t>STEEL WEB STOPPER  LOW PROFILE DETECTORS  FLUSH MOUNT</t>
  </si>
  <si>
    <t>STI9602</t>
  </si>
  <si>
    <t xml:space="preserve">STEEL WEB STOPPER  LOW PROFILE DETECTORS  SURFACE MOUNT </t>
  </si>
  <si>
    <t>STI9604</t>
  </si>
  <si>
    <t>STEEL WEB STOPPER  MINI DETECTORS  FLUSH MOUNT</t>
  </si>
  <si>
    <t>STI9604SS</t>
  </si>
  <si>
    <t>STAINLESS STEEL GUARD</t>
  </si>
  <si>
    <t>STI9605</t>
  </si>
  <si>
    <t>STEEL WEB STOPPER  MINI DETECTORS  SURFACE MOUNT</t>
  </si>
  <si>
    <t>STI9609</t>
  </si>
  <si>
    <t>STEEL WEB STOPPER  HIGH PROFILE DETECTORS  FLUSH MOUNT</t>
  </si>
  <si>
    <t>STI9610</t>
  </si>
  <si>
    <t xml:space="preserve">STEEL WEB STOPPER  HIGH PROFILE DETECTORS  SURFACE MOUNT </t>
  </si>
  <si>
    <t>STI9621</t>
  </si>
  <si>
    <t>STEEL WEB STOPPER  INTERNAL DIMENSIONS 7 0 L X 5 75  W X 4 5  D</t>
  </si>
  <si>
    <t>STI9625</t>
  </si>
  <si>
    <t>STI BEAM DETECTOR GUARD  USE WITH 6424</t>
  </si>
  <si>
    <t>STI9705</t>
  </si>
  <si>
    <t>STROBE WIRE GUARD DAMAGE STOPPER ® - WHITE  WALL  FLUSH</t>
  </si>
  <si>
    <t>STI9705-R</t>
  </si>
  <si>
    <t>STROBE WIRE GUARD DAMAGE STOPPER ® - RED  WALL  FLUSH</t>
  </si>
  <si>
    <t>STI9706</t>
  </si>
  <si>
    <t>STI PROJECTED BEAM DETECTOR GUARD  FLUSH MOUNT</t>
  </si>
  <si>
    <t>STI9707</t>
  </si>
  <si>
    <t>STI PROJECTED BEAM DETECTOR GUARD  SURFACE MOUNT (DETECTOR MOUNTED ON BACKBOX)  USE WITH FSB200  FSB200S  BEAM1224  AND BEAM1224S</t>
  </si>
  <si>
    <t>STI9708</t>
  </si>
  <si>
    <t>STROBE WIRE GUARD DAMAGE STOPPER - WHITE  WALL  DEEP / SURFACE</t>
  </si>
  <si>
    <t>STI9708-R</t>
  </si>
  <si>
    <t>STROBE WIRE GUARD DAMAGE STOPPER- RED  WALL  DEEP / SURFACE</t>
  </si>
  <si>
    <t>STI9711</t>
  </si>
  <si>
    <t>STROBE WIRE GUARD DAMAGE STOPPER - WHITE  CEILING  FLUSH</t>
  </si>
  <si>
    <t>STI9713</t>
  </si>
  <si>
    <t>STEEL WEB STOPPER  SS-P SMOKE DETECTOR</t>
  </si>
  <si>
    <t>STI9714</t>
  </si>
  <si>
    <t>STROBE WIRE GUARD DAMAGE STOPPER - WHITE  CEILING  DEEP / SURFACE</t>
  </si>
  <si>
    <t>STN-10.0</t>
  </si>
  <si>
    <t>DUCT DETECTOR SAMPLING TUBE  10   SL SERIES</t>
  </si>
  <si>
    <t>STN-5.0-L8</t>
  </si>
  <si>
    <t>DUCT DETECTOR SAMPLING TUBE  5   SL SERIES</t>
  </si>
  <si>
    <t>STRC</t>
  </si>
  <si>
    <t>STROBE  CEILING  2 WIRE  12/24 VOLT  MULTI-CANDELA  RED</t>
  </si>
  <si>
    <t>STS-10.0</t>
  </si>
  <si>
    <t>DUCT DETECTOR SAMPLING TUBE  10  (FORMERLY GW70896-10)</t>
  </si>
  <si>
    <t>STS-2.5</t>
  </si>
  <si>
    <t>DUCT DETECTOR SAMPLING TUBE  2 5  (FORMERLY GW70896-02)</t>
  </si>
  <si>
    <t>STS-5.0</t>
  </si>
  <si>
    <t>DUCT DETECTOR SAMPLING TUBE  5  (FORMERLY GW70896-05)</t>
  </si>
  <si>
    <t>STW-ALA</t>
  </si>
  <si>
    <t>STROBE  WALL  2 WIRE  12/24 VOLT  MULTI-CANDELA  ALERT  AMBER LENS  WALL  WHITE</t>
  </si>
  <si>
    <t>STWC</t>
  </si>
  <si>
    <t>STROBE  CEILING  2 WIRE  12/24 VOLT  MULTI-CANDELA  WHITE</t>
  </si>
  <si>
    <t>STWC-ALA</t>
  </si>
  <si>
    <t>STROBE  WALL  2 WIRE  12/24 VOLT  MULTI-CANDELA  ALERT  AMBER LENS  CEILING  WHITE</t>
  </si>
  <si>
    <t>SVIP3729</t>
  </si>
  <si>
    <t>COMBUSTIBLE (C3H8) EXPLOSION PROOF TRANSMITTER (CAT BEAD)  4-20MA  3 RELAYS  MODBUS  0-100% ALUMINUM ENCLOSURE 
CUSTOM CALIBRATION  SPXCDULNFXM PROPANE</t>
  </si>
  <si>
    <t>SVIP3730</t>
  </si>
  <si>
    <t>COMBUSTIBLE (H2) EXPLOSION PROOF TRANSMITTER (CAT BEAD)  4-20MA  3 RELAYS  MODBUS  0-100% ALUMINUM ENCLOSURE 
CUSTOM CALIBRATION  SPXCDULNFXM HYDROGEN</t>
  </si>
  <si>
    <t>SWK</t>
  </si>
  <si>
    <t>STROBE  12/24 VOLT  MULTI-CANDELA 15  15/75  30  75  110  115  WHITE  OUTDOOR  INCLUDES BACKBOX</t>
  </si>
  <si>
    <t>SWK-P</t>
  </si>
  <si>
    <t>WHITE OUTDOOR STROBE  PLAIN</t>
  </si>
  <si>
    <t>TEST-1A</t>
  </si>
  <si>
    <t>BUMP TEST KIT  INCLUDES BALLOON ADAPTER   QUAD GAS CYLINDER  
H2S (40 PPM)  CO (200 PPM)  CH4 (2 5%)  O2 (10%)</t>
  </si>
  <si>
    <t>TL-1055</t>
  </si>
  <si>
    <t>IR TEST LAMP FOR TESTING FSX DETECTORS  NON-EXPLOSION PROOF VERSION  INCL UNIVERSAL CHARGER</t>
  </si>
  <si>
    <t>TL-2055</t>
  </si>
  <si>
    <t>IR TEST LAMP FOR TESTING FSX DETECTORS  EXPLOSION PROOF VERSION  INCL UNIVERSAL CHARGER</t>
  </si>
  <si>
    <t>TPPLBAWA2N4BNNN</t>
  </si>
  <si>
    <t>TPPL CONTROLLER BASIC  WALL MOUNT  AC115/220 150W  2 X MA INPUT WITH 4 X MA OUTPUT  BATTERY BACKUP</t>
  </si>
  <si>
    <t>TPPLBAWA2N4BNRN</t>
  </si>
  <si>
    <t>TPPL CONTROLLER BASIC  WALL MOUNT  AC115/220 150W  2 X MA INPUT  4 X MA OUTPUT WITH BATTERY BACKUP  MODBUS TCP WEB MONITORING</t>
  </si>
  <si>
    <t>TPPLBAWA2N4BNTN</t>
  </si>
  <si>
    <t>TPPL CONTROLLER BASIC  WALL MOUNT  AC115/220 150W  2 X MA INPUT  4 X MA OUTPUT WITH BATTERY BACKUP  MODBUS TCP</t>
  </si>
  <si>
    <t>TPPLBAWA2N4BRNN</t>
  </si>
  <si>
    <t>TPPL CONTROLLER BASIC  WALL MOUNT  AC115/220 150W  2 X MA INPUT  4 X MA OUTPUT WITH BATTERY BACKUP  MODBUS RTU</t>
  </si>
  <si>
    <t>TPPLBAWA2N4NNNN</t>
  </si>
  <si>
    <t>TPPL CONTROLLER BASIC  WALL MOUNT  AC115/220 150W  2 X MA INPUT WITH 4 X MA OUTPUT</t>
  </si>
  <si>
    <t>TPPLBAWA2N4NNRN</t>
  </si>
  <si>
    <t>TPPL CONTROLLER BASIC  WALL MOUNT  AC115/220 150W  2 X MA INPUT  4 X MA OUTPUT  MODBUS TCP WEB MONITORING</t>
  </si>
  <si>
    <t>TPPLBAWA2N4NNTN</t>
  </si>
  <si>
    <t>TPPL CONTROLLER BASIC  WALL MOUNT  AC115/220 150W  2 X MA INPUT  4 X MA OUTPUT  MODBUS TCP</t>
  </si>
  <si>
    <t>TPPLBAWA2N4NRNN</t>
  </si>
  <si>
    <t>TPPL CONTROLLER BASIC  WALL MOUNT  AC115/220 150W  2 X MA INPUT  4 X MA OUTPUT  MODBUS RTU</t>
  </si>
  <si>
    <t>TPPLBAWA2NNBNNN</t>
  </si>
  <si>
    <t>TPPL CONTROLLER BASIC  WALL MOUNT  AC115/220 150W  2 X MA INPUT WITH BATTERY BACKUP</t>
  </si>
  <si>
    <t>TPPLBAWA2NNBNRN</t>
  </si>
  <si>
    <t>TPPL CONTROLLER BASIC  WALL MOUNT  AC115/220 150W  2 X MA INPUT WITH BATTERY BACKUP  MODBUS TCP WEB MONITORING</t>
  </si>
  <si>
    <t>TPPLBAWA2NNBNTN</t>
  </si>
  <si>
    <t>TPPL CONTROLLER BASIC  WALL MOUNT  AC115/220 150W  2 X MA INPUT WITH BATTERY BACKUP  MODBUS TCP</t>
  </si>
  <si>
    <t>TPPLBAWA2NNBRNN</t>
  </si>
  <si>
    <t>TPPL CONTROLLER BASIC  WALL MOUNT  AC115/220 150W  2 X MA INPUT WITH BATTERY BACKUP  MODBUS RTU</t>
  </si>
  <si>
    <t>TPPLBAWA2NNNNNN</t>
  </si>
  <si>
    <t>TPPL CONTROLLER BASIC  WALL MOUNT  AC115/220 150W  2 X MA INPUT</t>
  </si>
  <si>
    <t>TPPLBAWA2NNNNRN</t>
  </si>
  <si>
    <t>TPPL CONTROLLER BASIC  WALL MOUNT  AC115/220 150W  2 X MA INPUT  MODBUS TCP WEB MONITORING</t>
  </si>
  <si>
    <t>TPPLBAWA2NNNNTN</t>
  </si>
  <si>
    <t>TPPL CONTROLLER BASIC  WALL MOUNT  AC115/220 150W  2 X MA INPUT  MODBUS TCP</t>
  </si>
  <si>
    <t>TPPLBAWA2NNNRNN</t>
  </si>
  <si>
    <t>TPPL CONTROLLER BASIC  WALL MOUNT  AC115/220 150W  2 X MA INPUT  MODBUS RTU</t>
  </si>
  <si>
    <t>TPPLBAWA2S4BNNN</t>
  </si>
  <si>
    <t>TPPL CONTROLLER BASIC  WALL MOUNT  AC115/220 150W  2 X MA INPUT WITH 12 X RELAY OUTPUT  4 X MA OUTPUT  BATTERY BACKUP</t>
  </si>
  <si>
    <t>TPPLBAWA2S4BNRN</t>
  </si>
  <si>
    <t>TPPL CONTROLLER BASIC  WALL MOUNT  AC115/220 150W  2 X MA INPUT WITH 12 X RELAY OUTPUT  4 X MA OUTPUT WITH BATTERY BACKUP  MODBUS TCP WEB MONITORING</t>
  </si>
  <si>
    <t>TPPLBAWA2S4BNTN</t>
  </si>
  <si>
    <t>TPPL CONTROLLER BASIC  WALL MOUNT  AC115/220 150W  2 X MA INPUT WITH 12 X RELAY OUTPUT  4 X MA OUTPUT WITH BATTERY BACKUP  MODBUS TCP</t>
  </si>
  <si>
    <t>TPPLBAWA2S4BRNN</t>
  </si>
  <si>
    <t>TPPL CONTROLLER BASIC  WALL MOUNT  AC115/220 150W  2 X MA INPUT WITH 12 X RELAY OUTPUT  4 X MA OUTPUT WITH BATTERY BACKUP  MODBUS RTU</t>
  </si>
  <si>
    <t>TPPLBAWA2S4NNNN</t>
  </si>
  <si>
    <t>TPPL CONTROLLER BASIC  WALL MOUNT  AC115/220 150W  2 X MA INPUT WITH 12 X RELAY OUTPUT  4 X MA OUTPUT</t>
  </si>
  <si>
    <t>TPPLBAWA2S4NNRN</t>
  </si>
  <si>
    <t>TPPL CONTROLLER BASIC  WALL MOUNT  AC115/220 150W  2 X MA INPUT WITH 12 X RELAY OUTPUT  4 X MA OUTPUT  MODBUS TCP WEB MONITORING</t>
  </si>
  <si>
    <t>TPPLBAWA2S4NNTN</t>
  </si>
  <si>
    <t>TPPL CONTROLLER BASIC  WALL MOUNT  AC115/220 150W  2 X MA INPUT WITH 12 X RELAY OUTPUT  4 X MA OUTPUT  MODBUS TCP</t>
  </si>
  <si>
    <t>TPPLBAWA2S4NRNN</t>
  </si>
  <si>
    <t>TPPL CONTROLLER BASIC  WALL MOUNT  AC115/220 150W  2 X MA INPUT WITH 12 X RELAY OUTPUT  4 X MA OUTPUT  MODBUS RTU</t>
  </si>
  <si>
    <t>TPPLBAWA2SNBNNN</t>
  </si>
  <si>
    <t>TPPL CONTROLLER BASIC  WALL MOUNT  AC115/220 150W  2 X MA INPUT WITH 12 X RELAY OUTPUT  BATTERY BACKUP</t>
  </si>
  <si>
    <t>TPPLBAWA2SNBNRN</t>
  </si>
  <si>
    <t>TPPL CONTROLLER BASIC  WALL MOUNT  AC115/220 150W  2 X MA INPUT WITH 12 X RELAY OUTPUT WITH BATTERY BACKUP  MODBUS TCP WEB MONITORING</t>
  </si>
  <si>
    <t>TPPLBAWA2SNBNTN</t>
  </si>
  <si>
    <t>TPPL CONTROLLER BASIC  WALL MOUNT  AC115/220 150W  2 X MA INPUT WITH 12 X RELAY OUTPUT WITH BATTERY BACKUP  MODBUS TCP</t>
  </si>
  <si>
    <t>TPPLBAWA2SNBRNN</t>
  </si>
  <si>
    <t>TPPL CONTROLLER BASIC  WALL MOUNT  AC115/220 150W  2 X MA INPUT WITH 12 X RELAY OUTPUT WITH BATTERY BACKUP  MODBUS RTU</t>
  </si>
  <si>
    <t>TPPLBAWA2SNNNNN</t>
  </si>
  <si>
    <t>TPPL CONTROLLER BASIC  WALL MOUNT  AC115/220 150W  2 X MA INPUT WITH 12 X RELAY OUTPUT</t>
  </si>
  <si>
    <t>TPPLBAWA2SNNNRN</t>
  </si>
  <si>
    <t>TPPL CONTROLLER BASIC  WALL MOUNT  AC115/220 150W  2 X MA INPUT WITH 12 X RELAY OUTPUT  MODBUS TCP WEB MONITORING</t>
  </si>
  <si>
    <t>TPPLBAWA2SNNNTN</t>
  </si>
  <si>
    <t>TPPL CONTROLLER BASIC  WALL MOUNT  AC115/220 150W  2 X MA INPUT WITH 12 X RELAY OUTPUT  MODBUS TCP</t>
  </si>
  <si>
    <t>TPPLBAWA2SNNRNN</t>
  </si>
  <si>
    <t>TPPL CONTROLLER BASIC  WALL MOUNT  AC115/220 150W  2 X MA INPUT WITH 12 X RELAY OUTPUT  MODBUS RTU</t>
  </si>
  <si>
    <t>TPPLBAWA4N4BNNN</t>
  </si>
  <si>
    <t>TPPL CONTROLLER BASIC  WALL MOUNT  AC115/220 150W  4 X MA INPUT WITH 4 X MA OUTPUT  BATTERY BACKUP</t>
  </si>
  <si>
    <t>TPPLBAWA4N4BNRN</t>
  </si>
  <si>
    <t>TPPL CONTROLLER BASIC  WALL MOUNT  AC115/220 150W  4 X MA INPUT  4 X MA OUTPUT WITH BATTERY BACKUP  MODBUS TCP WEB MONITORING</t>
  </si>
  <si>
    <t>TPPLBAWA4N4BNTN</t>
  </si>
  <si>
    <t>TPPL CONTROLLER BASIC  WALL MOUNT  AC115/220 150W  4 X MA INPUT  4 X MA OUTPUT WITH BATTERY BACKUP  MODBUS TCP</t>
  </si>
  <si>
    <t>TPPLBAWA4N4BRNN</t>
  </si>
  <si>
    <t>TPPL CONTROLLER BASIC  WALL MOUNT  AC115/220 150W  4 X MA INPUT  4 X MA OUTPUT WITH BATTERY BACKUP  MODBUS RTU</t>
  </si>
  <si>
    <t>TPPLBAWA4N4NNNN</t>
  </si>
  <si>
    <t>TPPL CONTROLLER BASIC  WALL MOUNT  AC115/220 150W  4 X MA INPUT WITH 4 X MA OUTPUT</t>
  </si>
  <si>
    <t>TPPLBAWA4N4NNRN</t>
  </si>
  <si>
    <t>TPPL CONTROLLER BASIC  WALL MOUNT  AC115/220 150W  4 X MA INPUT  4 X MA OUTPUT  MODBUS TCP WEB MONITORING</t>
  </si>
  <si>
    <t>TPPLBAWA4N4NNTN</t>
  </si>
  <si>
    <t>TPPL CONTROLLER BASIC  WALL MOUNT  AC115/220 150W  4 X MA INPUT  4 X MA OUTPUT  MODBUS TCP</t>
  </si>
  <si>
    <t>TPPLBAWA4N4NRNN</t>
  </si>
  <si>
    <t>TPPL CONTROLLER BASIC  WALL MOUNT  AC115/220 150W  4 X MA INPUT  4 X MA OUTPUT  MODBUS RTU</t>
  </si>
  <si>
    <t>TPPLBAWA4NNBNNN</t>
  </si>
  <si>
    <t>TPPL CONTROLLER BASIC  WALL MOUNT  AC115/220 150W  4 X MA INPUT WITH BATTERY BACKUP</t>
  </si>
  <si>
    <t>TPPLBAWA4NNBNRN</t>
  </si>
  <si>
    <t>TPPL CONTROLLER BASIC  WALL MOUNT  AC115/220 150W  4 X MA INPUT WITH BATTERY BACKUP  MODBUS TCP WEB MONITORING</t>
  </si>
  <si>
    <t>TPPLBAWA4NNBNTN</t>
  </si>
  <si>
    <t>TPPL CONTROLLER BASIC  WALL MOUNT  AC115/220 150W  4 X MA INPUT WITH BATTERY BACKUP  MODBUS TCP</t>
  </si>
  <si>
    <t>TPPLBAWA4NNBRNN</t>
  </si>
  <si>
    <t>TPPL CONTROLLER BASIC  WALL MOUNT  AC115/220 150W  4 X MA INPUT WITH BATTERY BACKUP  MODBUS RTU</t>
  </si>
  <si>
    <t>TPPLBAWA4NNNNNN</t>
  </si>
  <si>
    <t>TPPL CONTROLLER BASIC  WALL MOUNT  AC115/220 150W  4 X MA INPUT</t>
  </si>
  <si>
    <t>TPPLBAWA4NNNNRN</t>
  </si>
  <si>
    <t>TPPL CONTROLLER BASIC  WALL MOUNT  AC115/220 150W  4 X MA INPUT  MODBUS TCP WEB MONITORING</t>
  </si>
  <si>
    <t>TPPLBAWA4NNNNTN</t>
  </si>
  <si>
    <t>TPPL CONTROLLER BASIC  WALL MOUNT  AC115/220 150W  4 X MA INPUT  MODBUS TCP</t>
  </si>
  <si>
    <t>TPPLBAWA4NNNRNN</t>
  </si>
  <si>
    <t>TPPL CONTROLLER BASIC  WALL MOUNT  AC115/220 150W  4 X MA INPUT  MODBUS RTU</t>
  </si>
  <si>
    <t>TPPLBAWA4S4BNNN</t>
  </si>
  <si>
    <t>TPPL CONTROLLER BASIC  WALL MOUNT  AC115/220 150W  4 X MA INPUT WITH 12 X RELAY OUTPUT  4 X MA OUTPUT  BATTERY BACKUP</t>
  </si>
  <si>
    <t>TPPLBAWA4S4BNRN</t>
  </si>
  <si>
    <t>TPPL CONTROLLER BASIC  WALL MOUNT  AC115/220 150W  4 X MA INPUT WITH 12 X RELAY OUTPUT  4 X MA OUTPUT WITH BATTERY BACKUP  MODBUS TCP WEB MONITORING</t>
  </si>
  <si>
    <t>TPPLBAWA4S4BNTN</t>
  </si>
  <si>
    <t>TPPL CONTROLLER BASIC  WALL MOUNT  AC115/220 150W  4 X MA INPUT WITH 12 X RELAY OUTPUT  4 X MA OUTPUT WITH BATTERY BACKUP  MODBUS TCP</t>
  </si>
  <si>
    <t>TPPLBAWA4S4BRNN</t>
  </si>
  <si>
    <t>TPPL CONTROLLER BASIC  WALL MOUNT  AC115/220 150W  4 X MA INPUT WITH 12 X RELAY OUTPUT  4 X MA OUTPUT WITH BATTERY BACKUP  MODBUS RTU</t>
  </si>
  <si>
    <t>TPPLBAWA4S4NNNN</t>
  </si>
  <si>
    <t>TPPL CONTROLLER BASIC  WALL MOUNT  AC115/220 150W  4 X MA INPUT WITH 12 X RELAY OUTPUT  4 X MA OUTPUT</t>
  </si>
  <si>
    <t>TPPLBAWA4S4NNRN</t>
  </si>
  <si>
    <t>TPPL CONTROLLER BASIC  WALL MOUNT  AC115/220 150W  4 X MA INPUT WITH 12 X RELAY OUTPUT  4 X MA OUTPUT  MODBUS TCP WEB MONITORING</t>
  </si>
  <si>
    <t>TPPLBAWA4S4NNTN</t>
  </si>
  <si>
    <t>TPPL CONTROLLER BASIC  WALL MOUNT  AC115/220 150W  4 X MA INPUT WITH 12 X RELAY OUTPUT  4 X MA OUTPUT  MODBUS TCP</t>
  </si>
  <si>
    <t>TPPLBAWA4S4NRNN</t>
  </si>
  <si>
    <t>TPPL CONTROLLER BASIC  WALL MOUNT  AC115/220 150W  4 X MA INPUT WITH 12 X RELAY OUTPUT  4 X MA OUTPUT  MODBUS RTU</t>
  </si>
  <si>
    <t>TPPLBAWA4SNBNNN</t>
  </si>
  <si>
    <t>TPPL CONTROLLER BASIC  WALL MOUNT  AC115/220 150W  4 X MA INPUT WITH 12 X RELAY OUTPUT  BATTERY BACKUP</t>
  </si>
  <si>
    <t>TPPLBAWA4SNBNRN</t>
  </si>
  <si>
    <t>TPPL CONTROLLER BASIC  WALL MOUNT  AC115/220 150W  4 X MA INPUT WITH 12 X RELAY OUTPUT WITH BATTERY BACKUP  MODBUS TCP WEB MONITORING</t>
  </si>
  <si>
    <t>TPPLBAWA4SNBNTN</t>
  </si>
  <si>
    <t>TPPL CONTROLLER BASIC  WALL MOUNT  AC115/220 150W  4 X MA INPUT WITH 12 X RELAY OUTPUT WITH BATTERY BACKUP  MODBUS TCP</t>
  </si>
  <si>
    <t>TPPLBAWA4SNBRNN</t>
  </si>
  <si>
    <t>TPPL CONTROLLER BASIC  WALL MOUNT  AC115/220 150W  4 X MA INPUT WITH 12 X RELAY OUTPUT WITH BATTERY BACKUP  MODBUS RTU</t>
  </si>
  <si>
    <t>TPPLBAWA4SNNNNN</t>
  </si>
  <si>
    <t>TPPL CONTROLLER BASIC  WALL MOUNT  AC115/220 150W  4 X MA INPUT WITH 12 X RELAY OUTPUT</t>
  </si>
  <si>
    <t>TPPLBAWA4SNNNRN</t>
  </si>
  <si>
    <t>TPPL CONTROLLER BASIC  WALL MOUNT  AC115/220 150W  4 X MA INPUT WITH 12 X RELAY OUTPUT  MODBUS TCP WEB MONITORING</t>
  </si>
  <si>
    <t>TPPLBAWA4SNNNTN</t>
  </si>
  <si>
    <t>TPPL CONTROLLER BASIC  WALL MOUNT  AC115/220 150W  4 X MA INPUT WITH 12 X RELAY OUTPUT  MODBUS TCP</t>
  </si>
  <si>
    <t>TPPLBAWA4SNNRNN</t>
  </si>
  <si>
    <t>TPPL CONTROLLER BASIC  WALL MOUNT  AC115/220 150W  4 X MA INPUT WITH 12 X RELAY OUTPUT  MODBUS RTU</t>
  </si>
  <si>
    <t>TPPLBAWA8D4BNNN</t>
  </si>
  <si>
    <t>TPPL CONTROLLER BASIC  WALL MOUNT  AC115/220 150W  8 X MA INPUT WITH 24 X RELAY OUTPUT  4 X MA OUTPUT  BATTERY BACKUP</t>
  </si>
  <si>
    <t>TPPLBAWA8D4NNNN</t>
  </si>
  <si>
    <t>TPPL CONTROLLER BASIC  WALL MOUNT  AC115/220 150W  8 X MA INPUT WITH 24 X RELAY OUTPUT  4 X MA OUTPUT</t>
  </si>
  <si>
    <t>TPPLBAWA8D4NRNN</t>
  </si>
  <si>
    <t>TPPL CONTROLLER BASIC  WALL MOUNT  AC115/220 150W  8 X MA INPUT WITH 24 X RELAY OUTPUT  4 X MA OUTPUT  MODBUS RTU</t>
  </si>
  <si>
    <t>TPPLBAWA8D8BNNN</t>
  </si>
  <si>
    <t>TPPL CONTROLLER BASIC  WALL MOUNT  AC115/220 150W  8 X MA INPUT WITH 24 X RELAY OUTPUT  8 X MA OUTPUT  BATTERY BACKUP</t>
  </si>
  <si>
    <t>TPPLBAWA8D8BNRN</t>
  </si>
  <si>
    <t>TPPL CONTROLLER BASIC  WALL MOUNT  AC115/220 150W  8 X MA INPUT WITH 24 X RELAY OUTPUT  8 X MA OUTPUT WITH BATTERY BACKUP  MODBUS TCP WEB MONITORING</t>
  </si>
  <si>
    <t>TPPLBAWA8D8BNTN</t>
  </si>
  <si>
    <t>TPPL CONTROLLER BASIC  WALL MOUNT  AC115/220 150W  8 X MA INPUT WITH 24 X RELAY OUTPUT  8 X MA OUTPUT WITH BATTERY BACKUP  MODBUS TCP</t>
  </si>
  <si>
    <t>TPPLBAWA8D8BRNN</t>
  </si>
  <si>
    <t>TPPL CONTROLLER BASIC  WALL MOUNT  AC115/220 150W  8 X MA INPUT WITH 24 X RELAY OUTPUT  8 X MA OUTPUT WITH BATTERY BACKUP  MODBUS RTU</t>
  </si>
  <si>
    <t>TPPLBAWA8D8NNNN</t>
  </si>
  <si>
    <t>TPPL CONTROLLER BASIC  WALL MOUNT  AC115/220 150W  8 X MA INPUT WITH 24 X RELAY OUTPUT  8 X MA OUTPUT</t>
  </si>
  <si>
    <t>TPPLBAWA8D8NNRN</t>
  </si>
  <si>
    <t>TPPL CONTROLLER BASIC  WALL MOUNT  AC115/220 150W  8 X MA INPUT WITH 24 X RELAY OUTPUT  8 X MA OUTPUT  MODBUS TCP WEB MONITORING</t>
  </si>
  <si>
    <t>TPPLBAWA8D8NNTN</t>
  </si>
  <si>
    <t>TPPL CONTROLLER BASIC  WALL MOUNT  AC115/220 150W  8 X MA INPUT WITH 24 X RELAY OUTPUT  8 X MA OUTPUT  MODBUS TCP</t>
  </si>
  <si>
    <t>TPPLBAWA8D8NRNN</t>
  </si>
  <si>
    <t>TPPL CONTROLLER BASIC  WALL MOUNT  AC115/220 150W  8 X MA INPUT WITH 24 X RELAY OUTPUT  8 X MA OUTPUT  MODBUS RTU</t>
  </si>
  <si>
    <t>TPPLBAWA8DNBNNN</t>
  </si>
  <si>
    <t>TPPL CONTROLLER BASIC  WALL MOUNT  AC115/220 150W  8 X MA INPUT WITH 24 X RELAY OUTPUT  BATTERY BACKUP</t>
  </si>
  <si>
    <t>TPPLBAWA8DNBNRN</t>
  </si>
  <si>
    <t>TPPL CONTROLLER BASIC  WALL MOUNT  AC115/220 150W  8 X MA INPUT WITH 24 X RELAY OUTPUT WITH BATTERY BACKUP  MODBUS TCP WEB MONITORING</t>
  </si>
  <si>
    <t>TPPLBAWA8DNBNTN</t>
  </si>
  <si>
    <t>TPPL CONTROLLER BASIC  WALL MOUNT  AC115/220 150W  8 X MA INPUT WITH 24 X RELAY OUTPUT WITH BATTERY BACKUP  MODBUS TCP</t>
  </si>
  <si>
    <t>TPPLBAWA8DNBRNN</t>
  </si>
  <si>
    <t>TPPL CONTROLLER BASIC  WALL MOUNT  AC115/220 150W  8 X MA INPUT WITH 24 X RELAY OUTPUT WITH BATTERY BACKUP  MODBUS RTU</t>
  </si>
  <si>
    <t>TPPLBAWA8DNNNNN</t>
  </si>
  <si>
    <t>TPPL CONTROLLER BASIC  WALL MOUNT  AC115/220 150W  8 X MA INPUT WITH 24 X RELAY OUTPUT</t>
  </si>
  <si>
    <t>TPPLBAWA8DNNNRN</t>
  </si>
  <si>
    <t>TPPL CONTROLLER BASIC  WALL MOUNT  AC115/220 150W  8 X MA INPUT WITH 24 X RELAY OUTPUT  MODBUS TCP WEB MONITORING</t>
  </si>
  <si>
    <t>TPPLBAWA8DNNNTN</t>
  </si>
  <si>
    <t>TPPL CONTROLLER BASIC  WALL MOUNT  AC115/220 150W  8 X MA INPUT WITH 24 X RELAY OUTPUT  MODBUS TCP</t>
  </si>
  <si>
    <t>TPPLBAWA8DNNRNN</t>
  </si>
  <si>
    <t>TPPL CONTROLLER BASIC  WALL MOUNT  AC115/220 150W  8 X MA INPUT WITH 24 X RELAY OUTPUT  MODBUS RTU</t>
  </si>
  <si>
    <t>TPPLBAWA8N8BNNN</t>
  </si>
  <si>
    <t>TPPL CONTROLLER BASIC  WALL MOUNT  AC115/220 150W  8 X MA INPUT WITH 8 X MA OUTPUT  BATTERY BACKUP</t>
  </si>
  <si>
    <t>TPPLBAWA8N8BNRN</t>
  </si>
  <si>
    <t>TPPL CONTROLLER BASIC  WALL MOUNT  AC115/220 150W  8 X MA INPUT  8 X MA OUTPUT WITH BATTERY BACKUP  MODBUS TCP WEB MONITORING</t>
  </si>
  <si>
    <t>TPPLBAWA8N8BNTN</t>
  </si>
  <si>
    <t>TPPL CONTROLLER BASIC  WALL MOUNT  AC115/220 150W  8 X MA INPUT  8 X MA OUTPUT WITH BATTERY BACKUP  MODBUS TCP</t>
  </si>
  <si>
    <t>TPPLBAWA8N8BRNN</t>
  </si>
  <si>
    <t>TPPL CONTROLLER BASIC  WALL MOUNT  AC115/220 150W  8 X MA INPUT  8 X MA OUTPUT WITH BATTERY BACKUP  MODBUS RTU</t>
  </si>
  <si>
    <t>TPPLBAWA8N8NNNN</t>
  </si>
  <si>
    <t>TPPL CONTROLLER BASIC  WALL MOUNT  AC115/220 150W  8 X MA INPUT WITH 8 X MA OUTPUT</t>
  </si>
  <si>
    <t>TPPLBAWA8N8NNRN</t>
  </si>
  <si>
    <t>TPPL CONTROLLER BASIC  WALL MOUNT  AC115/220 150W  8 X MA INPUT  8 X MA OUTPUT  MODBUS TCP WEB MONITORING</t>
  </si>
  <si>
    <t>TPPLBAWA8N8NNTN</t>
  </si>
  <si>
    <t>TPPL CONTROLLER BASIC  WALL MOUNT  AC115/220 150W  8 X MA INPUT  8 X MA OUTPUT  MODBUS TCP</t>
  </si>
  <si>
    <t>TPPLBAWA8N8NRNN</t>
  </si>
  <si>
    <t>TPPL CONTROLLER BASIC  WALL MOUNT  AC115/220 150W  8 X MA INPUT  8 X MA OUTPUT  MODBUS RTU</t>
  </si>
  <si>
    <t>TPPLBAWA8NNBNNN</t>
  </si>
  <si>
    <t>TPPL CONTROLLER BASIC  WALL MOUNT  AC115/220 150W  8 X MA INPUT WITH BATTERY BACKUP</t>
  </si>
  <si>
    <t>TPPLBAWA8NNBNRN</t>
  </si>
  <si>
    <t>TPPL CONTROLLER BASIC  WALL MOUNT  AC115/220 150W  8 X MA INPUT WITH BATTERY BACKUP  MODBUS TCP WEB MONITORING</t>
  </si>
  <si>
    <t>TPPLBAWA8NNBNTN</t>
  </si>
  <si>
    <t>TPPL CONTROLLER BASIC  WALL MOUNT  AC115/220 150W  8 X MA INPUT WITH BATTERY BACKUP  MODBUS TCP</t>
  </si>
  <si>
    <t>TPPLBAWA8NNBRNN</t>
  </si>
  <si>
    <t>TPPL CONTROLLER BASIC  WALL MOUNT  AC115/220 150W  8 X MA INPUT WITH BATTERY BACKUP  MODBUS RTU</t>
  </si>
  <si>
    <t>TPPLBAWA8NNNNNN</t>
  </si>
  <si>
    <t>TPPL CONTROLLER BASIC  WALL MOUNT  AC115/220 150W  8 X MA INPUT</t>
  </si>
  <si>
    <t>TPPLBAWA8NNNNRN</t>
  </si>
  <si>
    <t>TPPL CONTROLLER BASIC  WALL MOUNT  AC115/220 150W  8 X MA INPUT  MODBUS TCP WEB MONITORING</t>
  </si>
  <si>
    <t>TPPLBAWA8NNNNTN</t>
  </si>
  <si>
    <t>TPPL CONTROLLER BASIC  WALL MOUNT  AC115/220 150W  8 X MA INPUT  MODBUS TCP</t>
  </si>
  <si>
    <t>TPPLBAWA8NNNRNN</t>
  </si>
  <si>
    <t>TPPL CONTROLLER BASIC  WALL MOUNT  AC115/220 150W  8 X MA INPUT  MODBUS RTU</t>
  </si>
  <si>
    <t>TPPLBAWA8S4BNNN</t>
  </si>
  <si>
    <t>TPPL CONTROLLER BASIC  WALL MOUNT  AC115/220 150W  8 X MA INPUT WITH 12 X RELAY OUTPUT  4 X MA OUTPUT  BATTERY BACKUP</t>
  </si>
  <si>
    <t>TPPLBAWA8S4NNNN</t>
  </si>
  <si>
    <t>TPPL CONTROLLER BASIC  WALL MOUNT  AC115/220 150W  8 X MA INPUT WITH 12 X RELAY OUTPUT  4 X MA OUTPUT</t>
  </si>
  <si>
    <t>TPPLBAWA8S4NRNN</t>
  </si>
  <si>
    <t>TPPL CONTROLLER BASIC  WALL MOUNT  AC115/220 150W  8 X MA INPUT WITH 12 X RELAY OUTPUT  4 X MA OUTPUT  MODBUS RTU</t>
  </si>
  <si>
    <t>TPPLBAWA8S8BNNN</t>
  </si>
  <si>
    <t>TPPL CONTROLLER BASIC  WALL MOUNT  AC115/220 150W  8 X MA INPUT WITH 12 X RELAY OUTPUT  8 X MA OUTPUT  BATTERY BACKUP</t>
  </si>
  <si>
    <t>TPPLBAWA8S8BNRN</t>
  </si>
  <si>
    <t>TPPL CONTROLLER BASIC  WALL MOUNT  AC115/220 150W  8 X MA INPUT WITH 12 X RELAY OUTPUT  8 X MA OUTPUT WITH BATTERY BACKUP  MODBUS TCP WEB MONITORING</t>
  </si>
  <si>
    <t>TPPLBAWA8S8BNTN</t>
  </si>
  <si>
    <t>TPPL CONTROLLER BASIC  WALL MOUNT  AC115/220 150W  8 X MA INPUT WITH 12 X RELAY OUTPUT  8 X MA OUTPUT WITH BATTERY BACKUP  MODBUS TCP</t>
  </si>
  <si>
    <t>TPPLBAWA8S8BRNN</t>
  </si>
  <si>
    <t>TPPL CONTROLLER BASIC  WALL MOUNT  AC115/220 150W  8 X MA INPUT WITH 12 X RELAY OUTPUT  8 X MA OUTPUT WITH BATTERY BACKUP  MODBUS RTU</t>
  </si>
  <si>
    <t>TPPLBAWA8S8NNNN</t>
  </si>
  <si>
    <t>TPPL CONTROLLER BASIC  WALL MOUNT  AC115/220 150W  8 X MA INPUT WITH 12 X RELAY OUTPUT  8 X MA OUTPUT</t>
  </si>
  <si>
    <t>TPPLBAWA8S8NNRN</t>
  </si>
  <si>
    <t>TPPL CONTROLLER BASIC  WALL MOUNT  AC115/220 150W  8 X MA INPUT WITH 12 X RELAY OUTPUT  8 X MA OUTPUT  MODBUS TCP WEB MONITORING</t>
  </si>
  <si>
    <t>TPPLBAWA8S8NNTN</t>
  </si>
  <si>
    <t>TPPL CONTROLLER BASIC  WALL MOUNT  AC115/220 150W  8 X MA INPUT WITH 12 X RELAY OUTPUT  8 X MA OUTPUT  MODBUS TCP</t>
  </si>
  <si>
    <t>TPPLBAWA8S8NRNN</t>
  </si>
  <si>
    <t>TPPL CONTROLLER BASIC  WALL MOUNT  AC115/220 150W  8 X MA INPUT WITH 12 X RELAY OUTPUT  8 X MA OUTPUT  MODBUS RTU</t>
  </si>
  <si>
    <t>TPPLBAWA8SNBNNN</t>
  </si>
  <si>
    <t>TPPL CONTROLLER BASIC  WALL MOUNT  AC115/220 150W  8 X MA INPUT WITH 12 X RELAY OUTPUT  BATTERY BACKUP</t>
  </si>
  <si>
    <t>TPPLBAWA8SNBNRN</t>
  </si>
  <si>
    <t>TPPL CONTROLLER BASIC  WALL MOUNT  AC115/220 150W  8 X MA INPUT WITH 12 X RELAY OUTPUT WITH BATTERY BACKUP  MODBUS TCP WEB MONITORING</t>
  </si>
  <si>
    <t>TPPLBAWA8SNBNTN</t>
  </si>
  <si>
    <t>TPPL CONTROLLER BASIC  WALL MOUNT  AC115/220 150W  8 X MA INPUT WITH 12 X RELAY OUTPUT WITH BATTERY BACKUP  MODBUS TCP</t>
  </si>
  <si>
    <t>TPPLBAWA8SNBRNN</t>
  </si>
  <si>
    <t>TPPL CONTROLLER BASIC  WALL MOUNT  AC115/220 150W  8 X MA INPUT WITH 12 X RELAY OUTPUT WITH BATTERY BACKUP  MODBUS RTU</t>
  </si>
  <si>
    <t>TPPLBAWA8SNNNNN</t>
  </si>
  <si>
    <t>TPPL CONTROLLER BASIC  WALL MOUNT  AC115/220 150W  8 X MA INPUT WITH 12 X RELAY OUTPUT</t>
  </si>
  <si>
    <t>TPPLBAWA8SNNNRN</t>
  </si>
  <si>
    <t>TPPL CONTROLLER BASIC  WALL MOUNT  AC115/220 150W  8 X MA INPUT WITH 12 X RELAY OUTPUT  MODBUS TCP WEB MONITORING</t>
  </si>
  <si>
    <t>TPPLBAWA8SNNNTN</t>
  </si>
  <si>
    <t>TPPL CONTROLLER BASIC  WALL MOUNT  AC115/220 150W  8 X MA INPUT WITH 12 X RELAY OUTPUT  MODBUS TCP</t>
  </si>
  <si>
    <t>TPPLBAWA8SNNRNN</t>
  </si>
  <si>
    <t>TPPL CONTROLLER BASIC  WALL MOUNT  AC115/220 150W  8 X MA INPUT WITH 12 X RELAY OUTPUT  MODBUS RTU</t>
  </si>
  <si>
    <t>TPPLBAWD4NNNNNN</t>
  </si>
  <si>
    <t>TPPL CONTROLLER BASIC  WALL MOUNT  AC115/220 150W  2 X MA   2 X MV INPUT</t>
  </si>
  <si>
    <t>TPPLBAWD4SNBNNN</t>
  </si>
  <si>
    <t>TPPL CONTROLLER BASIC  WALL MOUNT  AC115/220 150W  2 X MA   2 X MV INPUT WITH 12 X RELAY OUTPUT WITH BATTERY BACKUP</t>
  </si>
  <si>
    <t>TPPLBAWD4SNBNTN</t>
  </si>
  <si>
    <t>TPPL CONTROLLER BASIC  WALL MOUNT  AC115/220 150W  2 X MA   2 X MV INPUT WITH 12 X RELAY OUTPUT WITH BATTERY BACKUP  MODBUS TCP</t>
  </si>
  <si>
    <t>TPPLBAWD4SNNNNN</t>
  </si>
  <si>
    <t>TPPL CONTROLLER BASIC  WALL MOUNT  AC115/220 150W  2 X MA   2 X MV INPUT WITH 12 X RELAY OUTPUT</t>
  </si>
  <si>
    <t>TPPLBAWD4SNNNTN</t>
  </si>
  <si>
    <t>TPPL CONTROLLER BASIC  WALL MOUNT  AC115/220 150W  2 X MA   2 X MV INPUT WITH 12 X RELAY OUTPUT  MODBUS TCP</t>
  </si>
  <si>
    <t>TPPLBAWD8D8NNNN</t>
  </si>
  <si>
    <t>TPPL CONTROLLER BASIC  WALL MOUNT  AC115/220 150W  4 X MA   4 X MV INPUT WITH 24 X RELAY OUTPUT  8 X MA OUTPUT</t>
  </si>
  <si>
    <t>TPPLBAWD8NNBNRN</t>
  </si>
  <si>
    <t>TPPL CONTROLLER BASIC  WALL MOUNT  AC115/220 150W  4 X MA   4 X MV INPUT WITH BATTERY BACKUP  MODBUS TCP WEB MONITORING</t>
  </si>
  <si>
    <t>TPPLBAWD8NNNNNN</t>
  </si>
  <si>
    <t>TPPL CONTROLLER BASIC  WALL MOUNT  AC115/220 150W  4 X MA   4 X MV INPUT</t>
  </si>
  <si>
    <t>TPPLBAWD8NNNNRN</t>
  </si>
  <si>
    <t>TPPL CONTROLLER BASIC  WALL MOUNT  AC115/220 150W  4 X MA   4 X MV INPUT  MODBUS TCP WEB MONITORING</t>
  </si>
  <si>
    <t>TPPLBAWD8S8NNNN</t>
  </si>
  <si>
    <t>TPPL CONTROLLER BASIC  WALL MOUNT  AC115/220 150W  4 X MA   4 X MV INPUT WITH 12 X RELAY OUTPUT  8 X MA OUTPUT</t>
  </si>
  <si>
    <t>TPPLBAWD8SNBRNN</t>
  </si>
  <si>
    <t>TPPL CONTROLLER BASIC  WALL MOUNT  AC115/220 150W  4 X MA   4 X MV INPUT WITH 12 X RELAY OUTPUT WITH BATTERY BACKUP  MODBUS RTU</t>
  </si>
  <si>
    <t>TPPLBAWD8SNNNNN</t>
  </si>
  <si>
    <t>TPPL CONTROLLER BASIC  WALL MOUNT  AC115/220 150W  4 X MA   4 X MV INPUT WITH 12 X RELAY OUTPUT</t>
  </si>
  <si>
    <t>TPPLBAWD8SNNRNN</t>
  </si>
  <si>
    <t>TPPL CONTROLLER BASIC  WALL MOUNT  AC115/220 150W  4 X MA   4 X MV INPUT WITH 12 X RELAY OUTPUT  MODBUS RTU</t>
  </si>
  <si>
    <t>TPPLBAWV2N4BNNN</t>
  </si>
  <si>
    <t>TPPL CONTROLLER BASIC  WALL MOUNT  AC115/220 150W  2 X MV INPUT WITH 4 X MA OUTPUT  BATTERY BACKUP</t>
  </si>
  <si>
    <t>TPPLBAWV2N4NNNN</t>
  </si>
  <si>
    <t>TPPL CONTROLLER BASIC  WALL MOUNT  AC115/220 150W  2 X MV INPUT WITH 4 X MA OUTPUT</t>
  </si>
  <si>
    <t>TPPLBAWV2NNBNNN</t>
  </si>
  <si>
    <t>TPPL CONTROLLER BASIC  WALL MOUNT  AC115/220 150W  2 X MV INPUT WITH BATTERY BACKUP</t>
  </si>
  <si>
    <t>TPPLBAWV2NNNNNN</t>
  </si>
  <si>
    <t>TPPL CONTROLLER BASIC  WALL MOUNT  AC115/220 150W  2 X MV INPUT</t>
  </si>
  <si>
    <t>TPPLBAWV2S4BNNN</t>
  </si>
  <si>
    <t>TPPL CONTROLLER BASIC  WALL MOUNT  AC115/220 150W  2 X MV INPUT WITH 12 X RELAY OUTPUT  4 X MA OUTPUT  BATTERY BACKUP</t>
  </si>
  <si>
    <t>TPPLBAWV2S4NNNN</t>
  </si>
  <si>
    <t>TPPL CONTROLLER BASIC  WALL MOUNT  AC115/220 150W  2 X MV INPUT WITH 12 X RELAY OUTPUT  4 X MA OUTPUT</t>
  </si>
  <si>
    <t>TPPLBAWV2SNBNNN</t>
  </si>
  <si>
    <t>TPPL CONTROLLER BASIC  WALL MOUNT  AC115/220 150W  2 X MV INPUT WITH 12 X RELAY OUTPUT  BATTERY BACKUP</t>
  </si>
  <si>
    <t>TPPLBAWV2SNBNTN</t>
  </si>
  <si>
    <t>TPPL CONTROLLER BASIC  WALL MOUNT  AC115/220 150W  2 X MV INPUT WITH 12 X RELAY OUTPUT WITH BATTERY BACKUP  MODBUS TCP</t>
  </si>
  <si>
    <t>TPPLBAWV2SNBRNN</t>
  </si>
  <si>
    <t>TPPL CONTROLLER BASIC  WALL MOUNT  AC115/220 150W  2 X MV INPUT WITH 12 X RELAY OUTPUT WITH BATTERY BACKUP  MODBUS RTU</t>
  </si>
  <si>
    <t>TPPLBAWV2SNNNNN</t>
  </si>
  <si>
    <t>TPPL CONTROLLER BASIC  WALL MOUNT  AC115/220 150W  2 X MV INPUT WITH 12 X RELAY OUTPUT</t>
  </si>
  <si>
    <t>TPPLBAWV2SNNNTN</t>
  </si>
  <si>
    <t>TPPL CONTROLLER BASIC  WALL MOUNT  AC115/220 150W  2 X MV INPUT WITH 12 X RELAY OUTPUT  MODBUS TCP</t>
  </si>
  <si>
    <t>TPPLBAWV2SNNRNN</t>
  </si>
  <si>
    <t>TPPL CONTROLLER BASIC  WALL MOUNT  AC115/220 150W  2 X MV INPUT WITH 12 X RELAY OUTPUT  MODBUS RTU</t>
  </si>
  <si>
    <t>TPPLBAWV4N4BNNN</t>
  </si>
  <si>
    <t>TPPL CONTROLLER BASIC  WALL MOUNT  AC115/220 150W  4 X MV INPUT WITH 4 X MA OUTPUT  BATTERY BACKUP</t>
  </si>
  <si>
    <t>TPPLBAWV4N4NNNN</t>
  </si>
  <si>
    <t>TPPL CONTROLLER BASIC  WALL MOUNT  AC115/220 150W  4 X MV INPUT WITH 4 X MA OUTPUT</t>
  </si>
  <si>
    <t>TPPLBAWV4NNBNNN</t>
  </si>
  <si>
    <t>TPPL CONTROLLER BASIC  WALL MOUNT  AC115/220 150W  4 X MV INPUT WITH BATTERY BACKUP</t>
  </si>
  <si>
    <t>TPPLBAWV4NNNNNN</t>
  </si>
  <si>
    <t>TPPL CONTROLLER BASIC  WALL MOUNT  AC115/220 150W  4 X MV INPUT</t>
  </si>
  <si>
    <t>TPPLBAWV4S4BNNN</t>
  </si>
  <si>
    <t>TPPL CONTROLLER BASIC  WALL MOUNT  AC115/220 150W  4 X MV INPUT WITH 12 X RELAY OUTPUT  4 X MA OUTPUT  BATTERY BACKUP</t>
  </si>
  <si>
    <t>TPPLBAWV4S4BNTN</t>
  </si>
  <si>
    <t>TPPL CONTROLLER BASIC  WALL MOUNT  AC115/220 150W  4 X MV INPUT WITH 12 X RELAY OUTPUT  4 X MA OUTPUT WITH BATTERY BACKUP  MODBUS TCP</t>
  </si>
  <si>
    <t>TPPLBAWV4S4NNNN</t>
  </si>
  <si>
    <t>TPPL CONTROLLER BASIC  WALL MOUNT  AC115/220 150W  4 X MV INPUT WITH 12 X RELAY OUTPUT  4 X MA OUTPUT</t>
  </si>
  <si>
    <t>TPPLBAWV4S4NNTN</t>
  </si>
  <si>
    <t>TPPL CONTROLLER BASIC  WALL MOUNT  AC115/220 150W  4 X MV INPUT WITH 12 X RELAY OUTPUT  4 X MA OUTPUT  MODBUS TCP</t>
  </si>
  <si>
    <t>TPPLBAWV4S4NRNN</t>
  </si>
  <si>
    <t>TPPL CONTROLLER BASIC  WALL MOUNT  AC115/220 150W  4 X MV INPUT WITH 12 X RELAY OUTPUT  4 X MA OUTPUT  MODBUS RTU</t>
  </si>
  <si>
    <t>TPPLBAWV4SNBNNN</t>
  </si>
  <si>
    <t>TPPL CONTROLLER BASIC  WALL MOUNT  AC115/220 150W  4 X MV INPUT WITH 12 X RELAY OUTPUT  BATTERY BACKUP</t>
  </si>
  <si>
    <t>TPPLBAWV4SNBNTN</t>
  </si>
  <si>
    <t>TPPL CONTROLLER BASIC  WALL MOUNT  AC115/220 150W  4 X MV INPUT WITH 12 X RELAY OUTPUT WITH BATTERY BACKUP  MODBUS TCP</t>
  </si>
  <si>
    <t>TPPLBAWV4SNBRNN</t>
  </si>
  <si>
    <t>TPPL CONTROLLER BASIC  WALL MOUNT  AC115/220 150W  4 X MV INPUT WITH 12 X RELAY OUTPUT WITH BATTERY BACKUP  MODBUS RTU</t>
  </si>
  <si>
    <t>TPPLBAWV4SNNNNN</t>
  </si>
  <si>
    <t>TPPL CONTROLLER BASIC  WALL MOUNT  AC115/220 150W  4 X MV INPUT WITH 12 X RELAY OUTPUT</t>
  </si>
  <si>
    <t>TPPLBAWV4SNNNTN</t>
  </si>
  <si>
    <t>TPPL CONTROLLER BASIC  WALL MOUNT  AC115/220 150W  4 X MV INPUT WITH 12 X RELAY OUTPUT  MODBUS TCP</t>
  </si>
  <si>
    <t>TPPLBAWV4SNNRNN</t>
  </si>
  <si>
    <t>TPPL CONTROLLER BASIC  WALL MOUNT  AC115/220 150W  4 X MV INPUT WITH 12 X RELAY OUTPUT  MODBUS RTU</t>
  </si>
  <si>
    <t>TPPLBAWV8D4BNNN</t>
  </si>
  <si>
    <t>TPPL CONTROLLER BASIC  WALL MOUNT  AC115/220 150W  8 X MV INPUT WITH 24 X RELAY OUTPUT  4 X MA OUTPUT  BATTERY BACKUP</t>
  </si>
  <si>
    <t>TPPLBAWV8D4NNNN</t>
  </si>
  <si>
    <t>TPPL CONTROLLER BASIC  WALL MOUNT  AC115/220 150W  8 X MV INPUT WITH 24 X RELAY OUTPUT  4 X MA OUTPUT</t>
  </si>
  <si>
    <t>TPPLBAWV8D4NRNN</t>
  </si>
  <si>
    <t>TPPL CONTROLLER BASIC  WALL MOUNT  AC115/220 150W  8 X MV INPUT WITH 24 X RELAY OUTPUT  4 X MA OUTPUT  MODBUS RTU</t>
  </si>
  <si>
    <t>TPPLBAWV8D8BNNN</t>
  </si>
  <si>
    <t>TPPL CONTROLLER BASIC  WALL MOUNT  AC115/220 150W  8 X MV INPUT WITH 24 X RELAY OUTPUT  8 X MA OUTPUT  BATTERY BACKUP</t>
  </si>
  <si>
    <t>TPPLBAWV8D8BRNN</t>
  </si>
  <si>
    <t>TPPL CONTROLLER BASIC  WALL MOUNT  AC115/220 150W  8 X MV INPUT WITH 24 X RELAY OUTPUT  8 X MA OUTPUT WITH BATTERY BACKUP  MODBUS RTU</t>
  </si>
  <si>
    <t>TPPLBAWV8D8NNNN</t>
  </si>
  <si>
    <t>TPPL CONTROLLER BASIC  WALL MOUNT  AC115/220 150W  8 X MV INPUT WITH 24 X RELAY OUTPUT  8 X MA OUTPUT</t>
  </si>
  <si>
    <t>TPPLBAWV8D8NRNN</t>
  </si>
  <si>
    <t>TPPL CONTROLLER BASIC  WALL MOUNT  AC115/220 150W  8 X MV INPUT WITH 24 X RELAY OUTPUT  8 X MA OUTPUT  MODBUS RTU</t>
  </si>
  <si>
    <t>TPPLBAWV8DNBNNN</t>
  </si>
  <si>
    <t>TPPL CONTROLLER BASIC  WALL MOUNT  AC115/220 150W  8 X MV INPUT WITH 24 X RELAY OUTPUT  BATTERY BACKUP</t>
  </si>
  <si>
    <t>TPPLBAWV8DNBRNN</t>
  </si>
  <si>
    <t>TPPL CONTROLLER BASIC  WALL MOUNT  AC115/220 150W  8 X MV INPUT WITH 24 X RELAY OUTPUT WITH BATTERY BACKUP  MODBUS RTU</t>
  </si>
  <si>
    <t>TPPLBAWV8DNNNNN</t>
  </si>
  <si>
    <t>TPPL CONTROLLER BASIC  WALL MOUNT  AC115/220 150W  8 X MV INPUT WITH 24 X RELAY OUTPUT</t>
  </si>
  <si>
    <t>TPPLBAWV8DNNRNN</t>
  </si>
  <si>
    <t>TPPL CONTROLLER BASIC  WALL MOUNT  AC115/220 150W  8 X MV INPUT WITH 24 X RELAY OUTPUT  MODBUS RTU</t>
  </si>
  <si>
    <t>TPPLBAWV8N8BNNN</t>
  </si>
  <si>
    <t>TPPL CONTROLLER BASIC  WALL MOUNT  AC115/220 150W  8 X MV INPUT WITH 8 X MA OUTPUT  BATTERY BACKUP</t>
  </si>
  <si>
    <t>TPPLBAWV8N8NNNN</t>
  </si>
  <si>
    <t>TPPL CONTROLLER BASIC  WALL MOUNT  AC115/220 150W  8 X MV INPUT WITH 8 X MA OUTPUT</t>
  </si>
  <si>
    <t>TPPLBAWV8NNBNNN</t>
  </si>
  <si>
    <t>TPPL CONTROLLER BASIC  WALL MOUNT  AC115/220 150W  8 X MV INPUT WITH BATTERY BACKUP</t>
  </si>
  <si>
    <t>TPPLBAWV8NNNNNN</t>
  </si>
  <si>
    <t>TPPL CONTROLLER BASIC  WALL MOUNT  AC115/220 150W  8 X MV INPUT</t>
  </si>
  <si>
    <t>TPPLBAWV8S4BNNN</t>
  </si>
  <si>
    <t>TPPL CONTROLLER BASIC  WALL MOUNT  AC115/220 150W  8 X MV INPUT WITH 12 X RELAY OUTPUT  4 X MA OUTPUT  BATTERY BACKUP</t>
  </si>
  <si>
    <t>TPPLBAWV8S4NNNN</t>
  </si>
  <si>
    <t>TPPL CONTROLLER BASIC  WALL MOUNT  AC115/220 150W  8 X MV INPUT WITH 12 X RELAY OUTPUT  4 X MA OUTPUT</t>
  </si>
  <si>
    <t>TPPLBAWV8S4NRNN</t>
  </si>
  <si>
    <t>TPPL CONTROLLER BASIC  WALL MOUNT  AC115/220 150W  8 X MV INPUT WITH 12 X RELAY OUTPUT  4 X MA OUTPUT  MODBUS RTU</t>
  </si>
  <si>
    <t>TPPLBAWV8S8BNNN</t>
  </si>
  <si>
    <t>TPPL CONTROLLER BASIC  WALL MOUNT  AC115/220 150W  8 X MV INPUT WITH 12 X RELAY OUTPUT  8 X MA OUTPUT  BATTERY BACKUP</t>
  </si>
  <si>
    <t>TPPLBAWV8S8BRNN</t>
  </si>
  <si>
    <t>TPPL CONTROLLER BASIC  WALL MOUNT  AC115/220 150W  8 X MV INPUT WITH 12 X RELAY OUTPUT  8 X MA OUTPUT WITH BATTERY BACKUP  MODBUS RTU</t>
  </si>
  <si>
    <t>TPPLBAWV8S8NNNN</t>
  </si>
  <si>
    <t>TPPL CONTROLLER BASIC  WALL MOUNT  AC115/220 150W  8 X MV INPUT WITH 12 X RELAY OUTPUT  8 X MA OUTPUT</t>
  </si>
  <si>
    <t>TPPLBAWV8S8NRNN</t>
  </si>
  <si>
    <t>TPPL CONTROLLER BASIC  WALL MOUNT  AC115/220 150W  8 X MV INPUT WITH 12 X RELAY OUTPUT  8 X MA OUTPUT  MODBUS RTU</t>
  </si>
  <si>
    <t>TPPLBAWV8SNBNNN</t>
  </si>
  <si>
    <t>TPPL CONTROLLER BASIC  WALL MOUNT  AC115/220 150W  8 X MV INPUT WITH 12 X RELAY OUTPUT  BATTERY BACKUP</t>
  </si>
  <si>
    <t>TPPLBAWV8SNBRNN</t>
  </si>
  <si>
    <t>TPPL CONTROLLER BASIC  WALL MOUNT  AC115/220 150W  8 X MV INPUT WITH 12 X RELAY OUTPUT WITH BATTERY BACKUP  MODBUS RTU</t>
  </si>
  <si>
    <t>TPPLBAWV8SNNNNN</t>
  </si>
  <si>
    <t>TPPL CONTROLLER BASIC  WALL MOUNT  AC115/220 150W  8 X MV INPUT WITH 12 X RELAY OUTPUT</t>
  </si>
  <si>
    <t>TPPLBAWV8SNNRNN</t>
  </si>
  <si>
    <t>TPPL CONTROLLER BASIC  WALL MOUNT  AC115/220 150W  8 X MV INPUT WITH 12 X RELAY OUTPUT  MODBUS RTU</t>
  </si>
  <si>
    <t>TPPLBDWA2N4BNNN</t>
  </si>
  <si>
    <t>TPPL CONTROLLER BASIC  WALL MOUNT  DC POWERED  2 X MA INPUT WITH 4 X MA OUTPUT  BATTERY BACKUP</t>
  </si>
  <si>
    <t>TPPLBDWA2N4BNTN</t>
  </si>
  <si>
    <t>TPPL CONTROLLER BASIC  WALL MOUNT  DC POWERED  2 X MA INPUT  4 X MA OUTPUT WITH BATTERY BACKUP  MODBUS TCP</t>
  </si>
  <si>
    <t>TPPLBDWA2N4BRNN</t>
  </si>
  <si>
    <t>TPPL CONTROLLER BASIC  WALL MOUNT  DC POWERED  2 X MA INPUT  4 X MA OUTPUT WITH BATTERY BACKUP  MODBUS RTU</t>
  </si>
  <si>
    <t>TPPLBDWA2N4NNNN</t>
  </si>
  <si>
    <t>TPPL CONTROLLER BASIC  WALL MOUNT  DC POWERED  2 X MA INPUT WITH 4 X MA OUTPUT</t>
  </si>
  <si>
    <t>TPPLBDWA2N4NNTN</t>
  </si>
  <si>
    <t>TPPL CONTROLLER BASIC  WALL MOUNT  DC POWERED  2 X MA INPUT  4 X MA OUTPUT  MODBUS TCP</t>
  </si>
  <si>
    <t>TPPLBDWA2N4NRNN</t>
  </si>
  <si>
    <t>TPPL CONTROLLER BASIC  WALL MOUNT  DC POWERED  2 X MA INPUT  4 X MA OUTPUT  MODBUS RTU</t>
  </si>
  <si>
    <t>TPPLBDWA2NNBNNN</t>
  </si>
  <si>
    <t>TPPL CONTROLLER BASIC  WALL MOUNT  DC POWERED  2 X MA INPUT WITH BATTERY BACKUP</t>
  </si>
  <si>
    <t>TPPLBDWA2NNBNTN</t>
  </si>
  <si>
    <t>TPPL CONTROLLER BASIC  WALL MOUNT  DC POWERED  2 X MA INPUT WITH BATTERY BACKUP  MODBUS TCP</t>
  </si>
  <si>
    <t>TPPLBDWA2NNBRNN</t>
  </si>
  <si>
    <t>TPPL CONTROLLER BASIC  WALL MOUNT  DC POWERED  2 X MA INPUT WITH BATTERY BACKUP  MODBUS RTU</t>
  </si>
  <si>
    <t>TPPLBDWA2NNNNNN</t>
  </si>
  <si>
    <t>TPPL CONTROLLER BASIC  WALL MOUNT  DC POWERED  2 X MA INPUT</t>
  </si>
  <si>
    <t>TPPLBDWA2NNNNTN</t>
  </si>
  <si>
    <t>TPPL CONTROLLER BASIC  WALL MOUNT  DC POWERED  2 X MA INPUT  MODBUS TCP</t>
  </si>
  <si>
    <t>TPPLBDWA2NNNRNN</t>
  </si>
  <si>
    <t>TPPL CONTROLLER BASIC  WALL MOUNT  DC POWERED  2 X MA INPUT  MODBUS RTU</t>
  </si>
  <si>
    <t>TPPLBDWA2S4BNNN</t>
  </si>
  <si>
    <t>TPPL CONTROLLER BASIC  WALL MOUNT  DC POWERED  2 X MA INPUT WITH 12 X RELAY OUTPUT  4 X MA OUTPUT  BATTERY BACKUP</t>
  </si>
  <si>
    <t>TPPLBDWA2S4BNTN</t>
  </si>
  <si>
    <t>TPPL CONTROLLER BASIC  WALL MOUNT  DC POWERED  2 X MA INPUT WITH 12 X RELAY OUTPUT  4 X MA OUTPUT WITH BATTERY BACKUP  MODBUS TCP</t>
  </si>
  <si>
    <t>TPPLBDWA2S4BRNN</t>
  </si>
  <si>
    <t>TPPL CONTROLLER BASIC  WALL MOUNT  DC POWERED  2 X MA INPUT WITH 12 X RELAY OUTPUT  4 X MA OUTPUT WITH BATTERY BACKUP  MODBUS RTU</t>
  </si>
  <si>
    <t>TPPLBDWA2S4NNNN</t>
  </si>
  <si>
    <t>TPPL CONTROLLER BASIC  WALL MOUNT  DC POWERED  2 X MA INPUT WITH 12 X RELAY OUTPUT  4 X MA OUTPUT</t>
  </si>
  <si>
    <t>TPPLBDWA2S4NNTN</t>
  </si>
  <si>
    <t>TPPL CONTROLLER BASIC  WALL MOUNT  DC POWERED  2 X MA INPUT WITH 12 X RELAY OUTPUT  4 X MA OUTPUT  MODBUS TCP</t>
  </si>
  <si>
    <t>TPPLBDWA2S4NRNN</t>
  </si>
  <si>
    <t>TPPL CONTROLLER BASIC  WALL MOUNT  DC POWERED  2 X MA INPUT WITH 12 X RELAY OUTPUT  4 X MA OUTPUT  MODBUS RTU</t>
  </si>
  <si>
    <t>TPPLBDWA2SNBNNN</t>
  </si>
  <si>
    <t>TPPL CONTROLLER BASIC  WALL MOUNT  DC POWERED  2 X MA INPUT WITH 12 X RELAY OUTPUT  BATTERY BACKUP</t>
  </si>
  <si>
    <t>TPPLBDWA2SNBNTN</t>
  </si>
  <si>
    <t>TPPL CONTROLLER BASIC  WALL MOUNT  DC POWERED  2 X MA INPUT WITH 12 X RELAY OUTPUT WITH BATTERY BACKUP  MODBUS TCP</t>
  </si>
  <si>
    <t>TPPLBDWA2SNBRNN</t>
  </si>
  <si>
    <t>TPPL CONTROLLER BASIC  WALL MOUNT  DC POWERED  2 X MA INPUT WITH 12 X RELAY OUTPUT WITH BATTERY BACKUP  MODBUS RTU</t>
  </si>
  <si>
    <t>TPPLBDWA2SNNNNN</t>
  </si>
  <si>
    <t>TPPL CONTROLLER BASIC  WALL MOUNT  DC POWERED  2 X MA INPUT WITH 12 X RELAY OUTPUT</t>
  </si>
  <si>
    <t>TPPLBDWA2SNNNTN</t>
  </si>
  <si>
    <t>TPPL CONTROLLER BASIC  WALL MOUNT  DC POWERED  2 X MA INPUT WITH 12 X RELAY OUTPUT  MODBUS TCP</t>
  </si>
  <si>
    <t>TPPLBDWA2SNNRNN</t>
  </si>
  <si>
    <t>TPPL CONTROLLER BASIC  WALL MOUNT  DC POWERED  2 X MA INPUT WITH 12 X RELAY OUTPUT  MODBUS RTU</t>
  </si>
  <si>
    <t>TPPLBDWA4N4BNNN</t>
  </si>
  <si>
    <t>TPPL CONTROLLER BASIC  WALL MOUNT  DC POWERED  4 X MA INPUT WITH 4 X MA OUTPUT  BATTERY BACKUP</t>
  </si>
  <si>
    <t>TPPLBDWA4N4BNTN</t>
  </si>
  <si>
    <t>TPPL CONTROLLER BASIC  WALL MOUNT  DC POWERED  4 X MA INPUT  4 X MA OUTPUT WITH BATTERY BACKUP  MODBUS TCP</t>
  </si>
  <si>
    <t>TPPLBDWA4N4BRNN</t>
  </si>
  <si>
    <t>TPPL CONTROLLER BASIC  WALL MOUNT  DC POWERED  4 X MA INPUT  4 X MA OUTPUT WITH BATTERY BACKUP  MODBUS RTU</t>
  </si>
  <si>
    <t>TPPLBDWA4N4NNNN</t>
  </si>
  <si>
    <t>TPPL CONTROLLER BASIC  WALL MOUNT  DC POWERED  4 X MA INPUT WITH 4 X MA OUTPUT</t>
  </si>
  <si>
    <t>TPPLBDWA4N4NNTN</t>
  </si>
  <si>
    <t>TPPL CONTROLLER BASIC  WALL MOUNT  DC POWERED  4 X MA INPUT  4 X MA OUTPUT  MODBUS TCP</t>
  </si>
  <si>
    <t>TPPLBDWA4N4NRNN</t>
  </si>
  <si>
    <t>TPPL CONTROLLER BASIC  WALL MOUNT  DC POWERED  4 X MA INPUT  4 X MA OUTPUT  MODBUS RTU</t>
  </si>
  <si>
    <t>TPPLBDWA4NNBNNN</t>
  </si>
  <si>
    <t>TPPL CONTROLLER BASIC  WALL MOUNT  DC POWERED  4 X MA INPUT WITH BATTERY BACKUP</t>
  </si>
  <si>
    <t>TPPLBDWA4NNBNTN</t>
  </si>
  <si>
    <t>TPPL CONTROLLER BASIC  WALL MOUNT  DC POWERED  4 X MA INPUT WITH BATTERY BACKUP  MODBUS TCP</t>
  </si>
  <si>
    <t>TPPLBDWA4NNBRNN</t>
  </si>
  <si>
    <t>TPPL CONTROLLER BASIC  WALL MOUNT  DC POWERED  4 X MA INPUT WITH BATTERY BACKUP  MODBUS RTU</t>
  </si>
  <si>
    <t>TPPLBDWA4NNNNNN</t>
  </si>
  <si>
    <t>TPPL CONTROLLER BASIC  WALL MOUNT  DC POWERED  4 X MA INPUT</t>
  </si>
  <si>
    <t>TPPLBDWA4NNNNTN</t>
  </si>
  <si>
    <t>TPPL CONTROLLER BASIC  WALL MOUNT  DC POWERED  4 X MA INPUT  MODBUS TCP</t>
  </si>
  <si>
    <t>TPPLBDWA4NNNRNN</t>
  </si>
  <si>
    <t>TPPL CONTROLLER BASIC  WALL MOUNT  DC POWERED  4 X MA INPUT  MODBUS RTU</t>
  </si>
  <si>
    <t>TPPLBDWA4S4BNNN</t>
  </si>
  <si>
    <t>TPPL CONTROLLER BASIC  WALL MOUNT  DC POWERED  4 X MA INPUT WITH 12 X RELAY OUTPUT  4 X MA OUTPUT  BATTERY BACKUP</t>
  </si>
  <si>
    <t>TPPLBDWA4S4BNTN</t>
  </si>
  <si>
    <t>TPPL CONTROLLER BASIC  WALL MOUNT  DC POWERED  4 X MA INPUT WITH 12 X RELAY OUTPUT  4 X MA OUTPUT WITH BATTERY BACKUP  MODBUS TCP</t>
  </si>
  <si>
    <t>TPPLBDWA4S4BRNN</t>
  </si>
  <si>
    <t>TPPL CONTROLLER BASIC  WALL MOUNT  DC POWERED  4 X MA INPUT WITH 12 X RELAY OUTPUT  4 X MA OUTPUT WITH BATTERY BACKUP  MODBUS RTU</t>
  </si>
  <si>
    <t>TPPLBDWA4S4NNNN</t>
  </si>
  <si>
    <t>TPPL CONTROLLER BASIC  WALL MOUNT  DC POWERED  4 X MA INPUT WITH 12 X RELAY OUTPUT  4 X MA OUTPUT</t>
  </si>
  <si>
    <t>TPPLBDWA4S4NNTN</t>
  </si>
  <si>
    <t>TPPL CONTROLLER BASIC  WALL MOUNT  DC POWERED  4 X MA INPUT WITH 12 X RELAY OUTPUT  4 X MA OUTPUT  MODBUS TCP</t>
  </si>
  <si>
    <t>TPPLBDWA4S4NRNN</t>
  </si>
  <si>
    <t>TPPL CONTROLLER BASIC  WALL MOUNT  DC POWERED  4 X MA INPUT WITH 12 X RELAY OUTPUT  4 X MA OUTPUT  MODBUS RTU</t>
  </si>
  <si>
    <t>TPPLBDWA4SNBNNN</t>
  </si>
  <si>
    <t>TPPL CONTROLLER BASIC  WALL MOUNT  DC POWERED  4 X MA INPUT WITH 12 X RELAY OUTPUT  BATTERY BACKUP</t>
  </si>
  <si>
    <t>TPPLBDWA4SNBNTN</t>
  </si>
  <si>
    <t>TPPL CONTROLLER BASIC  WALL MOUNT  DC POWERED  4 X MA INPUT WITH 12 X RELAY OUTPUT WITH BATTERY BACKUP  MODBUS TCP</t>
  </si>
  <si>
    <t>TPPLBDWA4SNBRNN</t>
  </si>
  <si>
    <t>TPPL CONTROLLER BASIC  WALL MOUNT  DC POWERED  4 X MA INPUT WITH 12 X RELAY OUTPUT WITH BATTERY BACKUP  MODBUS RTU</t>
  </si>
  <si>
    <t>TPPLBDWA4SNNNNN</t>
  </si>
  <si>
    <t>TPPL CONTROLLER BASIC  WALL MOUNT  DC POWERED  4 X MA INPUT WITH 12 X RELAY OUTPUT</t>
  </si>
  <si>
    <t>TPPLBDWA4SNNNTN</t>
  </si>
  <si>
    <t>TPPL CONTROLLER BASIC  WALL MOUNT  DC POWERED  4 X MA INPUT WITH 12 X RELAY OUTPUT  MODBUS TCP</t>
  </si>
  <si>
    <t>TPPLBDWA4SNNRNN</t>
  </si>
  <si>
    <t>TPPL CONTROLLER BASIC  WALL MOUNT  DC POWERED  4 X MA INPUT WITH 12 X RELAY OUTPUT  MODBUS RTU</t>
  </si>
  <si>
    <t>TPPLBDWA8D4BNNN</t>
  </si>
  <si>
    <t>TPPL CONTROLLER BASIC  WALL MOUNT  DC POWERED  8 X MA INPUT WITH 24 X RELAY OUTPUT  4 X MA OUTPUT  BATTERY BACKUP</t>
  </si>
  <si>
    <t>TPPLBDWA8D4NNNN</t>
  </si>
  <si>
    <t>TPPL CONTROLLER BASIC  WALL MOUNT  DC POWERED  8 X MA INPUT WITH 24 X RELAY OUTPUT  4 X MA OUTPUT</t>
  </si>
  <si>
    <t>TPPLBDWA8D8BNNN</t>
  </si>
  <si>
    <t>TPPL CONTROLLER BASIC  WALL MOUNT  DC POWERED  8 X MA INPUT WITH 24 X RELAY OUTPUT  8 X MA OUTPUT  BATTERY BACKUP</t>
  </si>
  <si>
    <t>TPPLBDWA8D8BNTN</t>
  </si>
  <si>
    <t>TPPL CONTROLLER BASIC  WALL MOUNT  DC POWERED  8 X MA INPUT WITH 24 X RELAY OUTPUT  8 X MA OUTPUT WITH BATTERY BACKUP  MODBUS TCP</t>
  </si>
  <si>
    <t>TPPLBDWA8D8BRNN</t>
  </si>
  <si>
    <t>TPPL CONTROLLER BASIC  WALL MOUNT  DC POWERED  8 X MA INPUT WITH 24 X RELAY OUTPUT  8 X MA OUTPUT WITH BATTERY BACKUP  MODBUS RTU</t>
  </si>
  <si>
    <t>TPPLBDWA8D8NNNN</t>
  </si>
  <si>
    <t>TPPL CONTROLLER BASIC  WALL MOUNT  DC POWERED  8 X MA INPUT WITH 24 X RELAY OUTPUT  8 X MA OUTPUT</t>
  </si>
  <si>
    <t>TPPLBDWA8D8NNTN</t>
  </si>
  <si>
    <t>TPPL CONTROLLER BASIC  WALL MOUNT  DC POWERED  8 X MA INPUT WITH 24 X RELAY OUTPUT  8 X MA OUTPUT  MODBUS TCP</t>
  </si>
  <si>
    <t>TPPLBDWA8D8NRNN</t>
  </si>
  <si>
    <t>TPPL CONTROLLER BASIC  WALL MOUNT  DC POWERED  8 X MA INPUT WITH 24 X RELAY OUTPUT  8 X MA OUTPUT  MODBUS RTU</t>
  </si>
  <si>
    <t>TPPLBDWA8DNBNNN</t>
  </si>
  <si>
    <t>TPPL CONTROLLER BASIC  WALL MOUNT  DC POWERED  8 X MA INPUT WITH 24 X RELAY OUTPUT  BATTERY BACKUP</t>
  </si>
  <si>
    <t>TPPLBDWA8DNBNTN</t>
  </si>
  <si>
    <t>TPPL CONTROLLER BASIC  WALL MOUNT  DC POWERED  8 X MA INPUT WITH 24 X RELAY OUTPUT WITH BATTERY BACKUP  MODBUS TCP</t>
  </si>
  <si>
    <t>TPPLBDWA8DNBRNN</t>
  </si>
  <si>
    <t>TPPL CONTROLLER BASIC  WALL MOUNT  DC POWERED  8 X MA INPUT WITH 24 X RELAY OUTPUT WITH BATTERY BACKUP  MODBUS RTU</t>
  </si>
  <si>
    <t>TPPLBDWA8DNNNNN</t>
  </si>
  <si>
    <t>TPPL CONTROLLER BASIC  WALL MOUNT  DC POWERED  8 X MA INPUT WITH 24 X RELAY OUTPUT</t>
  </si>
  <si>
    <t>TPPLBDWA8DNNNTN</t>
  </si>
  <si>
    <t>TPPL CONTROLLER BASIC  WALL MOUNT  DC POWERED  8 X MA INPUT WITH 24 X RELAY OUTPUT  MODBUS TCP</t>
  </si>
  <si>
    <t>TPPLBDWA8DNNRNN</t>
  </si>
  <si>
    <t>TPPL CONTROLLER BASIC  WALL MOUNT  DC POWERED  8 X MA INPUT WITH 24 X RELAY OUTPUT  MODBUS RTU</t>
  </si>
  <si>
    <t>TPPLBDWA8N8BNNN</t>
  </si>
  <si>
    <t>TPPL CONTROLLER BASIC  WALL MOUNT  DC POWERED  8 X MA INPUT WITH 8 X MA OUTPUT  BATTERY BACKUP</t>
  </si>
  <si>
    <t>TPPLBDWA8N8BNTN</t>
  </si>
  <si>
    <t>TPPL CONTROLLER BASIC  WALL MOUNT  DC POWERED  8 X MA INPUT  8 X MA OUTPUT WITH BATTERY BACKUP  MODBUS TCP</t>
  </si>
  <si>
    <t>TPPLBDWA8N8BRNN</t>
  </si>
  <si>
    <t>TPPL CONTROLLER BASIC  WALL MOUNT  DC POWERED  8 X MA INPUT  8 X MA OUTPUT WITH BATTERY BACKUP  MODBUS RTU</t>
  </si>
  <si>
    <t>TPPLBDWA8N8NNNN</t>
  </si>
  <si>
    <t>TPPL CONTROLLER BASIC  WALL MOUNT  DC POWERED  8 X MA INPUT WITH 8 X MA OUTPUT</t>
  </si>
  <si>
    <t>TPPLBDWA8N8NNTN</t>
  </si>
  <si>
    <t>TPPL CONTROLLER BASIC  WALL MOUNT  DC POWERED  8 X MA INPUT  8 X MA OUTPUT  MODBUS TCP</t>
  </si>
  <si>
    <t>TPPLBDWA8N8NRNN</t>
  </si>
  <si>
    <t>TPPL CONTROLLER BASIC  WALL MOUNT  DC POWERED  8 X MA INPUT  8 X MA OUTPUT  MODBUS RTU</t>
  </si>
  <si>
    <t>TPPLBDWA8NNBNNN</t>
  </si>
  <si>
    <t>TPPL CONTROLLER BASIC  WALL MOUNT  DC POWERED  8 X MA INPUT WITH BATTERY BACKUP</t>
  </si>
  <si>
    <t>TPPLBDWA8NNBNTN</t>
  </si>
  <si>
    <t>TPPL CONTROLLER BASIC  WALL MOUNT  DC POWERED  8 X MA INPUT WITH BATTERY BACKUP  MODBUS TCP</t>
  </si>
  <si>
    <t>TPPLBDWA8NNBRNN</t>
  </si>
  <si>
    <t>TPPL CONTROLLER BASIC  WALL MOUNT  DC POWERED  8 X MA INPUT WITH BATTERY BACKUP  MODBUS RTU</t>
  </si>
  <si>
    <t>TPPLBDWA8NNNNNN</t>
  </si>
  <si>
    <t>TPPL CONTROLLER BASIC  WALL MOUNT  DC POWERED  8 X MA INPUT</t>
  </si>
  <si>
    <t>TPPLBDWA8NNNNTN</t>
  </si>
  <si>
    <t>TPPL CONTROLLER BASIC  WALL MOUNT  DC POWERED  8 X MA INPUT  MODBUS TCP</t>
  </si>
  <si>
    <t>TPPLBDWA8NNNRNN</t>
  </si>
  <si>
    <t>TPPL CONTROLLER BASIC  WALL MOUNT  DC POWERED  8 X MA INPUT  MODBUS RTU</t>
  </si>
  <si>
    <t>TPPLBDWA8S4BNNN</t>
  </si>
  <si>
    <t>TPPL CONTROLLER BASIC  WALL MOUNT  DC POWERED  8 X MA INPUT WITH 12 X RELAY OUTPUT  4 X MA OUTPUT  BATTERY BACKUP</t>
  </si>
  <si>
    <t>TPPLBDWA8S4NNNN</t>
  </si>
  <si>
    <t>TPPL CONTROLLER BASIC  WALL MOUNT  DC POWERED  8 X MA INPUT WITH 12 X RELAY OUTPUT  4 X MA OUTPUT</t>
  </si>
  <si>
    <t>TPPLBDWA8S8BNNN</t>
  </si>
  <si>
    <t>TPPL CONTROLLER BASIC  WALL MOUNT  DC POWERED  8 X MA INPUT WITH 12 X RELAY OUTPUT  8 X MA OUTPUT  BATTERY BACKUP</t>
  </si>
  <si>
    <t>TPPLBDWA8S8BNTN</t>
  </si>
  <si>
    <t>TPPL CONTROLLER BASIC  WALL MOUNT  DC POWERED  8 X MA INPUT WITH 12 X RELAY OUTPUT  8 X MA OUTPUT WITH BATTERY BACKUP  MODBUS TCP</t>
  </si>
  <si>
    <t>TPPLBDWA8S8BRNN</t>
  </si>
  <si>
    <t>TPPL CONTROLLER BASIC  WALL MOUNT  DC POWERED  8 X MA INPUT WITH 12 X RELAY OUTPUT  8 X MA OUTPUT WITH BATTERY BACKUP  MODBUS RTU</t>
  </si>
  <si>
    <t>TPPLBDWA8S8NNNN</t>
  </si>
  <si>
    <t>TPPL CONTROLLER BASIC  WALL MOUNT  DC POWERED  8 X MA INPUT WITH 12 X RELAY OUTPUT  8 X MA OUTPUT</t>
  </si>
  <si>
    <t>TPPLBDWA8S8NNTN</t>
  </si>
  <si>
    <t>TPPL CONTROLLER BASIC  WALL MOUNT  DC POWERED  8 X MA INPUT WITH 12 X RELAY OUTPUT  8 X MA OUTPUT  MODBUS TCP</t>
  </si>
  <si>
    <t>TPPLBDWA8S8NRNN</t>
  </si>
  <si>
    <t>TPPL CONTROLLER BASIC  WALL MOUNT  DC POWERED  8 X MA INPUT WITH 12 X RELAY OUTPUT  8 X MA OUTPUT  MODBUS RTU</t>
  </si>
  <si>
    <t>TPPLBDWA8SNBNNN</t>
  </si>
  <si>
    <t>TPPL CONTROLLER BASIC  WALL MOUNT  DC POWERED  8 X MA INPUT WITH 12 X RELAY OUTPUT  BATTERY BACKUP</t>
  </si>
  <si>
    <t>TPPLBDWA8SNBNTN</t>
  </si>
  <si>
    <t>TPPL CONTROLLER BASIC  WALL MOUNT  DC POWERED  8 X MA INPUT WITH 12 X RELAY OUTPUT WITH BATTERY BACKUP  MODBUS TCP</t>
  </si>
  <si>
    <t>TPPLBDWA8SNBRNN</t>
  </si>
  <si>
    <t>TPPL CONTROLLER BASIC  WALL MOUNT  DC POWERED  8 X MA INPUT WITH 12 X RELAY OUTPUT WITH BATTERY BACKUP  MODBUS RTU</t>
  </si>
  <si>
    <t>TPPLBDWA8SNNNNN</t>
  </si>
  <si>
    <t>TPPL CONTROLLER BASIC  WALL MOUNT  DC POWERED  8 X MA INPUT WITH 12 X RELAY OUTPUT</t>
  </si>
  <si>
    <t>TPPLBDWA8SNNNTN</t>
  </si>
  <si>
    <t>TPPL CONTROLLER BASIC  WALL MOUNT  DC POWERED  8 X MA INPUT WITH 12 X RELAY OUTPUT  MODBUS TCP</t>
  </si>
  <si>
    <t>TPPLBDWA8SNNRNN</t>
  </si>
  <si>
    <t>TPPL CONTROLLER BASIC  WALL MOUNT  DC POWERED  8 X MA INPUT WITH 12 X RELAY OUTPUT  MODBUS RTU</t>
  </si>
  <si>
    <t>TPPLBDWD4SNBNTN</t>
  </si>
  <si>
    <t>TPPL CONTROLLER BASIC  WALL MOUNT  DC POWERED  2 X MA   2 X MV INPUT WITH 12 X RELAY OUTPUT WITH BATTERY BACKUP  MODBUS TCP</t>
  </si>
  <si>
    <t>TPPLBDWD4SNNNNN</t>
  </si>
  <si>
    <t>TPPL CONTROLLER BASIC  WALL MOUNT  DC POWERED  2 X MA   2 X MV INPUT WITH 12 X RELAY OUTPUT</t>
  </si>
  <si>
    <t>TPPLBDWD4SNNNTN</t>
  </si>
  <si>
    <t>TPPL CONTROLLER BASIC  WALL MOUNT  DC POWERED  2 X MA   2 X MV INPUT WITH 12 X RELAY OUTPUT  MODBUS TCP</t>
  </si>
  <si>
    <t>TPPLBDWD8SNBNTN</t>
  </si>
  <si>
    <t>TPPL CONTROLLER BASIC  WALL MOUNT  DC POWERED  4 X MA   4 X MV INPUT WITH 12 X RELAY OUTPUT WITH BATTERY BACKUP  MODBUS TCP</t>
  </si>
  <si>
    <t>TPPLBDWD8SNBRNN</t>
  </si>
  <si>
    <t>TPPL CONTROLLER BASIC  WALL MOUNT  DC POWERED  4 X MA   4 X MV INPUT WITH 12 X RELAY OUTPUT WITH BATTERY BACKUP  MODBUS RTU</t>
  </si>
  <si>
    <t>TPPLBDWD8SNNNNN</t>
  </si>
  <si>
    <t>TPPL CONTROLLER BASIC  WALL MOUNT  DC POWERED  4 X MA   4 X MV INPUT WITH 12 X RELAY OUTPUT</t>
  </si>
  <si>
    <t>TPPLBDWD8SNNNTN</t>
  </si>
  <si>
    <t>TPPL CONTROLLER BASIC  WALL MOUNT  DC POWERED  4 X MA   4 X MV INPUT WITH 12 X RELAY OUTPUT  MODBUS TCP</t>
  </si>
  <si>
    <t>TPPLBDWD8SNNRNN</t>
  </si>
  <si>
    <t>TPPL CONTROLLER BASIC  WALL MOUNT  DC POWERED  4 X MA   4 X MV INPUT WITH 12 X RELAY OUTPUT  MODBUS RTU</t>
  </si>
  <si>
    <t>TPPLBDWV2N4BNNN</t>
  </si>
  <si>
    <t>TPPL CONTROLLER BASIC  WALL MOUNT  DC POWERED  2 X MV INPUT WITH 4 X MA OUTPUT  BATTERY BACKUP</t>
  </si>
  <si>
    <t>TPPLBDWV2N4NNNN</t>
  </si>
  <si>
    <t>TPPL CONTROLLER BASIC  WALL MOUNT  DC POWERED  2 X MV INPUT WITH 4 X MA OUTPUT</t>
  </si>
  <si>
    <t>TPPLBDWV2NNBNNN</t>
  </si>
  <si>
    <t>TPPL CONTROLLER BASIC  WALL MOUNT  DC POWERED  2 X MV INPUT WITH BATTERY BACKUP</t>
  </si>
  <si>
    <t>TPPLBDWV2NNNNNN</t>
  </si>
  <si>
    <t>TPPL CONTROLLER BASIC  WALL MOUNT  DC POWERED  2 X MV INPUT</t>
  </si>
  <si>
    <t>TPPLBDWV2S4BNNN</t>
  </si>
  <si>
    <t>TPPL CONTROLLER BASIC  WALL MOUNT  DC POWERED  2 X MV INPUT WITH 12 X RELAY OUTPUT  4 X MA OUTPUT  BATTERY BACKUP</t>
  </si>
  <si>
    <t>TPPLBDWV2S4NNNN</t>
  </si>
  <si>
    <t>TPPL CONTROLLER BASIC  WALL MOUNT  DC POWERED  2 X MV INPUT WITH 12 X RELAY OUTPUT  4 X MA OUTPUT</t>
  </si>
  <si>
    <t>TPPLBDWV2SNBNNN</t>
  </si>
  <si>
    <t>TPPL CONTROLLER BASIC  WALL MOUNT  DC POWERED  2 X MV INPUT WITH 12 X RELAY OUTPUT  BATTERY BACKUP</t>
  </si>
  <si>
    <t>TPPLBDWV2SNBNTN</t>
  </si>
  <si>
    <t>TPPL CONTROLLER BASIC  WALL MOUNT  DC POWERED  2 X MV INPUT WITH 12 X RELAY OUTPUT WITH BATTERY BACKUP  MODBUS TCP</t>
  </si>
  <si>
    <t>TPPLBDWV2SNBRNN</t>
  </si>
  <si>
    <t>TPPL CONTROLLER BASIC  WALL MOUNT  DC POWERED  2 X MV INPUT WITH 12 X RELAY OUTPUT WITH BATTERY BACKUP  MODBUS RTU</t>
  </si>
  <si>
    <t>TPPLBDWV2SNNNNN</t>
  </si>
  <si>
    <t>TPPL CONTROLLER BASIC  WALL MOUNT  DC POWERED  2 X MV INPUT WITH 12 X RELAY OUTPUT</t>
  </si>
  <si>
    <t>TPPLBDWV2SNNNTN</t>
  </si>
  <si>
    <t>TPPL CONTROLLER BASIC  WALL MOUNT  DC POWERED  2 X MV INPUT WITH 12 X RELAY OUTPUT  MODBUS TCP</t>
  </si>
  <si>
    <t>TPPLBDWV2SNNRNN</t>
  </si>
  <si>
    <t>TPPL CONTROLLER BASIC  WALL MOUNT  DC POWERED  2 X MV INPUT WITH 12 X RELAY OUTPUT  MODBUS RTU</t>
  </si>
  <si>
    <t>TPPLBDWV4N4BNNN</t>
  </si>
  <si>
    <t>TPPL CONTROLLER BASIC  WALL MOUNT  DC POWERED  4 X MV INPUT WITH 4 X MA OUTPUT  BATTERY BACKUP</t>
  </si>
  <si>
    <t>TPPLBDWV4N4NNNN</t>
  </si>
  <si>
    <t>TPPL CONTROLLER BASIC  WALL MOUNT  DC POWERED  4 X MV INPUT WITH 4 X MA OUTPUT</t>
  </si>
  <si>
    <t>TPPLBDWV4NNBNNN</t>
  </si>
  <si>
    <t>TPPL CONTROLLER BASIC  WALL MOUNT  DC POWERED  4 X MV INPUT WITH BATTERY BACKUP</t>
  </si>
  <si>
    <t>TPPLBDWV4NNNNNN</t>
  </si>
  <si>
    <t>TPPL CONTROLLER BASIC  WALL MOUNT  DC POWERED  4 X MV INPUT</t>
  </si>
  <si>
    <t>TPPLBDWV4S4BNNN</t>
  </si>
  <si>
    <t>TPPL CONTROLLER BASIC  WALL MOUNT  DC POWERED  4 X MV INPUT WITH 12 X RELAY OUTPUT  4 X MA OUTPUT  BATTERY BACKUP</t>
  </si>
  <si>
    <t>TPPLBDWV4S4NNNN</t>
  </si>
  <si>
    <t>TPPL CONTROLLER BASIC  WALL MOUNT  DC POWERED  4 X MV INPUT WITH 12 X RELAY OUTPUT  4 X MA OUTPUT</t>
  </si>
  <si>
    <t>TPPLBDWV4SNBNNN</t>
  </si>
  <si>
    <t>TPPL CONTROLLER BASIC  WALL MOUNT  DC POWERED  4 X MV INPUT WITH 12 X RELAY OUTPUT  BATTERY BACKUP</t>
  </si>
  <si>
    <t>TPPLBDWV4SNBNTN</t>
  </si>
  <si>
    <t>TPPL CONTROLLER BASIC  WALL MOUNT  DC POWERED  4 X MV INPUT WITH 12 X RELAY OUTPUT WITH BATTERY BACKUP  MODBUS TCP</t>
  </si>
  <si>
    <t>TPPLBDWV4SNBRNN</t>
  </si>
  <si>
    <t>TPPL CONTROLLER BASIC  WALL MOUNT  DC POWERED  4 X MV INPUT WITH 12 X RELAY OUTPUT WITH BATTERY BACKUP  MODBUS RTU</t>
  </si>
  <si>
    <t>TPPLBDWV4SNNNNN</t>
  </si>
  <si>
    <t>TPPL CONTROLLER BASIC  WALL MOUNT  DC POWERED  4 X MV INPUT WITH 12 X RELAY OUTPUT</t>
  </si>
  <si>
    <t>TPPLBDWV4SNNNTN</t>
  </si>
  <si>
    <t>TPPL CONTROLLER BASIC  WALL MOUNT  DC POWERED  4 X MV INPUT WITH 12 X RELAY OUTPUT  MODBUS TCP</t>
  </si>
  <si>
    <t>TPPLBDWV4SNNRNN</t>
  </si>
  <si>
    <t>TPPL CONTROLLER BASIC  WALL MOUNT  DC POWERED  4 X MV INPUT WITH 12 X RELAY OUTPUT  MODBUS RTU</t>
  </si>
  <si>
    <t>TPPLBDWV8D4BNNN</t>
  </si>
  <si>
    <t>TPPL CONTROLLER BASIC  WALL MOUNT  DC POWERED  8 X MV INPUT WITH 24 X RELAY OUTPUT  4 X MA OUTPUT  BATTERY BACKUP</t>
  </si>
  <si>
    <t>TPPLBDWV8D4NNNN</t>
  </si>
  <si>
    <t>TPPL CONTROLLER BASIC  WALL MOUNT  DC POWERED  8 X MV INPUT WITH 24 X RELAY OUTPUT  4 X MA OUTPUT</t>
  </si>
  <si>
    <t>TPPLBDWV8D8BNNN</t>
  </si>
  <si>
    <t>TPPL CONTROLLER BASIC  WALL MOUNT  DC POWERED  8 X MV INPUT WITH 24 X RELAY OUTPUT  8 X MA OUTPUT  BATTERY BACKUP</t>
  </si>
  <si>
    <t>TPPLBDWV8D8NNNN</t>
  </si>
  <si>
    <t>TPPL CONTROLLER BASIC  WALL MOUNT  DC POWERED  8 X MV INPUT WITH 24 X RELAY OUTPUT  8 X MA OUTPUT</t>
  </si>
  <si>
    <t>TPPLBDWV8DNBNNN</t>
  </si>
  <si>
    <t>TPPL CONTROLLER BASIC  WALL MOUNT  DC POWERED  8 X MV INPUT WITH 24 X RELAY OUTPUT  BATTERY BACKUP</t>
  </si>
  <si>
    <t>TPPLBDWV8DNNNNN</t>
  </si>
  <si>
    <t>TPPL CONTROLLER BASIC  WALL MOUNT  DC POWERED  8 X MV INPUT WITH 24 X RELAY OUTPUT</t>
  </si>
  <si>
    <t>TPPLBDWV8N8BNNN</t>
  </si>
  <si>
    <t>TPPL CONTROLLER BASIC  WALL MOUNT  DC POWERED  8 X MV INPUT WITH 8 X MA OUTPUT  BATTERY BACKUP</t>
  </si>
  <si>
    <t>TPPLBDWV8N8NNNN</t>
  </si>
  <si>
    <t>TPPL CONTROLLER BASIC  WALL MOUNT  DC POWERED  8 X MV INPUT WITH 8 X MA OUTPUT</t>
  </si>
  <si>
    <t>TPPLBDWV8NNBNNN</t>
  </si>
  <si>
    <t>TPPL CONTROLLER BASIC  WALL MOUNT  DC POWERED  8 X MV INPUT WITH BATTERY BACKUP</t>
  </si>
  <si>
    <t>TPPLBDWV8NNNNNN</t>
  </si>
  <si>
    <t>TPPL CONTROLLER BASIC  WALL MOUNT  DC POWERED  8 X MV INPUT</t>
  </si>
  <si>
    <t>TPPLBDWV8S4BNNN</t>
  </si>
  <si>
    <t>TPPL CONTROLLER BASIC  WALL MOUNT  DC POWERED  8 X MV INPUT WITH 12 X RELAY OUTPUT  4 X MA OUTPUT  BATTERY BACKUP</t>
  </si>
  <si>
    <t>TPPLBDWV8S4NNNN</t>
  </si>
  <si>
    <t>TPPL CONTROLLER BASIC  WALL MOUNT  DC POWERED  8 X MV INPUT WITH 12 X RELAY OUTPUT  4 X MA OUTPUT</t>
  </si>
  <si>
    <t>TPPLBDWV8S8BNNN</t>
  </si>
  <si>
    <t>TPPL CONTROLLER BASIC  WALL MOUNT  DC POWERED  8 X MV INPUT WITH 12 X RELAY OUTPUT  8 X MA OUTPUT  BATTERY BACKUP</t>
  </si>
  <si>
    <t>TPPLBDWV8S8NNNN</t>
  </si>
  <si>
    <t>TPPL CONTROLLER BASIC  WALL MOUNT  DC POWERED  8 X MV INPUT WITH 12 X RELAY OUTPUT  8 X MA OUTPUT</t>
  </si>
  <si>
    <t>TPPLBDWV8SNBNNN</t>
  </si>
  <si>
    <t>TPPL CONTROLLER BASIC  WALL MOUNT  DC POWERED  8 X MV INPUT WITH 12 X RELAY OUTPUT  BATTERY BACKUP</t>
  </si>
  <si>
    <t>TPPLBDWV8SNNNNN</t>
  </si>
  <si>
    <t>TPPL CONTROLLER BASIC  WALL MOUNT  DC POWERED  8 X MV INPUT WITH 12 X RELAY OUTPUT</t>
  </si>
  <si>
    <t>TPPLEAWA4SNNNNN</t>
  </si>
  <si>
    <t>TPPL EXPANSION UNIT  WALL MOUNT  AC115/220 150W  4 X MA INPUT WITH 12 X RELAY OUTPUT</t>
  </si>
  <si>
    <t>TPPLEAWA8D8BNNN</t>
  </si>
  <si>
    <t>TPPL EXPANSION UNIT  WALL MOUNT  AC115/220 150W  8 X MA INPUT WITH 24 X RELAY OUTPUT  8 X MA OUTPUT WITH BATTERY BACKUP</t>
  </si>
  <si>
    <t>TPPLEAWA8D8NNNN</t>
  </si>
  <si>
    <t>TPPL EXPANSION UNIT  WALL MOUNT  AC115/220 150W  8 X MA INPUT WITH 24 X RELAY OUTPUT  8 X MA OUTPUT</t>
  </si>
  <si>
    <t>TPPLEAWA8DNBNNN</t>
  </si>
  <si>
    <t>TPPL EXPANSION UNIT  WALL MOUNT  AC115/220 150W  8 X MA INPUT WITH 24 X RELAY OUTPUT WITH BATTERY BACKUP</t>
  </si>
  <si>
    <t>TPPLEAWA8DNNNNN</t>
  </si>
  <si>
    <t>TPPL EXPANSION UNIT  WALL MOUNT  AC115/220 150W  8 X MA INPUT WITH 24 X RELAY OUTPUT</t>
  </si>
  <si>
    <t>TPPLEAWA8N8BNNN</t>
  </si>
  <si>
    <t>TPPL EXPANSION UNIT  WALL MOUNT  AC115/220 150W  8 X MA INPUT  8 X MA OUTPUT WITH BATTERY BACKUP</t>
  </si>
  <si>
    <t>TPPLEAWA8N8NNNN</t>
  </si>
  <si>
    <t>TPPL EXPANSION UNIT  WALL MOUNT  AC115/220 150W  8 X MA INPUT  8 X MA OUTPUT</t>
  </si>
  <si>
    <t>TPPLEAWA8NNBNNN</t>
  </si>
  <si>
    <t>TPPL EXPANSION UNIT  WALL MOUNT  AC115/220 150W  8 X MA INPUT WITH BATTERY BACKUP</t>
  </si>
  <si>
    <t>TPPLEAWA8NNNNNN</t>
  </si>
  <si>
    <t>TPPL EXPANSION UNIT  WALL MOUNT  AC115/220 150W  8 X MA INPUT</t>
  </si>
  <si>
    <t>TPPLEAWA8S8BNNN</t>
  </si>
  <si>
    <t>TPPL EXPANSION UNIT  WALL MOUNT  AC115/220 150W  8 X MA INPUT WITH 12 X RELAY OUTPUT  8 X MA OUTPUT WITH BATTERY BACKUP</t>
  </si>
  <si>
    <t>TPPLEAWA8S8NNNN</t>
  </si>
  <si>
    <t>TPPL EXPANSION UNIT  WALL MOUNT  AC115/220 150W  8 X MA INPUT WITH 12 X RELAY OUTPUT  8 X MA OUTPUT</t>
  </si>
  <si>
    <t>TPPLEAWA8SNBNNN</t>
  </si>
  <si>
    <t>TPPL EXPANSION UNIT  WALL MOUNT  AC115/220 150W  8 X MA INPUT WITH 12 X RELAY OUTPUT WITH BATTERY BACKUP</t>
  </si>
  <si>
    <t>TPPLEAWA8SNNNNN</t>
  </si>
  <si>
    <t>TPPL EXPANSION UNIT  WALL MOUNT  AC115/220 150W  8 X MA INPUT WITH 12 X RELAY OUTPUT</t>
  </si>
  <si>
    <t>TPPLEAWAN</t>
  </si>
  <si>
    <t>WALL MOUNT TPPL WITH AC POWER FOR EXPANSION UNIT</t>
  </si>
  <si>
    <t>TPPLEAWD8DNNNNN</t>
  </si>
  <si>
    <t>TPPL EXPANSION UNIT  WALL MOUNT  AC115/220 150W  4 X MA   4 X MV INPUT WITH 24 X RELAY OUTPUT</t>
  </si>
  <si>
    <t>TPPLEAWD8SNNNNN</t>
  </si>
  <si>
    <t>TPPL EXPANSION UNIT  WALL MOUNT  AC115/220 150W  4 X MA   4 X MV INPUT WITH 12 X RELAY OUTPUT</t>
  </si>
  <si>
    <t>TPPLEAWDN</t>
  </si>
  <si>
    <t>WALL MOUNT TPPL WITH DC POWER FOR EXPANSION UNIT</t>
  </si>
  <si>
    <t>TPPLEAWV4SNNNNN</t>
  </si>
  <si>
    <t>TPPL EXPANSION UNIT  WALL MOUNT  AC115/220 150W  4 X MV INPUT WITH 12 X RELAY OUTPUT</t>
  </si>
  <si>
    <t>TPPLEAWV8SNNNNN</t>
  </si>
  <si>
    <t>TPPL EXPANSION UNIT  WALL MOUNT  AC115/220 150W  8 X MV INPUT WITH 12 X RELAY OUTPUT</t>
  </si>
  <si>
    <t>TPPLEDWA8D8BNNN</t>
  </si>
  <si>
    <t>TPPL EXPANSION UNIT  WALL MOUNT  DC POWERED  8 X MA INPUT WITH 24 X RELAY OUTPUT  8 X MA OUTPUT WITH BATTERY BACKUP</t>
  </si>
  <si>
    <t>TPPLEDWA8D8NNNN</t>
  </si>
  <si>
    <t>TPPL EXPANSION UNIT  WALL MOUNT  DC POWERED  8 X MA INPUT WITH 24 X RELAY OUTPUT  8 X MA OUTPUT</t>
  </si>
  <si>
    <t>TPPLEDWA8DNBNNN</t>
  </si>
  <si>
    <t>TPPL EXPANSION UNIT  WALL MOUNT  DC POWERED  8 X MA INPUT WITH 24 X RELAY OUTPUT WITH BATTERY BACKUP</t>
  </si>
  <si>
    <t>TPPLEDWA8DNNNNN</t>
  </si>
  <si>
    <t>TPPL EXPANSION UNIT  WALL MOUNT  DC POWERED  8 X MA INPUT WITH 24 X RELAY OUTPUT</t>
  </si>
  <si>
    <t>TPPLEDWA8N8BNNN</t>
  </si>
  <si>
    <t>TPPL EXPANSION UNIT  WALL MOUNT  DC POWERED  8 X MA INPUT  8 X MA OUTPUT WITH BATTERY BACKUP</t>
  </si>
  <si>
    <t>TPPLEDWA8N8NNNN</t>
  </si>
  <si>
    <t>TPPL EXPANSION UNIT  WALL MOUNT  DC POWERED  8 X MA INPUT  8 X MA OUTPUT</t>
  </si>
  <si>
    <t>TPPLEDWA8NNBNNN</t>
  </si>
  <si>
    <t>TPPL EXPANSION UNIT  WALL MOUNT  DC POWERED  8 X MA INPUT WITH BATTERY BACKUP</t>
  </si>
  <si>
    <t>TPPLEDWA8NNNNNN</t>
  </si>
  <si>
    <t>TPPL EXPANSION UNIT  WALL MOUNT  DC POWERED  8 X MA INPUT</t>
  </si>
  <si>
    <t>TPPLEDWA8S8BNNN</t>
  </si>
  <si>
    <t>TPPL EXPANSION UNIT  WALL MOUNT  DC POWERED  8 X MA INPUT WITH 12 X RELAY OUTPUT  8 X MA OUTPUT WITH BATTERY BACKUP</t>
  </si>
  <si>
    <t>TPPLEDWA8S8NNNN</t>
  </si>
  <si>
    <t>TPPL EXPANSION UNIT  WALL MOUNT  DC POWERED  8 X MA INPUT WITH 12 X RELAY OUTPUT  8 X MA OUTPUT</t>
  </si>
  <si>
    <t>TPPLEDWA8SNBNNN</t>
  </si>
  <si>
    <t>TPPL EXPANSION UNIT  WALL MOUNT  DC POWERED  8 X MA INPUT WITH 12 X RELAY OUTPUT WITH BATTERY BACKUP</t>
  </si>
  <si>
    <t>TPPLEDWA8SNNNNN</t>
  </si>
  <si>
    <t>TPPL EXPANSION UNIT  WALL MOUNT  DC POWERED  8 X MA INPUT WITH 12 X RELAY OUTPUT</t>
  </si>
  <si>
    <t>TPPLMACI4</t>
  </si>
  <si>
    <t>2CH MA   2CH MV INPUT MODULE</t>
  </si>
  <si>
    <t>TPPLMACI8</t>
  </si>
  <si>
    <t>4CH MA   4CH MV DUAL INPUT MODULE</t>
  </si>
  <si>
    <t>TPPLOGLD</t>
  </si>
  <si>
    <t>CABLE GLANDES (13 EA)</t>
  </si>
  <si>
    <t>TPPLOGLDA</t>
  </si>
  <si>
    <t>CABLE GLANDS ADAPTOR FOR M20 (13 PC )</t>
  </si>
  <si>
    <t>TPPLOIBB</t>
  </si>
  <si>
    <t>BACKUP BATTERY PACK</t>
  </si>
  <si>
    <t>TPPLOMGND</t>
  </si>
  <si>
    <t>METAL GROUNDING FOR CABLE GLAND</t>
  </si>
  <si>
    <t>TPPLOSDC</t>
  </si>
  <si>
    <t>SD CARD</t>
  </si>
  <si>
    <t>TPPLOWMB</t>
  </si>
  <si>
    <t>WALL MOUNTING BRACKET</t>
  </si>
  <si>
    <t>TPPLSBPM</t>
  </si>
  <si>
    <t>BACK PLANE MODULE</t>
  </si>
  <si>
    <t>TPPLSDPM</t>
  </si>
  <si>
    <t>UI PCB MODULE</t>
  </si>
  <si>
    <t>TPPLSIBB</t>
  </si>
  <si>
    <t>REPLACEMENT BACKUP BATTERY PACK</t>
  </si>
  <si>
    <t>TPPLSLTSM</t>
  </si>
  <si>
    <t>LCD   TOUCH SCREEN MODULE</t>
  </si>
  <si>
    <t>TPPLSMAAI2</t>
  </si>
  <si>
    <t>2 X MA INPUT MODULE (1ST F)</t>
  </si>
  <si>
    <t>TPPLSMAAI4</t>
  </si>
  <si>
    <t>4 X MA INPUT MODULE(1ST F)</t>
  </si>
  <si>
    <t>TPPLSMAAI8</t>
  </si>
  <si>
    <t>8 X MA INPUT MODULE(1ST F)</t>
  </si>
  <si>
    <t>TPPLSMAAO4</t>
  </si>
  <si>
    <t xml:space="preserve">4 X MA OUTPUT MODULE </t>
  </si>
  <si>
    <t>TPPLSMACI4</t>
  </si>
  <si>
    <t>REPLACEMENT 2CH MA   2CH MV DUAL INPUT MODULE</t>
  </si>
  <si>
    <t>TPPLSMACI8</t>
  </si>
  <si>
    <t>REPLACEMENT 4 4 DUAL INPUT MODULE</t>
  </si>
  <si>
    <t>TPPLSMAROC</t>
  </si>
  <si>
    <t xml:space="preserve">12 X RELAY OUTPUT MODULE </t>
  </si>
  <si>
    <t>TPPLSMAVI2</t>
  </si>
  <si>
    <t>2 X MV INPUT MODULE(1ST F)</t>
  </si>
  <si>
    <t>TPPLSMAVI4</t>
  </si>
  <si>
    <t>4 X MV INPUT MODULE(1ST F)</t>
  </si>
  <si>
    <t>TPPLSMAVI8</t>
  </si>
  <si>
    <t>8 X MV INPUT MODULE (1ST F)</t>
  </si>
  <si>
    <t>TPPLSMPM</t>
  </si>
  <si>
    <t>MAIN PCB MODULE</t>
  </si>
  <si>
    <t>TPPLSMPME</t>
  </si>
  <si>
    <t>REPLACEMENT EXPANSION PCB MODULE</t>
  </si>
  <si>
    <t>TPPLSSAM</t>
  </si>
  <si>
    <t>SMPS ASSEMBLY MODULE(150W 110/220VAC)</t>
  </si>
  <si>
    <t>TR300</t>
  </si>
  <si>
    <t>ACCESSORY FLANGE RING FOR B300-6  BRIGHT WHITE</t>
  </si>
  <si>
    <t>TR300-IV</t>
  </si>
  <si>
    <t>ACCESSORY FLANGE RING FOR B300-6  IVORY</t>
  </si>
  <si>
    <t>TR-CE</t>
  </si>
  <si>
    <t>TRIM RING FOR SEMI-FLUSH MOUNT  RED</t>
  </si>
  <si>
    <t>TR-HS</t>
  </si>
  <si>
    <t>WALL MOUNT HORN STROBE TRIM RING  RED  ALLOWS 4 WIRE H/S TO BE MOUNTED ON A SINGLE GANG BACKBOX  PKG  OF 5</t>
  </si>
  <si>
    <t>TUBING-250</t>
  </si>
  <si>
    <t>POLYETHYLENE TUBING  BLACK   1/2” OD X 3/8” ID   FPE RATED   250 FEET OF TUBING PER ROLL</t>
  </si>
  <si>
    <t>UNP-BNDLADD-25</t>
  </si>
  <si>
    <t>UNP LICENSE ADDITIONAL BUNDLE 25 IP  DESKTOP  MOBILE ENDPOINTS (SKU QTY 1-7)</t>
  </si>
  <si>
    <t>UNP-BNDLBASE-50</t>
  </si>
  <si>
    <t>UNP BASE BUNDLE LICENSE 50 IP  DESKTOP  MOBILE ENDPOINTS</t>
  </si>
  <si>
    <t>UNP-IPADD-25</t>
  </si>
  <si>
    <t>UNP LICENSE ADDITIONAL 25 IP ENDPOINTS (SKU QTY 1-7)</t>
  </si>
  <si>
    <t>UNP-IPBASE-50</t>
  </si>
  <si>
    <t>UNP BASE LICENSE 50 IP ENDPOINTS</t>
  </si>
  <si>
    <t>UNP-MOBADD-25</t>
  </si>
  <si>
    <t>UNP LICENSE ADDITIONAL 25 MOBILE ENDPOINTS (SKU QTY 1-7)</t>
  </si>
  <si>
    <t>UNP-MOBBASE-50</t>
  </si>
  <si>
    <t>UNP BASE LICENSE 50 MOBILE ENDPOINTS</t>
  </si>
  <si>
    <t>UNP-SLEDADD-25</t>
  </si>
  <si>
    <t>UNP SLED LICENSE ADDITIONAL BUNDLE 25 IP  DESKTOP  MOBILE ENDPOINTS (SKU QTY 1-7)</t>
  </si>
  <si>
    <t>UNP-SLEDBASE-50</t>
  </si>
  <si>
    <t>UNP SLED BASE BUNDLE LICENSE 50 IP  DESKTOP  MOBILE ENDPOINTS</t>
  </si>
  <si>
    <t>VBC-001</t>
  </si>
  <si>
    <t>BATTERY CABINET (HOLDS 4 BATTERIES)</t>
  </si>
  <si>
    <t>VBT-012</t>
  </si>
  <si>
    <t xml:space="preserve">BATTERY  SEALED  LEAD ACID  12VDC  12 AMP/HOUR  (2 REQUIRED PER DETECTOR) </t>
  </si>
  <si>
    <t>VEA-020-STX</t>
  </si>
  <si>
    <t>VESDA-E VEA-20 EXPANSION STAX</t>
  </si>
  <si>
    <t>VEA-040-A00</t>
  </si>
  <si>
    <t>VESDA-E VEA-40 ASPIRATING SMOKE DETECTOR WITH LEDS</t>
  </si>
  <si>
    <t>VEA-040-A00-GW</t>
  </si>
  <si>
    <t>VESDA-E VEA W LEDS DISPLAY AND 40 POINT-ADDRESSABLE DETECTION POINTS  COVERS 36 000 SQ  FT (3 345 SQ  M)  INTELLIGENT SLC VELOCITI ADDRESSABLE ON E3/S3 SERIES</t>
  </si>
  <si>
    <t>VEA-040-A10</t>
  </si>
  <si>
    <t>VESDA-E VEA-40 ASPIRATING SMOKE DETECTOR WITH 3 5” DISPLAY</t>
  </si>
  <si>
    <t>VEA-040-A10-GW</t>
  </si>
  <si>
    <t>VESDA-E VEA W 3 5  DISPLAY AND 40 POINT-ADDRESSABLE DETECTION POINTS  COVERS 36 000 SQ  FT (3 345 SQ  M)  INTELLIGENT SLC VELOCITI ADDRESSABLE ON E3/S3 SERIES</t>
  </si>
  <si>
    <t>VEA-040-STX</t>
  </si>
  <si>
    <t>VESDA-E VEA-40 EXPANSION STAX</t>
  </si>
  <si>
    <t>VEP-A00</t>
  </si>
  <si>
    <t>VEP WITH LEDS</t>
  </si>
  <si>
    <t>VEP-A00-1P</t>
  </si>
  <si>
    <t>VEP WITH LEDS  1 PIPE</t>
  </si>
  <si>
    <t>VEP-A00-1P-GW</t>
  </si>
  <si>
    <t>VESDA-E VEP LED DISPLAY AND SINGLE PIPE  COVERS UP TO 10 760 SQ FT (1 000 SQ M) AREA  INTELLIGENT SLC VELOCITI ADDRESSABLE ON E3/S3 SERIES</t>
  </si>
  <si>
    <t>VEP-A00-P</t>
  </si>
  <si>
    <t>VEP-A00-P-GW</t>
  </si>
  <si>
    <t>VESDA-E VEP W LEDS DISPLAY WITH FOUR PIPES  COVERS UP TO 21 520 SQ FT (2 000 SQ M) AREA  INTELLIGENT SLC VELOCITI ADDRESSABLE ON E3/S3 SERIES</t>
  </si>
  <si>
    <t>VEP-A10</t>
  </si>
  <si>
    <t>VEP WITH 3 5  DISPLAY</t>
  </si>
  <si>
    <t>VEP-A10-P</t>
  </si>
  <si>
    <t>VEP-A10-P-GW</t>
  </si>
  <si>
    <t>VESDA-E VEP W 3 5” DISPLAY WITH FOUR PIPES  COVERS UP TO 21 520 SQ FT (2 000 SQ M) AREA  INTELLIGENT SLC VELOCITI ADDRESSABLE ON E3/S3 SERIES</t>
  </si>
  <si>
    <t>VEP-A20</t>
  </si>
  <si>
    <t>VEP WITH 7  DISPLAY</t>
  </si>
  <si>
    <t>VER-A40-40-STX</t>
  </si>
  <si>
    <t>VESDA-E VEA 40-RELAY LOCAL STAX</t>
  </si>
  <si>
    <t>VES-A00-P</t>
  </si>
  <si>
    <t xml:space="preserve">VESDA-E VES WITH LED DISPLAY AND 4 PIPES  COVERS UP TO 21 520 SQ FT (2 000 SQ M) AREA  </t>
  </si>
  <si>
    <t>VES-A10-P</t>
  </si>
  <si>
    <t>VESDA-E VES WITH 3 5 INCH DISPLAY WITH 4 PIPES  COVERS UP TO 21 520 SQ FT (2 000 SQ M) AREA</t>
  </si>
  <si>
    <t>VEU-A00</t>
  </si>
  <si>
    <t>VESDA-E VEU WITH LED S</t>
  </si>
  <si>
    <t>VEU-A00-GW</t>
  </si>
  <si>
    <t>VESDA-E VEU W LEDS DISPLAY WITH FOUR PIPES  COVERS UP TO 69 965 SQ FT (6 500 SQ M)  INTELLIGENT SLC VELOCITI ADDRESSABLE ON E3/S3 SERIES</t>
  </si>
  <si>
    <t>VEU-A10</t>
  </si>
  <si>
    <t>VESDA-E VEU WITH 3 5  DISPLAY</t>
  </si>
  <si>
    <t>VEU-A10-GW</t>
  </si>
  <si>
    <t>VESDA-E VEU W 3 5  DISPLAY WITH FOUR PIPES  COVERS UP TO 69 965 SQ FT (6 500 SQ M)  INTELLIGENT SLC VELOCITI ADDRESSABLE ON E3/S3 SERIES</t>
  </si>
  <si>
    <t>VEU-A20</t>
  </si>
  <si>
    <t>VESDA-E VEU WITH 7  DISPLAY</t>
  </si>
  <si>
    <t>VHH-100</t>
  </si>
  <si>
    <t xml:space="preserve">HAND HELD PROGRAMMER
HAND HELD PROGRAMMER  INCLUDES LEADS </t>
  </si>
  <si>
    <t>VHX-0200</t>
  </si>
  <si>
    <t>PC - LINK HLI  SLIDING WINDOWS  RS232 INTERFACE  THE VHX  -  200 DOES NOT HAVE MODEM CAPABILITIES</t>
  </si>
  <si>
    <t>VHX-0210</t>
  </si>
  <si>
    <t>SLIDING WINDOWS HLI WITH DIAL IN/DIAL OUT FUNCTIONALITY</t>
  </si>
  <si>
    <t>VHX-0300</t>
  </si>
  <si>
    <t>OPEN PROTOCOL PEER TO PEER HIGH LEVEL INTERFACE  RS232
INTERFACE FOR CONNECTION TO A BMS OR FIRE PANEL</t>
  </si>
  <si>
    <t>VHX-0310</t>
  </si>
  <si>
    <t>OPEN PROTOCOL MASTER - SLAVE HIGH LEVEL INTERFACE  RS232</t>
  </si>
  <si>
    <t>VHX-0320</t>
  </si>
  <si>
    <t>VESDA ACCESS HLI STANDARD</t>
  </si>
  <si>
    <t>VHX-0400</t>
  </si>
  <si>
    <t>MODBUS HLI - TYPE 1 METAL BOX WALL-MOUNTED</t>
  </si>
  <si>
    <t>VHX-0410</t>
  </si>
  <si>
    <t>MODBUS HLI - TYPE 2 METAL BOX WALL-MOUNTED</t>
  </si>
  <si>
    <t>VHX-0420</t>
  </si>
  <si>
    <t>VESDA MODBUS TYPE 3 HLI STANDARD</t>
  </si>
  <si>
    <t>VHX-1200</t>
  </si>
  <si>
    <t xml:space="preserve">WALL - MOUNTED HLI   LINKS VESDANET WITH VESDA SYSTEM MANAGER 4 (VSM4) AND VESDA SYSTEM CONFIGURATOR (VSC)   INCLUDES A BUILT - IN VESDANET PORT AND VESDANET SOCKET CARD </t>
  </si>
  <si>
    <t>VHX-1300</t>
  </si>
  <si>
    <t>WALL-MOUNTED OPEN PROTOCOL PEER-TO-PEER</t>
  </si>
  <si>
    <t>VHX-1310</t>
  </si>
  <si>
    <t>WALL-MOUNTED OPEN PROTOCOL MASTER-SLAVE</t>
  </si>
  <si>
    <t>VHX-1320</t>
  </si>
  <si>
    <t>VESDA ACCESS HLI METAL BOX WALL-MOUNTED</t>
  </si>
  <si>
    <t>VHX-1400</t>
  </si>
  <si>
    <t>MODBUS HLI - TYPE 1</t>
  </si>
  <si>
    <t>VHX-1410</t>
  </si>
  <si>
    <t>MODBUS HLI - TYPE 2</t>
  </si>
  <si>
    <t>VHX-1420</t>
  </si>
  <si>
    <t>VESDA MODBUS TYPE 3 HLI METAL BOX WALL-MOUNTED</t>
  </si>
  <si>
    <t>VIC-010</t>
  </si>
  <si>
    <t>VESDANET NETWORK INTERFACE CARD
THE VESDANET INTERFACE CARD (VN CARD) IS A SIMPLE INTERFACE CARD FOR THE RANGE OF VESDA VLF SMOKE DETECTORS  THE VN CARD PROVIDES SEAMLESS VESDANET COMMUNICATION FROM THE DETECTOR TO OTHER VESDANET DEVICES  INCLUDING CONFI</t>
  </si>
  <si>
    <t>VIC-020</t>
  </si>
  <si>
    <t>VESDANET INTERFACE CARD   THE VESDANET INTERFACE CARD (VN CARD) IS A SIMPLE INTERFACE CARD FOR THE RANGE OF VESDA LASERFOCUS (VLF) SMOKE DETECTORS   THE VN CARD PROVIDES SEAMLESS VESDANET COMMUNICATION FROM THE DETECTOR TO OTHER VESDANET DEVICES  INCLUDIN</t>
  </si>
  <si>
    <t>VIC-030</t>
  </si>
  <si>
    <t>VISORALARM-PLUS</t>
  </si>
  <si>
    <t>TELDAT IPDACT CENTRAL STATION RECEIVER UL FOR FIRE AND SECURITY</t>
  </si>
  <si>
    <t>VKT-002-US</t>
  </si>
  <si>
    <t>VESDA VLP VKT - 002 SALES DEMO KIT INCLUDES VLP - 012</t>
  </si>
  <si>
    <t>VKT-004-US</t>
  </si>
  <si>
    <t>VESDA VLC VKT - 004 SALES DEMO KIT INCLUDES VLC - 505</t>
  </si>
  <si>
    <t>VKT-020</t>
  </si>
  <si>
    <t xml:space="preserve">VESDA VLF - 250 DEMO UNIT ONLY  DEMO UNIT WITH POWER CONNECTOR PLUG INSTALLED AND SHORT LENGTH OF PIPE  ELBOW  END CAP AND TWO PIPE LABELS  </t>
  </si>
  <si>
    <t>VKT-020-US</t>
  </si>
  <si>
    <t>VESDA VLF VKT - 020 SALES DEMO KIT INCLUDES VLF - 250</t>
  </si>
  <si>
    <t>VKT-050</t>
  </si>
  <si>
    <t xml:space="preserve">VESDA VLF - 500 DEMO UNIT ONLY  DEMO UNIT WITH POWER CONNECTOR PLUG INSTALLED AND SHORT LENGTH OF PIPE  ELBOW  END CAP AND TWO PIPE LABELS  </t>
  </si>
  <si>
    <t>VKT-050-US</t>
  </si>
  <si>
    <t>VESDA VLF VKT - 050 SALES DEMO KIT INCLUDES VLF - 500</t>
  </si>
  <si>
    <t>VKT-100</t>
  </si>
  <si>
    <t>VESDA VLQ DEMO KIT  VLQ   POWER BRICK W/CORD   USB CABLE  PIPE</t>
  </si>
  <si>
    <t>VKT-301</t>
  </si>
  <si>
    <t>OSID DEMO KIT CONSISTING OF 2 X OSE-SPW (FITTED WITH ALKALINE BATTERIES)  1 X OSI-90  1 X OSID-INST  FITTED IN A CARRY CASE WITH MOUNTING PLATES</t>
  </si>
  <si>
    <t>VKT-601</t>
  </si>
  <si>
    <t>VESDA ECO DEMONSTRATION KIT (EXCLUDES TEST GAS)
1 X VESDA VLF-250
1 X VESDA ECO (O2 AND CO) SENSOR PART NUMBER  ECO-D-B-31-41
110/220V POWER SUPPLY
STROBE AND FAN WITH LED INDICATOR
PRE-ASSEMBLED CABLING (INCLUDING USB CABLE)
SAMPLING PIPES (INCLUDING EL</t>
  </si>
  <si>
    <t>VKT-800</t>
  </si>
  <si>
    <t>VEU DEMO KIT  INSTRUCTIONS /VEU / SAMSUNG TABLET / PIPE / ROUTER /
ROUTER CABLE / POWER BRICK / POWER CORD / SCREW DRIVER FOR COVER RELEASE</t>
  </si>
  <si>
    <t>VKT-855</t>
  </si>
  <si>
    <t>VESDA-E VES DEMO KIT</t>
  </si>
  <si>
    <t>VKT-900</t>
  </si>
  <si>
    <t>VESDA-E VEA DEMO UNIT</t>
  </si>
  <si>
    <t>VKT-HIGH AIRFLOW</t>
  </si>
  <si>
    <t>HIGH AIRFLOW DEMO KIT  A SPOT DETECTOR IS MOUNTED UNDER THE HOOD BELOW A PERFORATED GRILL THAT CONTAINS A VESDA SAMPLING POINT  FLEXIBLE TUBING
CONNECTS A VESDA VLF DEMO DETECTOR (NOT INCLUDED) AND THE DEMO UNIT 
  ADD-ON TO VLP  VLF  VEU DEMOS</t>
  </si>
  <si>
    <t>VLC-200-EX-US</t>
  </si>
  <si>
    <t>HAZERDOUS LOCATION VLC-200(RO)CLASS 1 DIV 2 2000 SQ FT</t>
  </si>
  <si>
    <t>VLC-205-EX-US</t>
  </si>
  <si>
    <t>HAZERDOUS LOCATION VLC-205(VN)CLASS 1 DIV 2 2000 SQ FT</t>
  </si>
  <si>
    <t>VLC-500</t>
  </si>
  <si>
    <t>VESDA LASERCOMPACT (RO) RELAY ONLY VERSION  3 LEVELS OF ALARM PROVIDED  ADJUSTABLE SENSITIVITY RANGE 0 0015 - 6%/FT  OBS   DIRECTLY PROGRAMMABLE WITH V - CONFIG SOFTWARE  V  3 07 OR LATER   REMOTE LED OUTPUT/OPTION   REQUIRES SEPARATE POWER PROGRAMMING  T</t>
  </si>
  <si>
    <t>VLC-500-EX-US</t>
  </si>
  <si>
    <t>HAZERDOUS LOCATION VLC-500(RO)CLASS 1 DIV 2 8000 SQ FT</t>
  </si>
  <si>
    <t>VLC-505</t>
  </si>
  <si>
    <t>VESDA LASERCOMPACT (VN)  VESDANET VERSION PLUS RELAY OUTPUT  COMPATIBLE WITH THE ENTIRE FAMILY OF VESDA LASER PRODUCTS (VLP  VLS  VSM - 3  ETC   )  ADJUSTABLE SENSITIVITY RANGE IS 0 0015 - 6%/FT  OBS   OPTIONAL REMOTE DISPLAY AND 7 RELAYS  3 LEVELS OF ALA</t>
  </si>
  <si>
    <t>VLC-505-EX-US</t>
  </si>
  <si>
    <t>HAZERDOUS LOCATION VLC-505(VN)CLASS 1 DIV 2 8000 SQ FT</t>
  </si>
  <si>
    <t>VLF-250</t>
  </si>
  <si>
    <t xml:space="preserve">VESDA LASERFOCUS(250)  COMPATIBLE WITH THE ENTIRE FAMILY OF VESDA LASER PRODUCTS (VLP  VLS  VLC   ETC   )  ADJUSTABLE SENSITIVITY RANGE IS 0 008 - 6% RO 6 4 /FT  OBS   BUILT - IN CIRCULAR DISPLAY  3 LEVELS OF ALARM PROVIDED </t>
  </si>
  <si>
    <t>VLF-500</t>
  </si>
  <si>
    <t>VESDA LASERFOCUS (500)  COMPATIBLE WITH THE ENTIRE FAMILY OF VESDA LASER PRODUCTS (VLP  VLS  VLC   ETC   )  ADJUSTABLE SENSITIVITY RANGE IS 0 008 - 6% RO 6 4 /FT  OBS   BUILT - IN CIRCULAR DISPLAY  3 LEVELS OF ALARM PROVIDED   USE FOR AREAS UP TO 5000 SQU</t>
  </si>
  <si>
    <t>VLI-880</t>
  </si>
  <si>
    <t>VESDA VLI WITH RELAYS AND ETHERNET ONLY</t>
  </si>
  <si>
    <t>VLI-885</t>
  </si>
  <si>
    <t>VESDA VLI WITH VESDANET</t>
  </si>
  <si>
    <t>VLP-002</t>
  </si>
  <si>
    <t xml:space="preserve">LASERPLUS DETECTOR WITH TWO BLANK PLATES AND WITH ALL THE FEATURES OF A STANDARD DISPLAY MODULE   THE DISPLAY MODULE IS MOUNTED IN THE FAR RIGHT POSITION  </t>
  </si>
  <si>
    <t>VLP-012</t>
  </si>
  <si>
    <t xml:space="preserve">SAME AS ABOVE  BUT WITH STANDARD DISPLAY </t>
  </si>
  <si>
    <t>VLP-400</t>
  </si>
  <si>
    <t xml:space="preserve">LASERPLUS “DETECTOR ONLY” ENCLOSURE WITH THREE BLANK PLATES   THE PLATE IN THE FAR LEFT POSITION INCLUDES FIRE 1 ALARM AND OK (FOK) LED’S </t>
  </si>
  <si>
    <t>VLQ-100</t>
  </si>
  <si>
    <t>VESDA VLQ-100 ASPIRATED SMOKE DETECTOR WITH RELAYS</t>
  </si>
  <si>
    <t>VLS-200</t>
  </si>
  <si>
    <t>LASERSCANNER “DETECTOR ONLY” ENCLOSURE WITH THREE BLANK PLATES   7 RELAY VERSION</t>
  </si>
  <si>
    <t>VLS-204</t>
  </si>
  <si>
    <t>LASERSCANNER DETECTOR WITH TWO BLANK PLATES AND SCANNER DISPLAY MODULE   THE DISPLAY MODULE IS MOUNTED IN THE FAR RIGHT POSITION   7 RELAY VERSION</t>
  </si>
  <si>
    <t>VLS-214</t>
  </si>
  <si>
    <t>LASERSCANNER DETECTOR WITH A CENTRALLY MOUNTED LCD PROGRAMMER MODULE   SAME AS ABOVE BUT WITH SCANNER DISPLAY  7 RELAY VERSION</t>
  </si>
  <si>
    <t>VLS-304</t>
  </si>
  <si>
    <t>LASERSCANNER DETECTOR WITH TWO BLANK PLATES AND SCANNER DISPLAY MODULE   THE DISPLAY MODULE IS MOUNTED IN THE FAR RIGHT POSITION   12 RELAY VERSION</t>
  </si>
  <si>
    <t>VLS-310</t>
  </si>
  <si>
    <t>LASERSCANNER DETECTOR WITH A CENTRALLY MOUNTED LCD PROGRAMMER MODULE   DOES NOT INCLUDE DISPLAY</t>
  </si>
  <si>
    <t>VLS-314</t>
  </si>
  <si>
    <t>LASERSCANNER DETECTOR WITH A CENTRALLY MOUNTED LCD PROGRAMMER MODULE  SAME AS ABOVE BUT WITH SCANNER DISPLAY  12 RELAY VERSION</t>
  </si>
  <si>
    <t>VLS-600</t>
  </si>
  <si>
    <t>LASERSCANNER “DETECTOR ONLY” ENCLOSURE WITH THREE BLANK PLATES   THE PLATE IN THE FAR LEFT POSITION INCLUDES FIRE 1 ALARM (FOR ANY SECTOR) AND OK (FOK) LED’S   7 RELAY VERSION</t>
  </si>
  <si>
    <t>VLS-700</t>
  </si>
  <si>
    <t>LASERSCANNER “DETECTOR ONLY” ENCLOSURE WITH THREE BLANK PLATES   THE PLATE IN THE FAR LEFT POSITION INCLUDES FIRE 1 ALARM (FOR ANY SECTOR) AND OK (FOK) LED’S   12 RELAY VERSION</t>
  </si>
  <si>
    <t>VP-BV</t>
  </si>
  <si>
    <t>3/4  2-WAY BALL VALVE  SOLD IN BOXES OF 10</t>
  </si>
  <si>
    <t>VP-CEMENT</t>
  </si>
  <si>
    <t xml:space="preserve">SOLVENT CEMENT  ONE (1) PINT   AVERAGE CAPACITY IS 100 JOINTS TO ONE PINT 
GROUND SHIPMENT ONLY   NOT AVAILABLE IN CANADA OR LATIN AMERICA </t>
  </si>
  <si>
    <t>VP-CLIP-US</t>
  </si>
  <si>
    <t xml:space="preserve">3/4  PIPE SUPPORT CLAMP (REQUIRED FOR EACH 5 FEET OF PIPE)   ENTER QUANTITY IN NUMBER OF PIECES REQUIRED FOR PROJECT   SOLD IN BOX QUANTITIES OF 50   PRICE SHOWN PER BOX   </t>
  </si>
  <si>
    <t>VP-COUP</t>
  </si>
  <si>
    <t>COUPLING  3/4”   SOCKET TO SOCKET CPVC COUPLINGS  BOX OF 15</t>
  </si>
  <si>
    <t>VP-CUTTER</t>
  </si>
  <si>
    <t>CPVC  PIPE CUTTERS   CUTS UP TO 1 1/2” PIPE</t>
  </si>
  <si>
    <t>VP-EC</t>
  </si>
  <si>
    <t>END CAP  3/4” CPVC  BOX OF 25</t>
  </si>
  <si>
    <t>VP-ELB-45</t>
  </si>
  <si>
    <t>ELBOW  -  45 DEGREE  3/4”  SOCKET TO SOCKET  45 DEGREE CPVC ELBOW  BOX OF 10</t>
  </si>
  <si>
    <t>VP-ELB-90</t>
  </si>
  <si>
    <t>ELBOW  -  90 DEGREE  3/4”  SOCKET TO SOCKET  90 DEGREE CPVC ELBOW  BOX OF 20</t>
  </si>
  <si>
    <t>VP-P-210</t>
  </si>
  <si>
    <t>VESDA PIPE  -  IMPRINTED WITH “SMOKE DETECTOR SAMPLING TUBE  -  DO NOT DISTURB” ALONG ITS LENGTH ON OPPOSITE SIDES AT 18” INTERVALS   KITS COME WITH 15FT LENGTHS OF 3/4” ORANGE CPVC PIPE  BOX OF 14 PIECES (210 FEET TOTAL)</t>
  </si>
  <si>
    <t>VP-P-420</t>
  </si>
  <si>
    <t>VESDA PIPE  -  IMPRINTED WITH “SMOKE DETECTOR SAMPLING TUBE  -  DO NOT DISTURB” ALONG ITS LENGTH ON OPPOSITE SIDES AT 18” INTERVALS   KITS COME WITH 15FT LENGTHS OF 3/4” ORANGE CPVC PIPE  BOX OF 28 PIECES (420 FEET TOTAL)</t>
  </si>
  <si>
    <t>VPS-100CN-120</t>
  </si>
  <si>
    <t xml:space="preserve">POWERS ONE VFT-15 UNIT AND ACCESSORIES (VFT REMOTE DISPLAY  ETC…)  REQUIRES BATTERY CALCULATION TO DETERMINE REQUIRED BATTERY CAPACITY FOR STANDBY POWER PURPOSES   ENCLOSURE SUPPORTS TWO 12 V  12 AH BATTERIES  </t>
  </si>
  <si>
    <t>VPS-100US-120</t>
  </si>
  <si>
    <t>POWER SUPPLY  SINGLE ZONE  WITH HOUSING  POWERS UP TO 5 REMOTE (SINGLE BOX) UNITS OR 1 REMOTE 19” SUBRACK  OR 2  LASERCOMPACT UNITS  OR 1 LASERPLUS  LASERFOCUS OR LASERSCANNER UNIT  VPS - 100US - XXX REQUIRES (2) 12 VDC  12 AMP/HOUR BATTERIES  120 VAC VER</t>
  </si>
  <si>
    <t>VPS-100US-220</t>
  </si>
  <si>
    <t>POWER SUPPLY  SINGLE ZONE  WITH HOUSING  POWERS UP TO 5 REMOTE (SINGLE BOX) UNITS OR 1 REMOTE 19” SUBRACK  OR 2  LASERCOMPACT UNITS  OR 1 LASERPLUS  LASERFOCUS OR LASERSCANNER UNIT  VPS - 100US - XXX REQUIRES (2) 12 VDC  12 AMP/HOUR BATTERIES   220 VAC VE</t>
  </si>
  <si>
    <t>VPS-300US-120</t>
  </si>
  <si>
    <t>POWER SUPPLY  MULTI ZONE WITH HOUSING   INCLUDES BATTERY CABINET  CONSIST OF VPS - 100US - XXX AND BATTERY CABINET VBC - 001   HOLDS UP TO (6) 12 VDC  12 AMP/HOUR BATTERIES(MAXIMUM) AND 4 BATTERIES (MINIMUM)  WITH FOUR BATTERIES  -   EACH VPS - 300US - XX</t>
  </si>
  <si>
    <t>VPS-300US-220</t>
  </si>
  <si>
    <t>POWER SUPPLY  MULTI ZONE WITH HOUSING   INCLUDES BATTERY CABINET  CONSIST OF VPS - 100US - XXX AND BATTERY CABINET VBC - 001   HOLDS UP TO (6) 12 VDC  12 AMP/HOUR BATTERIES(MAXIMUM) AND 4 BATTERIES (MINIMUM)   WITH FOUR BATTERIES  -   EACH VPS - 300US - X</t>
  </si>
  <si>
    <t>VPS-400US-48</t>
  </si>
  <si>
    <t xml:space="preserve">48 VDC MULTI ZONE POWER SUPPLY WITH HOUSING   POWERS UP TO 4 UNITS </t>
  </si>
  <si>
    <t>VPS-VEA-115UL</t>
  </si>
  <si>
    <t>VESDA-E VEA POWER SUPPLY STAX (UL)  120VAC</t>
  </si>
  <si>
    <t>VPS-VEA-230UL</t>
  </si>
  <si>
    <t>VESDA-E VEA POWER SUPPLY STAX (UL)  220VAC</t>
  </si>
  <si>
    <t>VP-TEE</t>
  </si>
  <si>
    <t>PIPE TEES  3/4” CPVC PIPE TEES  EQUAL  BOX OF 15 (LIST PRICE PER TEE  1 86) SOLD IN KITS ONLY</t>
  </si>
  <si>
    <t>VP-TEE-FPT</t>
  </si>
  <si>
    <t>TEE  BOX OF 10  3/4” X 1/2” FPT  SOLD IN KITS ONLY</t>
  </si>
  <si>
    <t>VP-UNION</t>
  </si>
  <si>
    <t>SOCKET UNION  3/4” CPVC UNION  BOX OF 10</t>
  </si>
  <si>
    <t>VRE-001</t>
  </si>
  <si>
    <t>SINGLE BLANKING PLATE</t>
  </si>
  <si>
    <t>VRE-002</t>
  </si>
  <si>
    <t xml:space="preserve">DOUBLE BLANKING PLATE </t>
  </si>
  <si>
    <t>VRE-100</t>
  </si>
  <si>
    <t>ENCLOSURE</t>
  </si>
  <si>
    <t>VRT-000</t>
  </si>
  <si>
    <t>REMOTE MOUNTING SINGLE BOX WITH ESCUTCHEON ONLY (BLANK PLATE AND TERMINATION CARD NOT INCLUDED)</t>
  </si>
  <si>
    <t>VRT-100</t>
  </si>
  <si>
    <t xml:space="preserve">PROGRAMMER  INCLUDES REMOTE TERMINATION CARD   NO RELAYS  </t>
  </si>
  <si>
    <t>VRT-200</t>
  </si>
  <si>
    <t>DISPLAY  LASERPLUS AND LASERFOCUS WITH A REMOTE TERMINATION CARD   WITH 7 RELAYS (FOR VESDA LASERPLUS)</t>
  </si>
  <si>
    <t>VRT-300</t>
  </si>
  <si>
    <t>VESDANET  SOCKET</t>
  </si>
  <si>
    <t>VRT-400</t>
  </si>
  <si>
    <t>DISPLAY  SCANNER VERSION WITH A REMOTE TERMINATION CARD   WITH 7 RELAYS</t>
  </si>
  <si>
    <t>VRT-500</t>
  </si>
  <si>
    <t>REMOTE TERMINATION AND RELAY PROCESSOR CARD WITH BLANK PLATE  IN REMOTE MOUNTING BOX  WITH 7 RELAYS FOR VLP  VLF  OR VLC</t>
  </si>
  <si>
    <t>VRT-501</t>
  </si>
  <si>
    <t>REMOTE TERMINATION AND RELAY PROCESSOR CARD WITH BLANK PLATE  IN REMOTE MOUNTING BOX   WITH 7 RELAYS FOR VLS</t>
  </si>
  <si>
    <t>VRT-600</t>
  </si>
  <si>
    <t>DISPLAY  LASERPLUS AND LASERFOCUS WITH A REMOTE TERMINATION CARD    WITHOUT RELAYS (FOR VESDA LASERPLUS)</t>
  </si>
  <si>
    <t>VRT-700</t>
  </si>
  <si>
    <t>DISPLAY  SCANNER VERSION WITH A REMOTE TERMINATION CARD   WITHOUT RELAYS</t>
  </si>
  <si>
    <t>VRT-800</t>
  </si>
  <si>
    <t>DISPLAY  SCANNER VERSION WITH A REMOTE TERMINATION CARD   WITH 12 RELAYS</t>
  </si>
  <si>
    <t>VRT-900</t>
  </si>
  <si>
    <t xml:space="preserve">VLS REMOTE TERMINATION AND RLAY PROCESSOR CARD  12 RELAYS
WITH BLANK PLATE  IN REMOTE MOUNTING BOX    EQUIPPED WITH 12 RELAYS FOR VLS </t>
  </si>
  <si>
    <t>VRT-A10</t>
  </si>
  <si>
    <t>VESDA ANALOG OUTPUT MODULE  THE VESDA ANALOG OUTPUT MODULE (AOM) IS AN INTERFACE ACCESSORY/TERMINATION CARD THAT PROVIDES AN OUTPUT PROPORTIONAL TO A DIGITALLY RECORDED SMOKE READING  THE AOM IS SUPPLIED IN A REMOTE MOUNTING BOX  THE AOM CONVERTS THE DIGI</t>
  </si>
  <si>
    <t>VRT-J00</t>
  </si>
  <si>
    <t>DISPLAY  COMPACT VERSION  WITH 7 RELAYS</t>
  </si>
  <si>
    <t>VRT-K00</t>
  </si>
  <si>
    <t>DISPLAY  COMPACT VERSION  WITHOUT RELAYS</t>
  </si>
  <si>
    <t>VRT-Q00</t>
  </si>
  <si>
    <t xml:space="preserve">DISPLAY  VLI  WITH A REMOTE TERMINATION CARD   EQUIPPED WITH RELAYS </t>
  </si>
  <si>
    <t>VRT-S07</t>
  </si>
  <si>
    <t>VESDA SYSTEM RELAY MODULE  UNIVERSAL NETWORK MODULE WITH 7 PROGRAMMABLE RELAYS  (ISOLATE  MINOR FAULT  URGENT FAULT  ALERT  ACTION  FIRE 1  FIRE 2) THE SYSTEM RELAY MODULE IS A REMOTE TERMINATION CARD WITH NEW SOFTWARE SUPPLIED IN A REMOTE MOUNTING BOX (V</t>
  </si>
  <si>
    <t>VRT-T00</t>
  </si>
  <si>
    <t xml:space="preserve">DISPLAY  VLI  WITH A REMOTE TERMINATION CARD   NO RELAYS </t>
  </si>
  <si>
    <t>VRT-V00</t>
  </si>
  <si>
    <t>DISPLAY  LASERPLUS AND LASERFOCUS WITH A REMOTE TERMINATION CARD    WITH 7 RELAYS (FOR VESDA LASERFOCUS)</t>
  </si>
  <si>
    <t>VSP-000</t>
  </si>
  <si>
    <t>BLANK PLATE  WITH VESDA LOGO</t>
  </si>
  <si>
    <t>VSP-001</t>
  </si>
  <si>
    <t>PROGRAMMER MODULE</t>
  </si>
  <si>
    <t>VSP-002</t>
  </si>
  <si>
    <t>STANDARD DISPLAY MODULE</t>
  </si>
  <si>
    <t>VSP-003</t>
  </si>
  <si>
    <t>VESDANET  SOCKET KIT</t>
  </si>
  <si>
    <t>VSP-004</t>
  </si>
  <si>
    <t>SCANNER DISPLAY MODULE</t>
  </si>
  <si>
    <t>VSP-005</t>
  </si>
  <si>
    <t>FILTER CARTRIDGE  (RECOMMEND REPLACING EVERY 2 YEARS)</t>
  </si>
  <si>
    <t>VSP-006</t>
  </si>
  <si>
    <t>DETECTOR CHASSIS ASSEMBLY  INCLUDES MANIFOLD</t>
  </si>
  <si>
    <t>VSP-007</t>
  </si>
  <si>
    <t>“0”  RELAY REMOTE TERMINATION CARD</t>
  </si>
  <si>
    <t>VSP-008</t>
  </si>
  <si>
    <t>REMOTE TERMINATION CARD (RTC7)</t>
  </si>
  <si>
    <t>VSP-009</t>
  </si>
  <si>
    <t>SCANNER CHASSIS ASSEMBLY  INCLUDES SCANNING MANIFOLD</t>
  </si>
  <si>
    <t>VSP-011</t>
  </si>
  <si>
    <t>RECESS MOUNTING KIT FOR VLP OR VLS DETECTOR</t>
  </si>
  <si>
    <t>VSP-012</t>
  </si>
  <si>
    <t>RECESS MOUNTING KIT  FOR REMOTE SINGLE BOXES</t>
  </si>
  <si>
    <t>VSP-013</t>
  </si>
  <si>
    <t>VLP   VLS DETECTOR COVER ASSEMBLY</t>
  </si>
  <si>
    <t>VSP-014</t>
  </si>
  <si>
    <t>7 - RELAY HEAD TERMINATION CARD (HTC7)</t>
  </si>
  <si>
    <t>VSP-015</t>
  </si>
  <si>
    <t>ASPIRATOR FOR LASERPLUS   SCANNER</t>
  </si>
  <si>
    <t>VSP-016</t>
  </si>
  <si>
    <t>12 RELAY HEAD TERMINATION CARD (HTC12)</t>
  </si>
  <si>
    <t>VSP-018</t>
  </si>
  <si>
    <t>FILTER SWITCH</t>
  </si>
  <si>
    <t>VSP-019</t>
  </si>
  <si>
    <t>FILTER COVER</t>
  </si>
  <si>
    <t>VSP-020</t>
  </si>
  <si>
    <t xml:space="preserve">COVER SCREWS  EACH   </t>
  </si>
  <si>
    <t>VSP-021</t>
  </si>
  <si>
    <t>METRIC TO IMPERIAL PIPE ADAPTORS  KIT OF FOUR</t>
  </si>
  <si>
    <t>VSP-025</t>
  </si>
  <si>
    <t>FILTERS (20 PER PACK)</t>
  </si>
  <si>
    <t>VSP-028</t>
  </si>
  <si>
    <t>VLP/VLS MOUNTING BRACKET</t>
  </si>
  <si>
    <t>VSP-030</t>
  </si>
  <si>
    <t>VLI INTELLIGENT FILTER SPARE PART</t>
  </si>
  <si>
    <t>VSP-031</t>
  </si>
  <si>
    <t>VLI SECONDARY FILTER SPARE PART</t>
  </si>
  <si>
    <t>VSP-032</t>
  </si>
  <si>
    <t>VLI ASPIRATOR SPARE PART</t>
  </si>
  <si>
    <t>VSP-033</t>
  </si>
  <si>
    <t>VLI CHAMBER ASSEMBLY</t>
  </si>
  <si>
    <t>VSP-034</t>
  </si>
  <si>
    <t>VLI CHAMBER ASSEMBLY SPARE PART</t>
  </si>
  <si>
    <t>VSP-035</t>
  </si>
  <si>
    <t>VLI REMOTE DISPLAY MODULE SPARE</t>
  </si>
  <si>
    <t>VSP-036</t>
  </si>
  <si>
    <t>VLI ULTRASONIC FLOW MANIFOLD SPARE</t>
  </si>
  <si>
    <t>VSP-100</t>
  </si>
  <si>
    <t>BLANK PLATE WITH FOK LED’S AND LOGO</t>
  </si>
  <si>
    <t>VSP-1000</t>
  </si>
  <si>
    <t>VESDA-E VEA 6MM TO 4MM REDUCER  ENTER QUANTITY IN NUMBER OF PIECES REQUIRED  SOLD IN PACK OF 10   PRICE SHOWN PER PACK</t>
  </si>
  <si>
    <t>VSP-1001</t>
  </si>
  <si>
    <t>VESDA-E VEA 6MM TO 6MM JOINER STRAIGHT  ENTER QUANTITY IN NUMBER OF PIECES REQUIRED  SOLD IN PACK OF 10   PRICE SHOWN PER PACK</t>
  </si>
  <si>
    <t>VSP-1002</t>
  </si>
  <si>
    <t>VESDA-E VEA 4MM TO 4MM JOINER STRAIGHT  ENTER QUANTITY IN NUMBER OF PIECES REQUIRED  SOLD IN PACK OF 10   PRICE SHOWN PER PACK</t>
  </si>
  <si>
    <t>VSP-1003</t>
  </si>
  <si>
    <t>VESDA-E VEA 6MM TO 6MM JOINER RIGHT ANGLE  ENTER QUANTITY IN NUMBER OF PIECES REQUIRED  SOLD IN PACK OF 10   PRICE SHOWN PER PACK</t>
  </si>
  <si>
    <t>VSP-1004</t>
  </si>
  <si>
    <t>VESDA-E VEA 4MM TO 4MM JOINER RIGHT ANGLE  ENTER QUANTITY IN NUMBER OF PIECES REQUIRED  SOLD IN PACK OF 10   PRICE SHOWN PER PACK</t>
  </si>
  <si>
    <t>VSP-100US-PCB</t>
  </si>
  <si>
    <t>POWER SUPPLY CIRCUIT BOARD ONLY</t>
  </si>
  <si>
    <t>VSP-102</t>
  </si>
  <si>
    <t>VLP RELAY PROCESSOR MODULE (DRP)</t>
  </si>
  <si>
    <t>VSP-103</t>
  </si>
  <si>
    <t>VLS RELAY PROCESSOR MODULE (DRP)</t>
  </si>
  <si>
    <t>VSP-208</t>
  </si>
  <si>
    <t>12 RELAY REMOTE TERMINATION CARD (RTC12)</t>
  </si>
  <si>
    <t>VSP-300</t>
  </si>
  <si>
    <t>BLANK PLATE  WITHOUT VESDA LOGO</t>
  </si>
  <si>
    <t>VSP-501</t>
  </si>
  <si>
    <t>ASPIRATOR  LASERCOMPACT</t>
  </si>
  <si>
    <t>VSP-502</t>
  </si>
  <si>
    <t xml:space="preserve"> COMPACT (VN) REMOTE DISPLAY MODULE  </t>
  </si>
  <si>
    <t>VSP-509</t>
  </si>
  <si>
    <t xml:space="preserve">RO - CABLE FOR USE WITH LASER COMPACT RELAY ONLY (RO) VERSION  THIS CABLE IS  REQUIRED FOR PROGRAMMING   REQUIRES V - CONFIG PRO SOFTWARE </t>
  </si>
  <si>
    <t>VSP-510</t>
  </si>
  <si>
    <t>COMPACT (RO) TERMINATION CARD (CTC - RO)</t>
  </si>
  <si>
    <t>VSP-515</t>
  </si>
  <si>
    <t>COMPACT (VN) TERMINATION CARD (CTC - VN)</t>
  </si>
  <si>
    <t>VSP-540</t>
  </si>
  <si>
    <t xml:space="preserve">EXHAUST DEFLECTOR  BLACK  FOR USE WITH VESDA LASERPLUS  VESDA LASERSCANNER AND VESDA LASERCOMPACT  </t>
  </si>
  <si>
    <t>VSP-610-US</t>
  </si>
  <si>
    <t>TAMPER PROOF SAMPLING POINT  1  / 25MM RIGID OR FLEXIBLE CONDUIT</t>
  </si>
  <si>
    <t>VSP-620-01</t>
  </si>
  <si>
    <t>TAMPER PROOF SAMPLING POINT   6MM CAPILLARY</t>
  </si>
  <si>
    <t>VSP-620-02</t>
  </si>
  <si>
    <t>TAMPER PROOF SAMPLING POINT  8MM CAPILLARY</t>
  </si>
  <si>
    <t>VSP-715</t>
  </si>
  <si>
    <t>SPARE ASPIRATOR  VLF - 250  VLF 500</t>
  </si>
  <si>
    <t>VSP-722</t>
  </si>
  <si>
    <t>VLF-250 ASPIRATOR ASSEMBLY (1 FAN)</t>
  </si>
  <si>
    <t>VSP-810</t>
  </si>
  <si>
    <t>SMOKE PEN WITH 6 WICKS</t>
  </si>
  <si>
    <t>VSP-811</t>
  </si>
  <si>
    <t>REFILL PACK OF 6 WICKS</t>
  </si>
  <si>
    <t>VSP-850-G</t>
  </si>
  <si>
    <t>EXTERNAL IN LINE FILTER-GREY</t>
  </si>
  <si>
    <t>VSP-850-R</t>
  </si>
  <si>
    <t>EXTERNAL IN LINE FILTER-RED</t>
  </si>
  <si>
    <t>VSP-855-20</t>
  </si>
  <si>
    <t>SPARES IN LINE FILTER-20 PACK</t>
  </si>
  <si>
    <t>VSP-855-4</t>
  </si>
  <si>
    <t>SPARES IN LINE FILTER-4 PACK</t>
  </si>
  <si>
    <t>VSP-870-US</t>
  </si>
  <si>
    <t xml:space="preserve">IN-LINE FLOW RESTRICTOR ASSEMBLY - US  FOR USE WITH TAMPER PROOF SAMPLING POINTS (MODELS VSP-610-US AND VSP-620) </t>
  </si>
  <si>
    <t>VSP-871</t>
  </si>
  <si>
    <t>FLOW RESTRICTOR 10 PACK</t>
  </si>
  <si>
    <t>VSP-877</t>
  </si>
  <si>
    <t>FLUSH MOUNT SAMPLING POINT   IDEAL FOR BLIND CEILING INSTALLATIONS WHERE ACCESS TO BACK SIDE OF CEILING IS NOT POSSIBLE  OR WHERE AESTHETICS IS OF CONCERN   ENGRAVED LABELING ELIMINATES NEED FOR APPLYING LABEL</t>
  </si>
  <si>
    <t>VSP-878</t>
  </si>
  <si>
    <t>PUSH-IN CONNECT ADAPTOR KIT FOR ½” CAPILLARY TUBING  FOR USE WITH VSP-877   INCLUDES MALE AND FEMALE PUSH-IN FITTINGS</t>
  </si>
  <si>
    <t>VSP-890</t>
  </si>
  <si>
    <t>VLQ SURFACE MOUNTING KIT</t>
  </si>
  <si>
    <t>VSP-891</t>
  </si>
  <si>
    <t>VLQ FLUSH MOUNTING KIT</t>
  </si>
  <si>
    <t>VSP-892</t>
  </si>
  <si>
    <t>VLQ REPLACEMENT FILTER</t>
  </si>
  <si>
    <t>VSP-893</t>
  </si>
  <si>
    <t>PIPE KIT (METRIC) FOR VLQ-100</t>
  </si>
  <si>
    <t>VSP-893-US</t>
  </si>
  <si>
    <t>PIPE KIT (IMPERIAL) FOR VLQ-100</t>
  </si>
  <si>
    <t>VSP-950</t>
  </si>
  <si>
    <t xml:space="preserve">TEST POINT PIPE LABELS   ENTER QUANTITY IN NUMBER OF PIECES REQUIRED FOR PROJECT   SOLD BY SHEET WITH QUANTITY OF 12 PER SHEET   PRICE SHOWN PER SHEET   </t>
  </si>
  <si>
    <t xml:space="preserve">VSP-955 </t>
  </si>
  <si>
    <t>VESDA-E VES SCANNER MANIFOLD</t>
  </si>
  <si>
    <t>VSP-960</t>
  </si>
  <si>
    <t>VESDA E SERIES MOUNTING BRACKET</t>
  </si>
  <si>
    <t>VSP-961</t>
  </si>
  <si>
    <t>VESDA-E  VEU IMPERIAL PIPE ADAPTOR (FOR EXHAUST)</t>
  </si>
  <si>
    <t>VSP-962</t>
  </si>
  <si>
    <t>VESDA-E SERIES FILTER</t>
  </si>
  <si>
    <t>VSP-962-20</t>
  </si>
  <si>
    <t>VESDA-E FILTER – 20 PIECES</t>
  </si>
  <si>
    <t>VSP-963</t>
  </si>
  <si>
    <t>VESDA-E SERIES ASPIRATOR</t>
  </si>
  <si>
    <t>VSP-964</t>
  </si>
  <si>
    <t>VESDA-E SERIES SMOKE DETECTION CHAMBER</t>
  </si>
  <si>
    <t>VSP-964-03</t>
  </si>
  <si>
    <t>VESDA-E SMOKE DETECTION CHAMBER – MK3</t>
  </si>
  <si>
    <t>VSP-965</t>
  </si>
  <si>
    <t>VESDA-E SERIES SAMPLING MODULE</t>
  </si>
  <si>
    <t>VSP-968</t>
  </si>
  <si>
    <t>VES-A00-P FRONT COVER (LEDS)</t>
  </si>
  <si>
    <t>VSP-969-S</t>
  </si>
  <si>
    <t>VES-A10-P FRONT COVER (3 5” DISPLAY)</t>
  </si>
  <si>
    <t>VSP-970</t>
  </si>
  <si>
    <t>VESDA-E VEA-20 OR VEA-40 MOUNTING BRACKET</t>
  </si>
  <si>
    <t>VSP-971</t>
  </si>
  <si>
    <t>VESDA-E VEA-40 SMOKE SENSOR MODULE</t>
  </si>
  <si>
    <t>VSP-972</t>
  </si>
  <si>
    <t>VESDA-E VEA FILTER</t>
  </si>
  <si>
    <t>VSP-973</t>
  </si>
  <si>
    <t>VESDA-E VEA PUMP</t>
  </si>
  <si>
    <t>VSP-974</t>
  </si>
  <si>
    <t>VESDA-E VEA ROTARY VALVE</t>
  </si>
  <si>
    <t>VSP-975</t>
  </si>
  <si>
    <t xml:space="preserve">VESDA-E VEA LED FRONT PANEL </t>
  </si>
  <si>
    <t>VSP-976</t>
  </si>
  <si>
    <t xml:space="preserve">VESDA-E VEA 3 5” DISPLAY FRONT PANEL </t>
  </si>
  <si>
    <t>VSP-977</t>
  </si>
  <si>
    <t>VESDA-E VEA FILTER (10 PACK)</t>
  </si>
  <si>
    <t>VSP-978</t>
  </si>
  <si>
    <t>VEA SAMPLE POINT HEAD REMOVAL KEY (10 PACK)</t>
  </si>
  <si>
    <t>VSP-979</t>
  </si>
  <si>
    <t>VEA M/BORE TUBE CUTTER PACK 3</t>
  </si>
  <si>
    <t>VSP-980</t>
  </si>
  <si>
    <t>VESDA-E VEA STANDARD SAMPLING POINT FOR 6MM TUBE</t>
  </si>
  <si>
    <t>VSP-980-22</t>
  </si>
  <si>
    <t>VESDA-E VEA STANDARD SAMPLING POINT FOR 6MM TUBE  SOLD IN PACK OF 22   PRICE SHOWN PER PACK</t>
  </si>
  <si>
    <t>VSP-980-B</t>
  </si>
  <si>
    <t>VESDA-E VEA 6MM BLACK SAMPLING POINT</t>
  </si>
  <si>
    <t>VSP-980-B22</t>
  </si>
  <si>
    <t>VESDA-E VEA STANDARD SAMPLING POINT (BLACK) FOR 6MM TUBE</t>
  </si>
  <si>
    <t>VSP-980-ST</t>
  </si>
  <si>
    <t>VESDA-E VEA STAINLESS STEEL SAMPLIN POINT FOR 6MM TUBE</t>
  </si>
  <si>
    <t>VSP-980-W</t>
  </si>
  <si>
    <t>VESDA-E VEA 6MM STANDARD SAMPLING POINT</t>
  </si>
  <si>
    <t>VSP-980-W22</t>
  </si>
  <si>
    <t>VESDA-E VEA STANDARD SAMPLING POINT FOR 6MM TUBE  PACK OF 22</t>
  </si>
  <si>
    <t>VSP-981</t>
  </si>
  <si>
    <t>VESDA-E VEA STANDARD SAMPLING POINT FOR 4MM TUBE</t>
  </si>
  <si>
    <t>VSP-981-22</t>
  </si>
  <si>
    <t>VESDA-E VEA STANDARD SAMPLING POINT FOR 4MM TUBE  ENTER QUANTITY IN NUMBER OF PIECES REQUIRED  SOLD IN PACK OF 22  PRIE SHOWN PER PACK</t>
  </si>
  <si>
    <t>VSP-981-B</t>
  </si>
  <si>
    <t>VESDA-E VEA 4MM BLACK SAMPLING POINT</t>
  </si>
  <si>
    <t>VSP-981-B22</t>
  </si>
  <si>
    <t xml:space="preserve">VESDA-E VEA 4MM BLACK SAMPLING POINT  PACK OF 22 </t>
  </si>
  <si>
    <t>VSP-981-W</t>
  </si>
  <si>
    <t>VESDA-E VEA 4MM STANDARD SAMPLING POINT</t>
  </si>
  <si>
    <t>VSP-981-W22</t>
  </si>
  <si>
    <t>VESDA-E VEA 4MM STANDARD SAMPLING POINT  PACK OF 22</t>
  </si>
  <si>
    <t>VSP-982-B</t>
  </si>
  <si>
    <t>VESDA-E VEA 6MM SURFACE MOUNT BLACK SAMPLING POINT</t>
  </si>
  <si>
    <t>VSP-982-B22</t>
  </si>
  <si>
    <t>VESDA-E VEA 6MM SURFACE MOUNT SAMPLING POINT  PACK OF 22</t>
  </si>
  <si>
    <t>VSP-982-W</t>
  </si>
  <si>
    <t>VESDA-E VEA 6MM SURFACE MOUNT WHITE SAMPLING POINT</t>
  </si>
  <si>
    <t>VSP-982-W22</t>
  </si>
  <si>
    <t>VESDA-E VEA 6MM SURFACE MOUNT WHITE SAMPLING POINT  PACK OF 22</t>
  </si>
  <si>
    <t>VSP-983-B</t>
  </si>
  <si>
    <t>VESDA-E VEA 4MM SURFACE MOUNT BLACK SAMPLING POINT</t>
  </si>
  <si>
    <t>VSP-983-B22</t>
  </si>
  <si>
    <t>VESDA-E VEA 4MM SURFACE MOUNT WHITE SAMPLING POINT (BLACK)  PACK OF 22</t>
  </si>
  <si>
    <t>VSP-983-W</t>
  </si>
  <si>
    <t>VESDA-E VEA 4MM SURFACE MOUNT SAMPLING POINT</t>
  </si>
  <si>
    <t>VSP-983-W22</t>
  </si>
  <si>
    <t>VESDA-E VEA 4MM SURFACE MOUNT WHITE SAMPLING POINT (WHITE)  PACK OF 22</t>
  </si>
  <si>
    <t>VSP-990</t>
  </si>
  <si>
    <t xml:space="preserve">XTRALIS 6MM MICROBORE TUBE - ENTER QUANTITY IN IN LINEAR FEET REQUIRED  SOLD IN 1000 FT ROLL  PRICE SHOWN IS PER ROLL </t>
  </si>
  <si>
    <t>VSP-991</t>
  </si>
  <si>
    <t xml:space="preserve">XTRALIS 4MM MICROBORE TUBE - ENTER QUANTITY IN IN LINEAR FEET REQUIRED  SOLD IN 500 FT ROLL  PRICE SHOWN IS PER ROLL </t>
  </si>
  <si>
    <t>VSP-998</t>
  </si>
  <si>
    <t>VESDA-E VEA BLANKING PLUG 6MM  ENTER QUANTITY IN NUMBER OF PIECES REQUIRED  SOLD IN PACK OF 50   PRICE SHOWN PER PACK</t>
  </si>
  <si>
    <t>VSP-COT-KIT</t>
  </si>
  <si>
    <t>VESDA PIPE CLEAN-OUT KIT</t>
  </si>
  <si>
    <t>VSPEXHAUST</t>
  </si>
  <si>
    <t>EXHAUST DEFLECTOR  GREY  FOR USE WITH VLF</t>
  </si>
  <si>
    <t>VSP-TP-KIT-US</t>
  </si>
  <si>
    <t xml:space="preserve">VESDA BENCHMARK TEST POINT QUICK CONNECT KIT   COMPLETE WITH THREADED COUPLER  BRASS QUICK CONNECT FITTING  TEST PLUG  AND BENCHMARK TEST POINT LABEL 
ONE KIT REQUIRED AT END OF EACH PIPE RUN </t>
  </si>
  <si>
    <t>VSP-TRAN-120</t>
  </si>
  <si>
    <t>TRANSFORMER ONLY</t>
  </si>
  <si>
    <t>VSR-000</t>
  </si>
  <si>
    <t>SUBRACK  ADD FOR EACH SUBRACK ASSEMBLY</t>
  </si>
  <si>
    <t>VSR-0000</t>
  </si>
  <si>
    <t>VSR  -  0000  SUBRACK</t>
  </si>
  <si>
    <t>VSR-1</t>
  </si>
  <si>
    <t>PROGRAMMER WITH REMOTE TERMINATION CARD - NO RELAYS</t>
  </si>
  <si>
    <t>VSR-2</t>
  </si>
  <si>
    <t>STANDARD DISPLAY WITH 7 RELAY REMOTE TERMINATION CARD</t>
  </si>
  <si>
    <t>VSR-3</t>
  </si>
  <si>
    <t>VESDANET SOCKET</t>
  </si>
  <si>
    <t>VSR-4</t>
  </si>
  <si>
    <t>SCANNER DISPLAY WITH 7 RELAY REMOTE TERMINATION CARD</t>
  </si>
  <si>
    <t>VSR-5</t>
  </si>
  <si>
    <t>(DRP) 7 RELAY REMOTE TERMINATION CARD AND RELAY PROCESSOR</t>
  </si>
  <si>
    <t>VSR-6</t>
  </si>
  <si>
    <t>STANDARD DISPLAY WITH REMOTE TERMINATION CARD - NO RELAYS</t>
  </si>
  <si>
    <t>VSR-7</t>
  </si>
  <si>
    <t>SCANNER DISPLAY WITH REMOTE TERMINATION CARD - NO RELAYS</t>
  </si>
  <si>
    <t>VSR-8</t>
  </si>
  <si>
    <t>SCANNER DISPLAY WITH 12 RELAY REMOTE TERMINATION CARD</t>
  </si>
  <si>
    <t>VSR-9</t>
  </si>
  <si>
    <t>(DRP) 12 RELAY REMOTE TERMINATION CARD AND RELAY PROCESSOR</t>
  </si>
  <si>
    <t>VSR-J</t>
  </si>
  <si>
    <t>VLC VN DISPLAY WITH 7 RELAYS</t>
  </si>
  <si>
    <t>VSR-K</t>
  </si>
  <si>
    <t>VLC VN DISPLAY WITH NO RELAYS</t>
  </si>
  <si>
    <t>VSR-Q</t>
  </si>
  <si>
    <t>VLI DISPLAY WITH RELAYS</t>
  </si>
  <si>
    <t>VSR-T</t>
  </si>
  <si>
    <t>VLI DISPLAY WITH NO RELAYS</t>
  </si>
  <si>
    <t>VSR-V</t>
  </si>
  <si>
    <t>VLF DISPLAY WITH 7 RELAYS</t>
  </si>
  <si>
    <t>VSW-100</t>
  </si>
  <si>
    <t xml:space="preserve">VESDA SYSTEM CONFIGURATOR (VSC)  AVAILABLE AS A DOWNLOAD FROM XTRALIS WEBSITE   IS THE FIELD MANAGEMENT SOFTWARE PROGRAM TO SUPPORT THE VESDA SMOKE DETECTOR RANGE OF PRODUCTS (INCLUDING ALL VESDSANET DEVICES AND VESDA LASERFOCUS)  IT PROVIDES AN IMPROVED </t>
  </si>
  <si>
    <t>VSW-206</t>
  </si>
  <si>
    <t>CENTRAL SITE LICENSE – PRIMARY PC</t>
  </si>
  <si>
    <t>VSW-216</t>
  </si>
  <si>
    <t>CENTRAL SITE LICENSE – SECONDARY PC</t>
  </si>
  <si>
    <t>VSW-226</t>
  </si>
  <si>
    <t>VSM3 UPGRADE – PRIMARY PC</t>
  </si>
  <si>
    <t>VSW-346</t>
  </si>
  <si>
    <t>VESDANET NETWORK CONNECTION – 1 REQUIRED PER MONITORED VESDANET</t>
  </si>
  <si>
    <t>VSW-356</t>
  </si>
  <si>
    <t xml:space="preserve">VESDANET DETECTOR CONNECTION – 1 REQUIRED PER MONITORED DETECTOR </t>
  </si>
  <si>
    <t>VSW-356-ECO</t>
  </si>
  <si>
    <t xml:space="preserve">VESDA ECO DETECTOR NETWORK CONNECTION– 1 REQUIRED PER MONITORED DETECTOR </t>
  </si>
  <si>
    <t>VSW-366</t>
  </si>
  <si>
    <t xml:space="preserve">VESDATALK/VESDALINK DETECTOR CONNECTIONS – VESDATALK FOR USE WITH DIRECT CONNECT VLS 250   500 DETECTORS   VESDALINK FOR USE WITH DIRECT CONNECT VLC - 500 DETECTORS </t>
  </si>
  <si>
    <t>VSW-502</t>
  </si>
  <si>
    <t>TEXT TO SPEECH – ENGLISH</t>
  </si>
  <si>
    <t>VSW-508</t>
  </si>
  <si>
    <t>TEXT TO SPEECH – SPANISH</t>
  </si>
  <si>
    <t>VSW-600</t>
  </si>
  <si>
    <t>VESDA REMOTE NOTIFICATION EMAIL/SMS</t>
  </si>
  <si>
    <t>VSW-800</t>
  </si>
  <si>
    <t>VESDA ANALYTICS DATA ANALYSIS   REPORTING LICENSE</t>
  </si>
  <si>
    <t>VTT-10000-USA</t>
  </si>
  <si>
    <t>VESDA TEST TRANSFORMER (WIRE BURNER)  PREVIOUSLY KNOWN AS THE HOT WIRE TEST  THIS POWER SUPPLY UNIT IS USED TO TEST VESDA EQUIPMENT  THE UNIT PROVIDES 6VAC OUTPUT FROM 220 - 240VAC OR 110 - 120VAC SUPPLY   A TIMER IS INCORPORATED TO PROVIDE A SELECTABLE B</t>
  </si>
  <si>
    <t>VT-TUBE-1000</t>
  </si>
  <si>
    <t>1000’ ROLL OF 1/4” UL LISTED MICRO-BORE TUBING FOR USE WITH THE VFT-15</t>
  </si>
  <si>
    <t>VT-TUBE-500</t>
  </si>
  <si>
    <t>500’ ROLL OF 1/4” UL LISTED MICRO-BORE TUBING FOR USE WITH THE VFT-15</t>
  </si>
  <si>
    <t>WA7626-CA</t>
  </si>
  <si>
    <t>IPGSM SNA TO N ADAPTER</t>
  </si>
  <si>
    <t>WBB-R</t>
  </si>
  <si>
    <t xml:space="preserve">WEATHER RESISTANT BACK-BOX </t>
  </si>
  <si>
    <t>WBB-S</t>
  </si>
  <si>
    <t>BACKBOX OUTDOOR SILVER</t>
  </si>
  <si>
    <t>WBB-W</t>
  </si>
  <si>
    <t>BACKBOX OUTDOOR WHT</t>
  </si>
  <si>
    <t>WFD60N</t>
  </si>
  <si>
    <t>WATERFLOW DETECTOR  SCHEDULE 10/40  6”</t>
  </si>
  <si>
    <t>WFPA-R</t>
  </si>
  <si>
    <t>FLUSH OUTDOOR MOUNTING PLATE FOR ASWP ONLY  RED</t>
  </si>
  <si>
    <t>WFPA-W</t>
  </si>
  <si>
    <t>FUSH OUTDOOR MOUNTING PLATE FOR ASWP ONLY  WHITE</t>
  </si>
  <si>
    <t>WFP-R</t>
  </si>
  <si>
    <t>FLUSH OUTDOOR MOUNTING PLATE  RED</t>
  </si>
  <si>
    <t>WFP-W</t>
  </si>
  <si>
    <t>FLUSH OUTDOOR MOUNTING PLATE  WHITE</t>
  </si>
  <si>
    <t>WPBB-R</t>
  </si>
  <si>
    <t>WEATHER RESISTANT BACK-BOX FOR ASWP 5 3/16”L X 5 3/16”W X 1 11/16”D</t>
  </si>
  <si>
    <t>WP-KIT</t>
  </si>
  <si>
    <t>GASKET KIT FOR REAR WIRING TO OUTDOOR BACKBOXES</t>
  </si>
  <si>
    <t>WPSBB-R</t>
  </si>
  <si>
    <t>BACKBOX  WEATHER RESISTANT FOR RSSWP</t>
  </si>
  <si>
    <t>WPSBB-W</t>
  </si>
  <si>
    <t>BACKBOX FOR RSSWP SERIES  WEATHERPROOF  WHITE</t>
  </si>
  <si>
    <t>WTD-H</t>
  </si>
  <si>
    <t xml:space="preserve">WIRELESS THERMAL FIXED 135º SENSOR - FOR SWIFT WIRELESS SYSTEM  INCLUDES 4 CR-123A BATTERIES  USE B210W WIRELESS BASE </t>
  </si>
  <si>
    <t>WTD-RH</t>
  </si>
  <si>
    <t xml:space="preserve">WIRELESS THERMAL RATE OF RISE 135º SENSOR - FOR SWIFT WIRELESS SYSTEM  INCLUDES 4 CR-123A BATTERIES  USE B210W WIRELESS BASE </t>
  </si>
  <si>
    <t>WTP</t>
  </si>
  <si>
    <t>WEATHERPROOF PLATE  FOR USE WITH HORNS  STROBES  AND HORN STROBES  RED</t>
  </si>
  <si>
    <t>WTP-SP</t>
  </si>
  <si>
    <t>WEATHERPROOF PLATE  FOR USE WITH SPEAKERS AND SPEAKER STROBES  RED</t>
  </si>
  <si>
    <t>WTP-SPW</t>
  </si>
  <si>
    <t>WEATHERPROOF PLATE  FOR USE WITH SPEAKERS AND SPEAKER STROBES  WHITE</t>
  </si>
  <si>
    <t>WTPW</t>
  </si>
  <si>
    <t>WEATHERPROOF PLATE  FOR USE WITH HORNS  STROBES  AND HORN STROBES  WHITE</t>
  </si>
  <si>
    <t>XAS-1-US</t>
  </si>
  <si>
    <t xml:space="preserve">SINGLE ZONE AIR SAMPLING UNIT   UL LISTED FOR USE WITH ASD-PL2F ADDRESSABLE PHOTO DETECTOR (ORDERED SEPERATELY)  UNIT REQUIRES USE OF BAFFLE FOR DETECTOR TO BE USED (ORDERED SEPARATELY) AND EXTERNAL 24 VDC POWER </t>
  </si>
  <si>
    <t>XAS-2-US</t>
  </si>
  <si>
    <t xml:space="preserve">DUAL ZONE AIR SAMPLING UNIT   UL LISTED FOR USE WITH ASD-PL2F ADDRESSABLE PHOTO DETECTOR (ORDERED SEPERATELY)  UNIT REQUIRES USE OF BAFFLE FOR DETECTOR TO BE USED (ORDERED SEPARATELY) AND EXTERNAL 24 VDC POWER </t>
  </si>
  <si>
    <t>XCDCOMBKIT</t>
  </si>
  <si>
    <t>SENSEPOINT XCD COMBUSTILBE CALIBRATION KIT</t>
  </si>
  <si>
    <t>XCDRFDLM</t>
  </si>
  <si>
    <t>CCSAUS APPROVED SPXCD RFD TRANSMITTER WITH LM25  3/4“NPT ENTRY  MODBUS  ALUMINUM  705 SENSOR  AND 3 WIRE JUNCTION BOX</t>
  </si>
  <si>
    <t>XCDRFDLMH</t>
  </si>
  <si>
    <t>CCSAUS APPROVED SPXCD RFD TRANSMITTER WITH LM25  3/4“NPT ENTRY  MODBUS  ALUMINUM  705 HIGH TEMP SENSOR  AND 3 WIRE JUNCTION BOX</t>
  </si>
  <si>
    <t>XCDRTDKIT</t>
  </si>
  <si>
    <t>CALIBRATION KIT FOR SENSEPOINT XCD RTD - INCLUDES CALIBRATION COVER  POTENTIOMETER  ADJUSTMENT TOOL  FLOW HOUSING  REGULATOR AND TUBING (2106B2114  02000-A-1645  998-100-012  998-100-003  998-100-004)</t>
  </si>
  <si>
    <t>XCDTOXKIT</t>
  </si>
  <si>
    <t>SENSEPOINT XCD TOXIC CALIBRATION KIT</t>
  </si>
  <si>
    <t>XCL-COVER</t>
  </si>
  <si>
    <t>VESDA SENSEPOINT XCL SENSOR COVER WITH GASKET</t>
  </si>
  <si>
    <t>XCL-FILTER</t>
  </si>
  <si>
    <t xml:space="preserve">VESDA SENSEPOINT XCL REPLACEMENT FILTER - PACK OF 10  PRICE SHOWN PER PACK </t>
  </si>
  <si>
    <t>XCL-SC-CH4</t>
  </si>
  <si>
    <t>VESDA SENSEPOINT XCL REPLACEMENT SENSOR - CH4 0-100% LEL</t>
  </si>
  <si>
    <t>XCL-SC-CO2PP</t>
  </si>
  <si>
    <t>VESDA SENSEPOINT XCL REPLACEMENT SENSOR - CO2 5000PPM</t>
  </si>
  <si>
    <t>XCL-SC-CO2VV</t>
  </si>
  <si>
    <t>VESDA SENSEPOINT XCL REPLACEMENT SENSOR - CO2 5% V/V</t>
  </si>
  <si>
    <t>XCL-VEA-CAL</t>
  </si>
  <si>
    <t>VESDA SENSEPOINT XCL CALIBRATION/FLOW CAP FOR VEA</t>
  </si>
  <si>
    <t>XCL-VEA-CH4-RA</t>
  </si>
  <si>
    <t>VESDA SENSEPOINT XCL CH4 0-100% LEL 4-20MA RELAY FOR VEA</t>
  </si>
  <si>
    <t>XCL-VEA-CH4-RA-5</t>
  </si>
  <si>
    <t>5 X VESDA SENSEPOINT XCL CH4 0-100% LEL 4-20MA RELAY FOR VEA</t>
  </si>
  <si>
    <t>XCL-VEA-CH4-RM</t>
  </si>
  <si>
    <t>VESDA SENSEPOINT XCL CH4 0-100% LEL MODBUS RELAY FOR VEA</t>
  </si>
  <si>
    <t>XCL-VEA-CO2PP-RA</t>
  </si>
  <si>
    <t>VESDA SENSEPOINT XCL CO2 5000PPM 4-20MA RELAY FOR VEA</t>
  </si>
  <si>
    <t>XCL-VEA-CO2PP-RM</t>
  </si>
  <si>
    <t>VESDA SENSEPOINT XCL CO2 5000PPM MODBUS RELAY FOR VEA</t>
  </si>
  <si>
    <t>XCL-VEA-CO2VV-RA</t>
  </si>
  <si>
    <t>VESDA SENSEPOINT XCL CO2 5% V/V 4-20MA RELAY FOR VEA</t>
  </si>
  <si>
    <t>XCL-VEA-CO2VV-RM</t>
  </si>
  <si>
    <t>VESDA SENSEPOINT XCL CO2 5% V/V MODBUS RELAY FOR VEA</t>
  </si>
  <si>
    <t>XCL-VEA-CO-RA</t>
  </si>
  <si>
    <t>VESDA SENSEPOINT XCL CO 300PPM 4-20MA RELAY FOR VEA</t>
  </si>
  <si>
    <t>XCL-VEA-CO-RA-5</t>
  </si>
  <si>
    <t>5 X VESDA SENSEPOINT XCL CO 300PPM 4-20MA RELAY FOR VEA</t>
  </si>
  <si>
    <t>XCL-VEA-CO-RM</t>
  </si>
  <si>
    <t>VESDA SENSEPOINT XCL CO 300PPM MODBUS RELAY FOR VEA</t>
  </si>
  <si>
    <t>XCL-VEA-H2-RA</t>
  </si>
  <si>
    <t>VESDA SENSEPOINT XCL H2 1000PPM 4-20MA RELAY FOR VEA</t>
  </si>
  <si>
    <t>XCL-VEA-H2-RA-5</t>
  </si>
  <si>
    <t>5 X VESDA SENSEPOINT XCL H2 1000PPM 4-20MA RELAY FOR VEA</t>
  </si>
  <si>
    <t>XCL-VEA-H2-RM</t>
  </si>
  <si>
    <t>VESDA SENSEPOINT XCL H2 1000PPM MODBUS RELAY FOR VEA</t>
  </si>
  <si>
    <t>XCL-VEA-TUB</t>
  </si>
  <si>
    <t>VESDA SENSEPOINT XCL TUBING INTERFACE FOR VEA</t>
  </si>
  <si>
    <t>XCL-XRL-SC-CO</t>
  </si>
  <si>
    <t>VESDA SENSEPOINT XCL/XRL REPLACEMENT SENSOR - CO 300PPM</t>
  </si>
  <si>
    <t>XCL-XRL-SC-H2</t>
  </si>
  <si>
    <t>VESDA SENSEPOINT XCL/XRL REPLACEMENT SENSOR - H2 1000 PPM</t>
  </si>
  <si>
    <t>X-DA1500EN</t>
  </si>
  <si>
    <t>HIGH EFFICIENCY CLASS D POWER AMPLIFIER  1X500W  100V/70 OUTPUT  WITH 100 - 240 VAC INPUT AND 24 VDC BACKUP POWER SUPPLY</t>
  </si>
  <si>
    <t>X-DA2250EN</t>
  </si>
  <si>
    <t>HIGH EFFICIENCY CLASS D POWER AMPLIFIER  2X250W  100V/70 OUTPUT  WITH 100 - 240 VAC INPUT AND 24 VDC BACKUP POWER SUPPLY</t>
  </si>
  <si>
    <t>X-DA4125EN</t>
  </si>
  <si>
    <t>HIGH EFFICIENCY CLASS D POWER AMPLIFIER  4X125W  100V/70 OUTPUT  WITH 100 - 240 VAC INPUT AND 24 VDC BACKUP POWER SUPPLY</t>
  </si>
  <si>
    <t>X-DCS3000</t>
  </si>
  <si>
    <t>DIGITAL INTEGRATED SYSTEM MANAGER  8 ZONES  MULTI-FUNCTIONAL INTEGRATION  WITHOUT PTT MICROPHONE</t>
  </si>
  <si>
    <t>X-K4</t>
  </si>
  <si>
    <t>4-BUTTON KEYPAD EXTENSION UNIT FOR X-NPMS</t>
  </si>
  <si>
    <t>X-K8</t>
  </si>
  <si>
    <t>8-BUTTON KEYPAD EXTENSION UNIT FOR X-NPMS</t>
  </si>
  <si>
    <t>XLC-M20-CG</t>
  </si>
  <si>
    <t xml:space="preserve">VESDA SENSEPOINT XCL CABLE GLANDS - PACK OF 10  PRICE SHOWN PER PACK </t>
  </si>
  <si>
    <t>X-ND100</t>
  </si>
  <si>
    <t>DIGITAL NOISE DETECTOR</t>
  </si>
  <si>
    <t>X-NPMS</t>
  </si>
  <si>
    <t>CONFIGURABLE NETWORK PAGING CONSOLE  7  TFT TOUCH SCREEN  SUITABLE FOR DESKTOP FLUSH MOUNT</t>
  </si>
  <si>
    <t>X-NRI/EN</t>
  </si>
  <si>
    <t>NETWORK RESOURCE INTERFACE  4 CHANNELS NETWORK AUDIO SOURCE  32 DRY CONTACTS IN AND 8 DRY CONTACTS OUT</t>
  </si>
  <si>
    <t>XNXXSA1SS</t>
  </si>
  <si>
    <t>AMMONIA (NH3) 0-200 PPM (50 TO 200 PPM  50 PPM)</t>
  </si>
  <si>
    <t>XR2</t>
  </si>
  <si>
    <t>DETECTOR INSTALLATION/REMOVAL TOOL KIT  LOW PROFILE FOR 700 SERIES DETECTORS</t>
  </si>
  <si>
    <t>XR2B</t>
  </si>
  <si>
    <t>EXTRACTOR TOOL</t>
  </si>
  <si>
    <t>X-SP2000</t>
  </si>
  <si>
    <t>X-SMART SYSTEM RESOURCE PLATFORM (SERVER)</t>
  </si>
  <si>
    <t>X-SPT900</t>
  </si>
  <si>
    <t>X-SMART MED TO SMALL PROJECT SYSTEM MANAGEMENT SOFTWARE PACKAGE (INCLUDE 1 SEVER AND 1 CLIENT INTERFACE)</t>
  </si>
  <si>
    <t>X-ST2000</t>
  </si>
  <si>
    <t>X-SMART CLIENT INTERFACE</t>
  </si>
  <si>
    <t>ROOM STATION  TALK-LISTEN-DOOR</t>
  </si>
  <si>
    <t>OVERSIZED ROOM STATION  TALK-LISTEN-DOOR</t>
  </si>
  <si>
    <t>7965/6865  HANDSET SUBASSEMBLY</t>
  </si>
  <si>
    <t>SPEAKER PANEL  STANDARD SIZE</t>
  </si>
  <si>
    <t>DIRECTORY PANEL  40 NAMELINES</t>
  </si>
  <si>
    <t>FLUSH MOUNT FRAME  1-GANG</t>
  </si>
  <si>
    <t>FLUSH MOUNT FRAME  2-GANG</t>
  </si>
  <si>
    <t>FLUSH MOUNT FRAME  3-GANG</t>
  </si>
  <si>
    <t>SURFACE-MOUNT FRAME  1-GANG</t>
  </si>
  <si>
    <t>SURFACE-MOUNT FRAME  2-GANG</t>
  </si>
  <si>
    <t>SURFACE-MOUNT FRAME  3-GANG</t>
  </si>
  <si>
    <t>BACKBOX  1-GANG</t>
  </si>
  <si>
    <t>BACKBOX  2-GANG</t>
  </si>
  <si>
    <t>BACKBOX  3-GANG</t>
  </si>
  <si>
    <t>FLUSH MOUNT FRAME  1-GANG  MINI SIZE</t>
  </si>
  <si>
    <t>FLUSH MOUNT FRAME  2-GANG  MINI SIZE</t>
  </si>
  <si>
    <t>SURFACE-MOUNT FRAME  1-GANG  MINI SIZE</t>
  </si>
  <si>
    <t>SURFACE-MOUNT FRAME  2-GANG  MINI SIZE</t>
  </si>
  <si>
    <t>BACKBOX  1-GANG  MINI SIZE</t>
  </si>
  <si>
    <t>BACKBOX  2-GANG  MINI SIZE</t>
  </si>
  <si>
    <t xml:space="preserve">SUBSTATION  SINGLE CALL  MUSHROOM BUTTON </t>
  </si>
  <si>
    <t xml:space="preserve">BACK BOX FOR CAT  4370/71 </t>
  </si>
  <si>
    <t>SUBSTATION  SINGLE CALL</t>
  </si>
  <si>
    <t>P A  PAGE INTERFACE</t>
  </si>
  <si>
    <t>SURFACE BOX  HIGH SECURITY (WHITE FINISH)</t>
  </si>
  <si>
    <t xml:space="preserve">SUBSTATION  SINGLE CALL </t>
  </si>
  <si>
    <t xml:space="preserve">SUBSTATION  DUAL CALL </t>
  </si>
  <si>
    <t>MASTER  HANDSET  MEMBRANE KEYPAD</t>
  </si>
  <si>
    <t>MASTER  HANDSET  GOOSENECK MICROPHONE  MEMBRANE KEYPAD</t>
  </si>
  <si>
    <t>DIGITAL SWITCH  48 STATION CAPACITY</t>
  </si>
  <si>
    <t>CONFERENCE CARD (OPTION FOR CAT  5251)</t>
  </si>
  <si>
    <t>NETWORK HUB  NEW STYLE</t>
  </si>
  <si>
    <t>HUB LINK CARD  NEW STYLE</t>
  </si>
  <si>
    <t>DIGITAL LINE CARD  8 DIGITAL STATIONS</t>
  </si>
  <si>
    <t xml:space="preserve">MASTER  ADMINISTRATIVE </t>
  </si>
  <si>
    <t>MASTER  ADMINISTRATIVE  GOOSENECK MICROPHONE</t>
  </si>
  <si>
    <t>MASTER  HANDSET  MEMBRANE KEYPAD  FLUSH WALL</t>
  </si>
  <si>
    <t>RELAY INTERFACE  16 CONTACT SETS (MULTIPLE 4378S CONNECT TO SINGLE 4377)</t>
  </si>
  <si>
    <t>POWER SUPPLY  PROVIDES POWER TO 24 STATIONS</t>
  </si>
  <si>
    <t>FLUSH ADMIN  MASTER WITH GOOSENECK</t>
  </si>
  <si>
    <t>HIGH SECURITY REMOTE CALL  MUSHROOM</t>
  </si>
  <si>
    <t>HIGH SECURITY REMOTE CALL  STEEL SWITCH</t>
  </si>
  <si>
    <t>HIGH SECURITY REMOTE CALL  MUSHROOM KEY</t>
  </si>
  <si>
    <t>HIGH SECURITY REMOTE CALL STATION W/MSHR   PRESS FOR HELP  HORIZONTAL (REQUIRES ENG FEE)</t>
  </si>
  <si>
    <t>HIGH SECURITY REMOTE CALL STATION W/MSHR   PRESS FOR HELP  VERTICAL (REQUIRES ENG FEE)</t>
  </si>
  <si>
    <t>HIGH SECURITY REMOTE CALL STATION   PRESS FOR HELP  HORIZONTAL (REQUIRES ENG FEE)</t>
  </si>
  <si>
    <t>HIGH SECURITY REMOTE CALL STATION   PRESS FOR HELP  VERTICAL (REQUIRES ENG FEE)</t>
  </si>
  <si>
    <t>TALK-LISTEN CONTROL AMPLIFIER  UP TO 1000 UNITS (DUAL LOBBY)</t>
  </si>
  <si>
    <t>TALK-LISTEN CONTROL AMPLIFIER  UP TO 1000 UNITS</t>
  </si>
  <si>
    <t>CALLCORD (1/4  PLUG  7 FEET)</t>
  </si>
  <si>
    <t>SINGLE 1/4  JACK CALL STATION</t>
  </si>
  <si>
    <t>DUAL 1/4  JACK CALL STATION</t>
  </si>
  <si>
    <t>PRO-ALERT 570 MAIN CONTROL UNIT (CAT5  AUDIO-VISUAL) (90-220 VAC)</t>
  </si>
  <si>
    <t>COMBINATION ROOM CONTROLLER   DOME LIGHT (TONE-VISUAL)</t>
  </si>
  <si>
    <t>COMBINATION ROOM CONTROLLER   DOME LIGHT (CAT5  AUDIO-VISUAL)</t>
  </si>
  <si>
    <t>PHYSIOLOGICAL ALARM JACK (DUAL  SURFACE MOUNT)</t>
  </si>
  <si>
    <t>WALL BRACKET  ANNUNCIATOR (FOR 5766  6166)</t>
  </si>
  <si>
    <t>EXTENDER ANNUNCIATOR PANEL (50 POINTS)</t>
  </si>
  <si>
    <t>SEALED DIN CALLCORD (10 FEET)</t>
  </si>
  <si>
    <t>TRIMPLATE (FOR 6816 PAGE CONTROL)</t>
  </si>
  <si>
    <t>LED ZONE LIGHT (PROVIDER  )</t>
  </si>
  <si>
    <t>LED ZONE LIGHT W/TONE (PROVIDER  )</t>
  </si>
  <si>
    <t>PUSHBUTTON PATIENT STATION (PROVIDER  )</t>
  </si>
  <si>
    <t>PUSHBUTTON PATIENT STATION W/RELAY (PROVIDER  )</t>
  </si>
  <si>
    <t>WIRELESS PUSHBTN PATIENT STATN (PROVIDER  ) (9719  OR 9720  REQD)</t>
  </si>
  <si>
    <t>STAFF STATION (PROVIDER  )</t>
  </si>
  <si>
    <t>STAFF STATION W/RELAY (PROVIDER  )</t>
  </si>
  <si>
    <t>STAFF STATION W/TONE (PROVIDER  )</t>
  </si>
  <si>
    <t>SUB STATION (PROVIDER  )</t>
  </si>
  <si>
    <t>SUB STATION W/TIMER CONTACT OUTPUT (PROVIDER  )</t>
  </si>
  <si>
    <t>SUB STATION W/TONE (PROVIDER  )</t>
  </si>
  <si>
    <t>VISUAL DUTY STATION (PROVIDER  ) (INCLUDES 9707 SPLIITTER)</t>
  </si>
  <si>
    <t xml:space="preserve">SINGLE-JACK CALLCORD PATIENT STATION </t>
  </si>
  <si>
    <t>SINGLE-JACK PATIENT STATION (PROVIDER  )</t>
  </si>
  <si>
    <t>SINGLE-JACK PATIENT STATION W/RELAY (PROVIDER  )</t>
  </si>
  <si>
    <t>SINGLE-JACK PATIENT STATION W/TONE (PROVIDER  )</t>
  </si>
  <si>
    <t>PULLCORD PATIENT/BATH STATION W/AUDIO (PROVIDER  )</t>
  </si>
  <si>
    <t>PULLCORD PATIENT/BATH STATION W/AUDIO   TONE (PROVIDER  )</t>
  </si>
  <si>
    <t>WIRELESS PULLCORD PATIENT STATION (PROVIDER  ) (9719  OR 9720  REQD)</t>
  </si>
  <si>
    <t>DUAL-JACK PATIENT STATION (PROVIDER  )</t>
  </si>
  <si>
    <t>DUAL-JACK PATIENT STATION W/RELAY (PROVIDER  )</t>
  </si>
  <si>
    <t>DUAL-JACK PATIENT STATION W/TONE (PROVIDER  )</t>
  </si>
  <si>
    <t>SINGLE-JACK MUTING PATIENT STATION (PROVIDER  )</t>
  </si>
  <si>
    <t>SINGLE-JACK MUTING PATIENT STATION W/TONE (PROVIDER  )</t>
  </si>
  <si>
    <t>DUAL-JACK MUTING PATIENT STATION (PROVIDER  )</t>
  </si>
  <si>
    <t>DUAL-JACK MUTING PATIENT STATION PROVIDER W/TONE (PROVIDER  )</t>
  </si>
  <si>
    <t>SEALED CALLCORD  10  (PROVIDER  )</t>
  </si>
  <si>
    <t>AUDIO VISUAL DUTY STATION (PROVIDER  ) (INCLUDES 9709 SPLIITTER)</t>
  </si>
  <si>
    <t>PILLOW SPEAKER (PROVIDER  )  10’  NURSE  TV</t>
  </si>
  <si>
    <t>DIGITAL PILLOW SPEAKER - TV CONTROL  ONE LIGHT CONTROL</t>
  </si>
  <si>
    <t>PILLOW SPEAKER (PROVIDER  )  10’  NURSE  TV  1 AUX (LIGHT)</t>
  </si>
  <si>
    <t>STAFF EMER / CODE BLUE STATION (PROVIDER  )</t>
  </si>
  <si>
    <t>STAFF EMER / CODE PINK STATION (PROVIDER  )</t>
  </si>
  <si>
    <t xml:space="preserve">PLASTIC PULLCORD BATH STATION, ONE GANG, BLUE PLASTIC CORD </t>
  </si>
  <si>
    <t>PULLCORD BATH STATION W/BLUE CORD (PROVIDER  )</t>
  </si>
  <si>
    <t>WIRELESS PULLCORD/PUSHBUTTON STATION (9720 TV OR 9719 TV RQD)</t>
  </si>
  <si>
    <t>CALLCORD  6 FEET</t>
  </si>
  <si>
    <t>CALLCORD  6 FEET (PROVIDER  )</t>
  </si>
  <si>
    <t>STAFF PRESENCE STATION (PROVIDER  )</t>
  </si>
  <si>
    <t>CALLCORD  10 FEET</t>
  </si>
  <si>
    <t>CALLCORD  10 FEET (PROVIDER  )</t>
  </si>
  <si>
    <t>CALLCORD ADAPTER 1/4  TO DIN</t>
  </si>
  <si>
    <t>AUXILLIARY INPUT STATION (2 INPUT) (PROVIDER  )</t>
  </si>
  <si>
    <t>WIRELESS SINGLE PATIENT - TONE VISUAL  (9720 TV OR 9719 TV RQD)</t>
  </si>
  <si>
    <t>PUSHBUTTON CALL STATION (PROVIDER  )</t>
  </si>
  <si>
    <t>WIRELESS PUSHBUTTON CALL STATION  (9720 TV OR 9719 TV RQD)</t>
  </si>
  <si>
    <t>DUMMY PLUG  DIN WITH PUSHBUTTON</t>
  </si>
  <si>
    <t>SUPERVISED CODE STATION (PROVIDER  )</t>
  </si>
  <si>
    <t>SUPERVISED CODE PINK STATION (PROVIDER  )</t>
  </si>
  <si>
    <t>PULLCORD SHOWER STATION (PROVIDER  )</t>
  </si>
  <si>
    <t>DIGITAL PILLOWSPEAKER - TV CONTROL  TWO LIGHT CONTROLS</t>
  </si>
  <si>
    <t>PILLOW SPEAKER (PROVIDER  )  10’  NURSE  TV  2 AUX (LIGHT)</t>
  </si>
  <si>
    <t>DIGITAL PILLOW SPEAKER - TV DIRECT ACCESS  TWO LIGHT CONTROLS</t>
  </si>
  <si>
    <t>PILLOW SPEAKER (PROVIDER  )  10’  NURSE  TV  # KEYPAD  2 AUX (LIGHT)</t>
  </si>
  <si>
    <t>ENCLOSURE FOR 4851-EXT</t>
  </si>
  <si>
    <t>PILLOW SPEAKER (PROVIDER  )  10’  NURSE  TV  # KEYPAD</t>
  </si>
  <si>
    <t>DIGITAL PILLOW SPEAKER - TV DIRECT ACCESS  ONE LIGHT CONTROL</t>
  </si>
  <si>
    <t>PILLOW SPEAKER (PROVIDER  )  10’  NURSE  TV  # KEYPAD  1 AUX (LIGHT)</t>
  </si>
  <si>
    <t>ENHANCED PILLOW SPEAKER W/LIGHT CONTROL  HEADPHONE JACK</t>
  </si>
  <si>
    <t>1/4  TO DIN ADAPTER</t>
  </si>
  <si>
    <t>CABINET (24 X 18) FOR LAN SWITCH</t>
  </si>
  <si>
    <t>NURSE CALL 8 PORT ETHERNET SWITCH</t>
  </si>
  <si>
    <t>LAN SWITCH  8 PORT   1 FIBER UPLINK (MULTI-MODE)</t>
  </si>
  <si>
    <t>LAN SWITCH  8 PORT   1 FIBER UPLINK (SINGLE-MODE)</t>
  </si>
  <si>
    <t>NURSE CALL GATEWAY  2 CHANNEL (STANDARD)</t>
  </si>
  <si>
    <t>NURSE CALL GATEWAY  8 CHANNEL (STANDARD)</t>
  </si>
  <si>
    <t>LED DOME LIGHT (PROVIDER  )</t>
  </si>
  <si>
    <t>LED DOME LIGHT W/TIMER CONTACT OUTPUT (PROVIDER  )</t>
  </si>
  <si>
    <t>LED DOME LIGHT W/TONE (PROVIDER  )</t>
  </si>
  <si>
    <t>SEALED CALLCORD (1/4  PLUG  10 FEET)</t>
  </si>
  <si>
    <t>CALLCORD  WITH 1/4  PLUG 6 FEET</t>
  </si>
  <si>
    <t>CALLCORD  WITH 1/4  PLUG 10 FEET</t>
  </si>
  <si>
    <t>DUMMY PLUG (1/4 )</t>
  </si>
  <si>
    <t>GERIATRIC CALLCORD  WITH 1/4  PLUG</t>
  </si>
  <si>
    <t>BREATH ACTIVATED CALLCORD</t>
  </si>
  <si>
    <t>ENCLOSURE  COVERED/HINGED</t>
  </si>
  <si>
    <t>SECURITY COVER - SINGLE PUSHBUTTON CALL STATION</t>
  </si>
  <si>
    <t>TOUCHSCREEN IP PACKAGE (INCLUDES 6875 9759  9770)</t>
  </si>
  <si>
    <t xml:space="preserve">SPLITTER  D-BUS (PACK OF 10) </t>
  </si>
  <si>
    <t>SPLITTER  D-BUS (PACK OF 100)</t>
  </si>
  <si>
    <t>CAT-5 TO IDC SPLITTER (PACK OF 10)  FOR 6816 PAGING MODULE</t>
  </si>
  <si>
    <t>WIRELESS PENDANT  CONVERTIBLE WRITE OR NECKALCE (WATER RESISTANT)</t>
  </si>
  <si>
    <t>WIRELESS COMMON AREA MODULE (FOR 6811W  OR 6821W  STATIONS)</t>
  </si>
  <si>
    <t>WIRELESS COMMON AREA MOD (6832W   6841 TVSW  OR 6846W )</t>
  </si>
  <si>
    <t>WIRELESS ROOM MODULE (FOR 6811W  OR 6821W  STATIONS)</t>
  </si>
  <si>
    <t>WIRELESS ROOM MODULE (FOR 6832W   6841 TVSW  OR 6846W )</t>
  </si>
  <si>
    <t>ALPHA-NUMERIC ROOM DESC  PER 6865 /6865 TV (FIRST 25 LOC NAMES)</t>
  </si>
  <si>
    <t>ALPHA-NUMERIC ROOM DESC  PER 6865 /6865 TV (ADDTNL 25 LOC NAMES)</t>
  </si>
  <si>
    <t>MODEM-TO-ETHERNET INTERFACE  FOUR-PORT</t>
  </si>
  <si>
    <t>WALL BRACKET (FOR 7065 CONSOLE)</t>
  </si>
  <si>
    <t>END OF LINE TERMINATOR (PACK OF 10)</t>
  </si>
  <si>
    <t>37-PIN BED RECEPTACLE (STANDARD)</t>
  </si>
  <si>
    <t>RACK MOUNT FOR 7092 (1 RU)</t>
  </si>
  <si>
    <t>RACK MOUNT KIT FOR 4554  4556 AND 5351  ACCOMMODATES UP TO TWO 4554</t>
  </si>
  <si>
    <t>RACK MOUNT ADAPTER FOR ETHERNET SWITCH (2 RU)</t>
  </si>
  <si>
    <t>DESK BRACKET (FOR 7065 CONSOLE)</t>
  </si>
  <si>
    <t>1-GANG TRIM PLATE - JERON LOGO</t>
  </si>
  <si>
    <t>16067-1</t>
  </si>
  <si>
    <t>REPLACEMENT DIN RECEPTACLE (680   790)</t>
  </si>
  <si>
    <t>2082</t>
  </si>
  <si>
    <t>REMOTE CALL STATION (PLASTIC)</t>
  </si>
  <si>
    <t>2084</t>
  </si>
  <si>
    <t>REMOTE CALL STATION (METAL)</t>
  </si>
  <si>
    <t>21038</t>
  </si>
  <si>
    <t>3G MOUNTING PLATE</t>
  </si>
  <si>
    <t>3112</t>
  </si>
  <si>
    <t>BACKBOX FOR SECURITY/BEHAVIORAL STATIONS</t>
  </si>
  <si>
    <t>3113</t>
  </si>
  <si>
    <t>BACKBOX FOR 7920-PC</t>
  </si>
  <si>
    <t>4690</t>
  </si>
  <si>
    <t>ADMINISTRATION PROGRAM SOFTWARE (APS)</t>
  </si>
  <si>
    <t>4890</t>
  </si>
  <si>
    <t>ADMINISTRATIVE PROGRAMMING SOFTWARE</t>
  </si>
  <si>
    <t>5715</t>
  </si>
  <si>
    <t>ROOM SPEAKER MODULE</t>
  </si>
  <si>
    <t>5717</t>
  </si>
  <si>
    <t>5741-D</t>
  </si>
  <si>
    <t>SINGLE DIN JACK CALL STATION</t>
  </si>
  <si>
    <t>5742-D</t>
  </si>
  <si>
    <t>DUAL DIN JACK CALL STATION</t>
  </si>
  <si>
    <t>5745</t>
  </si>
  <si>
    <t>EXTERNAL ALARM INPUT MODULE</t>
  </si>
  <si>
    <t>5746</t>
  </si>
  <si>
    <t>PUSHBUTTON CALL STATION</t>
  </si>
  <si>
    <t>5750</t>
  </si>
  <si>
    <t>PRO-ALERT 570 MAIN CONTROL UNIT (90 - 220 VAC)</t>
  </si>
  <si>
    <t>5752</t>
  </si>
  <si>
    <t>ROOM CONTROLLER (TONE-VISUAL)</t>
  </si>
  <si>
    <t>5752-5</t>
  </si>
  <si>
    <t>ROOM CONTROLLER (CAT5  TONE-VISUAL)</t>
  </si>
  <si>
    <t>5752-5A</t>
  </si>
  <si>
    <t>ROOM CONTROLLER (CAT5  AUDIO-VISUAL)</t>
  </si>
  <si>
    <t>5753-5</t>
  </si>
  <si>
    <t>COMBINATION ROOM CONTROLLER   DOME LIGHT (CAT5  TONE-VISUAL)</t>
  </si>
  <si>
    <t>5757</t>
  </si>
  <si>
    <t>WIRELESS RECEIVER MODULE</t>
  </si>
  <si>
    <t>5758</t>
  </si>
  <si>
    <t>PULLCORD/PUSHBUTTON SHOWER STATION (WATER RESISTANT)</t>
  </si>
  <si>
    <t>5759</t>
  </si>
  <si>
    <t>COMMON AREA WIRELESS RECEIVER MODULE</t>
  </si>
  <si>
    <t>5761</t>
  </si>
  <si>
    <t>POCKET PAGE INTERFACE</t>
  </si>
  <si>
    <t>5766</t>
  </si>
  <si>
    <t>ANNUNCIATOR PANEL (50 POINTS)</t>
  </si>
  <si>
    <t>5771</t>
  </si>
  <si>
    <t>ZONE LIGHT</t>
  </si>
  <si>
    <t>5771-5</t>
  </si>
  <si>
    <t>ZONE LIGHT (CAT5)</t>
  </si>
  <si>
    <t>5775</t>
  </si>
  <si>
    <t>NURSE CONSOLE (4-LINE LCD)</t>
  </si>
  <si>
    <t>5775-5A</t>
  </si>
  <si>
    <t>NURSE CONSOLE (4-LINE LCD) W/INTERCOM</t>
  </si>
  <si>
    <t>5780-02</t>
  </si>
  <si>
    <t>REPORTING PACKAGE (UP TO FOUR 5750)</t>
  </si>
  <si>
    <t>5781-01</t>
  </si>
  <si>
    <t>REPORTING PACKAGE WITH EMAIL OUTPUT (UP TO TWO 5750)</t>
  </si>
  <si>
    <t>5781-02</t>
  </si>
  <si>
    <t>REPORTING PACKAGE WITH EMAIL OUTPUT (UP TO FOUR 5750)</t>
  </si>
  <si>
    <t>5782-01</t>
  </si>
  <si>
    <t>REPORTING PACKAGE WITH POCKET PAGE OUTPUT (UP TO TWO 5750)</t>
  </si>
  <si>
    <t>5782-02</t>
  </si>
  <si>
    <t>REPORTING PACKAGE WITH POCKET PAGE OUTPUT (UP TO FOUR 5750)</t>
  </si>
  <si>
    <t>5783-01</t>
  </si>
  <si>
    <t>REPORTING PACKAGE W EMAIL OUTPUT AND POCKET PAGE OUTPUT (UP TO TWO 5750)</t>
  </si>
  <si>
    <t>5783-02</t>
  </si>
  <si>
    <t>REPORTING PACKAGE W EMAIL OUTPUT AND POCKET PAGE OUTPUT (UP TO FOUR 5750)</t>
  </si>
  <si>
    <t>5784-01</t>
  </si>
  <si>
    <t>ANDROID NOTIFICATION PACKAGE (WITH 2 REGISTERED DEVICES) (UP TO TWO 5750)</t>
  </si>
  <si>
    <t>5784-02</t>
  </si>
  <si>
    <t>ANDROID NOTIFICATION PACKAGE (WITH 2 REGISTERED DEVICES) (UP TO FOUR 5750)</t>
  </si>
  <si>
    <t>5785-01</t>
  </si>
  <si>
    <t>REPORTING PACKAGE WITH ANDROID NOTIFICATION (WITH 2 REGISTERED DEVICES) (UP TO TWO 5750)</t>
  </si>
  <si>
    <t>5785-02</t>
  </si>
  <si>
    <t>REPORTING PACKAGE WITH ANDROID NOTIFICATION (WITH 2 REGISTERED DEVICES) (UP TO FOUR 5750)</t>
  </si>
  <si>
    <t>5786-01</t>
  </si>
  <si>
    <t>REPORTING PACKAGE W EMAIL OUTPUT AND ANDROID NOTIFICATION  (WITH 2 REGISTERED DEVICES) (UP TO TWO 5750)</t>
  </si>
  <si>
    <t>5786-02</t>
  </si>
  <si>
    <t>REPORTING PACKAGE W EMAIL OUTPUT AND ANDROID NOTIFICATION  (WITH 2 REGISTERED DEVICES) (UP TO FOUR 5750)</t>
  </si>
  <si>
    <t>5787-05</t>
  </si>
  <si>
    <t>LICENSING FOR 5 ADDITIONAL REGISTERED ANDROID DEVICES FOR ANDROID NOTIFICATION (MAX OF 52 DEVICES)</t>
  </si>
  <si>
    <t>5788</t>
  </si>
  <si>
    <t>MAIN CONTROL ENCLOSURE</t>
  </si>
  <si>
    <t>5790</t>
  </si>
  <si>
    <t>ADMINISTRATION AND PROGRAMMING SOFTWARE</t>
  </si>
  <si>
    <t>5795</t>
  </si>
  <si>
    <t xml:space="preserve">RESIDENT CHECK-IN </t>
  </si>
  <si>
    <t>6813-MB</t>
  </si>
  <si>
    <t>HIGH-SECURITY CALL STATION W/RED MUSHROOM BUTTON</t>
  </si>
  <si>
    <t>6830-SFB</t>
  </si>
  <si>
    <t>HIGH-SECURITY PSYCHIATRIC PUSHBUTTON STATION</t>
  </si>
  <si>
    <t>6830-SMB</t>
  </si>
  <si>
    <t>HIGH-SECURITY PSYCHIATRIC PUSHBUTTON STATION W/RED BUTTON</t>
  </si>
  <si>
    <t>6846-PC</t>
  </si>
  <si>
    <t>HIGH SECURITY CALL STATION</t>
  </si>
  <si>
    <t>6890</t>
  </si>
  <si>
    <t>680 ADMIN PROGRAMMING SOFTWARE (RS-232  INCLUDES INTERFACE HARDWARE)</t>
  </si>
  <si>
    <t>6890-IP</t>
  </si>
  <si>
    <t>680 ADMIN PROGRAMMING SOFTWARE (IP GATEWAY INTERFACE)</t>
  </si>
  <si>
    <t>7012</t>
  </si>
  <si>
    <t xml:space="preserve">PUSHBUTTON AUDIO STATION </t>
  </si>
  <si>
    <t>7030</t>
  </si>
  <si>
    <t>7031</t>
  </si>
  <si>
    <t xml:space="preserve">DUAL PUSHBUTTON STATION </t>
  </si>
  <si>
    <t>7032</t>
  </si>
  <si>
    <t>7041</t>
  </si>
  <si>
    <t>SINGLE 1/4  JACK PATIENT/AUX INPUT STATION</t>
  </si>
  <si>
    <t>7042</t>
  </si>
  <si>
    <t>DUAL 1/4  JACK PATIENT STATION</t>
  </si>
  <si>
    <t>7043</t>
  </si>
  <si>
    <t>DOMELESS ROOM CONTROLLER  TONE-VISUAL</t>
  </si>
  <si>
    <t>7044</t>
  </si>
  <si>
    <t>COMBINATION ROOM CONTROLLER   DOME LIGHT  TONE-VISUAL</t>
  </si>
  <si>
    <t>7045</t>
  </si>
  <si>
    <t>7049</t>
  </si>
  <si>
    <t>7051</t>
  </si>
  <si>
    <t>DOMELESS ROOM CONTROLLER  1 CHANNEL</t>
  </si>
  <si>
    <t>7052</t>
  </si>
  <si>
    <t>DOMELESS ROOM CONTROLLER  3 CHANNEL</t>
  </si>
  <si>
    <t>7053</t>
  </si>
  <si>
    <t>COMBINATION ROOM CONTROLLER   DOME LIGHT  1 CHANNEL</t>
  </si>
  <si>
    <t>7058</t>
  </si>
  <si>
    <t>PULLCODE AND PUSHBUTTON SHOWER STATION</t>
  </si>
  <si>
    <t>7065</t>
  </si>
  <si>
    <t>COLOR TOUCHSCREEN CONSOLE</t>
  </si>
  <si>
    <t>7071</t>
  </si>
  <si>
    <t>7092</t>
  </si>
  <si>
    <t>NURSE CALL GATEWAY</t>
  </si>
  <si>
    <t>7095</t>
  </si>
  <si>
    <t>NURSE CALL POWER SUPPLY WITH BATTERY BACKUP (120-240 VAC)</t>
  </si>
  <si>
    <t>7117</t>
  </si>
  <si>
    <t>DUTY STATION  TONE-VISUAL (ENHANCED)</t>
  </si>
  <si>
    <t>7123</t>
  </si>
  <si>
    <t>SINGLE DIN PATIENT AUDIO STATION  MUTING (ENHANCED)</t>
  </si>
  <si>
    <t>7124</t>
  </si>
  <si>
    <t>DUAL DIN PATIENT AUDIO STATION  MUTING (ENHANCED)</t>
  </si>
  <si>
    <t>7127</t>
  </si>
  <si>
    <t>STAFF   DUTY STATION (ENHANCED)</t>
  </si>
  <si>
    <t>7140</t>
  </si>
  <si>
    <t>WORKFLOW STATION  4 BUTTON (ENHANCED)</t>
  </si>
  <si>
    <t>7154</t>
  </si>
  <si>
    <t>DOMELESS ROOM CONTROLLER (ENHANCED)  3 CHANNEL  9 ENHANCED</t>
  </si>
  <si>
    <t>7155</t>
  </si>
  <si>
    <t>COMBINATION ROOM CONTROLLER (ENHANCED)   DOME LIGHT  3 CHANNEL  9 ENHANCED</t>
  </si>
  <si>
    <t>7912-PC</t>
  </si>
  <si>
    <t xml:space="preserve">BEHAVIORAL SECURITY INTERCOM STATION W/CALL </t>
  </si>
  <si>
    <t>7912-PCC</t>
  </si>
  <si>
    <t>BEHAVIORAL SECURITY INTERCOM STATION W/CALL   CANCEL</t>
  </si>
  <si>
    <t>7912-PCK</t>
  </si>
  <si>
    <t>BEHAVIORAL SECURITY INTERCOM STATION W/PANIC CALL   REMOTE CANCEL</t>
  </si>
  <si>
    <t>7915-PCK</t>
  </si>
  <si>
    <t>BEHAVIORAL SECURITY KEYSWITCH STATION (FOR 7912-PCK STATION)</t>
  </si>
  <si>
    <t>7919-IS</t>
  </si>
  <si>
    <t>DOORWAY ISOLATION INTERCOM STATION</t>
  </si>
  <si>
    <t>7920-PC</t>
  </si>
  <si>
    <t>BEHAVIORAL SECURIITY INTERCOM CALL STATION W/CANCEL BUTTON</t>
  </si>
  <si>
    <t>7930-PC</t>
  </si>
  <si>
    <t>BEHAVIORAL SECURITY CALL STATION W/CANCEL BUTTON</t>
  </si>
  <si>
    <t>7945-NC</t>
  </si>
  <si>
    <t>DUAL EXTERNAL AUX ALARM INPUT STATION (NC INPUTS)</t>
  </si>
  <si>
    <t>7948</t>
  </si>
  <si>
    <t>CLINIC SEQUENCING AND WORKFLOW STATION (8 BUTTON)</t>
  </si>
  <si>
    <t>7953-PC</t>
  </si>
  <si>
    <t>ROOM CONTROLLER W/PRISM SECURITY DOME LIGHT</t>
  </si>
  <si>
    <t>7967-P</t>
  </si>
  <si>
    <t>COLOR TOUCHSCREEN WORKFLOW TERMINAL</t>
  </si>
  <si>
    <t>7973-PC</t>
  </si>
  <si>
    <t>SECURITY PRISM ZONE LIGHT</t>
  </si>
  <si>
    <t>7973-T</t>
  </si>
  <si>
    <t>PRISM ZONE LIGHT W/CODE TONE</t>
  </si>
  <si>
    <t>7979D-01</t>
  </si>
  <si>
    <t>7979D-06</t>
  </si>
  <si>
    <t>7979D-11</t>
  </si>
  <si>
    <t>7979D-16</t>
  </si>
  <si>
    <t>7979D-21</t>
  </si>
  <si>
    <t>7979D-26</t>
  </si>
  <si>
    <t>7979E-01</t>
  </si>
  <si>
    <t>7979E-06</t>
  </si>
  <si>
    <t>7979E-11</t>
  </si>
  <si>
    <t>7979E-16</t>
  </si>
  <si>
    <t>7979E-21</t>
  </si>
  <si>
    <t>7979E-26</t>
  </si>
  <si>
    <t>7984</t>
  </si>
  <si>
    <t>LAN BRIDGE SOFTWARE (STANDARD)</t>
  </si>
  <si>
    <t>7984-E</t>
  </si>
  <si>
    <t>LAN BRIDGE SOFTWARE (ENTERPRISE)</t>
  </si>
  <si>
    <t>7984-L</t>
  </si>
  <si>
    <t>LAN BRIDGE SOFTWARE (ONE REQUIRED PER SYSTEM)</t>
  </si>
  <si>
    <t>7984-MC</t>
  </si>
  <si>
    <t>LAN BRIDGE SOFTWARE (MULTICAST)</t>
  </si>
  <si>
    <t>7986</t>
  </si>
  <si>
    <t>PC CONSOLE MAPVIEW CONFIGURATION SOFTWARE</t>
  </si>
  <si>
    <t>7987   </t>
  </si>
  <si>
    <t>ANDROID NOTIFICATION SOFTWARE (WITH 2 REGISTERED DEVICES) (ONE REQUIRED PER SYSTEM)</t>
  </si>
  <si>
    <t>7987-05</t>
  </si>
  <si>
    <t>LICENSING FOR 5 ADDITIONAL REGISTERED ANDROID DEVICES FOR ANDROID NOTIFICATION SOFTWARE (MAX OF 52 DEVICES)</t>
  </si>
  <si>
    <t>7990</t>
  </si>
  <si>
    <t>ADMIN/PROGRAMMING SOFTWARE</t>
  </si>
  <si>
    <t>7990-L</t>
  </si>
  <si>
    <t>7992-E</t>
  </si>
  <si>
    <t>NURSE CALL GATEWAY  2 CHANNEL (ENTERPRISE)</t>
  </si>
  <si>
    <t>7993-E</t>
  </si>
  <si>
    <t>NURSE CALL GATEWAY  8 CHANNEL (ENTERPRISE)</t>
  </si>
  <si>
    <t>7995A</t>
  </si>
  <si>
    <t>NURSE CALL POWER SUPPLY WITH BATTERY BACKUP (120 - 240 VAC)</t>
  </si>
  <si>
    <t>9551-2</t>
  </si>
  <si>
    <t>SECURITY COVER - DUAL PUSHBUTTON CALL STATION</t>
  </si>
  <si>
    <t>9551-P</t>
  </si>
  <si>
    <t>SECURITY COVER - STAFF PRESENCE PUSHBUTTON CALL STATION</t>
  </si>
  <si>
    <t>9706-10</t>
  </si>
  <si>
    <t>SPLITTER / CAT-5 ADAPTER (PACK OF 10)</t>
  </si>
  <si>
    <t>9706-100</t>
  </si>
  <si>
    <t>SPLITTER / CAT-5 ADAPTER (PACK OF 100)</t>
  </si>
  <si>
    <t>9737</t>
  </si>
  <si>
    <t>DOME LIGHT COLOR CHANGE PROGRAMMING</t>
  </si>
  <si>
    <t>9774</t>
  </si>
  <si>
    <t>POWER CABLE FOR LAN SWITCH</t>
  </si>
  <si>
    <t>9831</t>
  </si>
  <si>
    <t>FLUSH MOUNT PANEL FOR 1 GANG PROVIDER AND PRO-ALERT STATIONS</t>
  </si>
  <si>
    <t>9832</t>
  </si>
  <si>
    <t>FLUSH MOUNT PANEL FOR 2 GANG PROVIDER AND PRO-ALERT STATIONS</t>
  </si>
  <si>
    <t>9845</t>
  </si>
  <si>
    <t>RACK MOUNT FOR 7095 (2 RU)</t>
  </si>
  <si>
    <t>9846</t>
  </si>
  <si>
    <t xml:space="preserve">CABINET MOUNTING ADAPTOR FOR CONVERSION FROM 7995 TO 7995A </t>
  </si>
  <si>
    <t>9944-B</t>
  </si>
  <si>
    <t>6  BLUE CORD W/ PENDANT</t>
  </si>
  <si>
    <t>ASSURETEC ID-150 LICENSE SCANNER - DATA ONLY</t>
  </si>
  <si>
    <t>ASSURETEC ID-150 LICENSE SCANNER - DATA WITH AUTHENTICATION</t>
  </si>
  <si>
    <t>LABEL  WHITE  2 7/16  X 4 3/16   NON ADHESIVE NAME BADGES WITH CLIP HOLE  250 PER ROLL  1 ROLL PER BOX  DYMO 30856</t>
  </si>
  <si>
    <t>LABEL  12-HOUR TIME EXPIRING  2 1/4  X 4   ADHESIVE BADGE  250 PER ROLL  1 ROLL PER BOX  DYMO 30911</t>
  </si>
  <si>
    <t>DYMO 450 TURBO TERMAL PRINTER (B W)</t>
  </si>
  <si>
    <t>LOGITECH QUICKCAM CAMERA</t>
  </si>
  <si>
    <t>WIRED HANDHELD BARCODE SCANNER  METROLOGIC MS9520 VOYAGER</t>
  </si>
  <si>
    <t>UNIVERSAL CARD PRINTER ACCESSORIES  O RING</t>
  </si>
  <si>
    <t>UNIVERSAL CARD PRINTER ACCESSORIES  O RING BELT</t>
  </si>
  <si>
    <t>CARD PRINTER  SPARE PART  BELT FOR THE CARD PATH HDP5000</t>
  </si>
  <si>
    <t>FLEXPASS™ KEYPAD ARK-501  BLACK BUFFERED OR 8-BIT BURST READER</t>
  </si>
  <si>
    <t>1 ADDITIONAL ACTIVE DIRECTORY CONNECTION  MAXIMUM OF 9 ADDITIONAL CONNECTIONS SUPPORTED (TOTAL OF 10 WITH CONNECTION INCLUDE IN BASIC PART NUMBERS)  ONLY AVAILABLE WITH PROFESSIONAL OR ENTERPRISE PACKAGES (SYNERGIS™ AND/OR OMNICAST™) OR AUTOVU™ STANDARD P</t>
  </si>
  <si>
    <t>SECURITY CENTER ACTIVE DIRECTORY INTEGRATION (USERS AND CARDHOLDERS)  ENABLES WINDOWS USER ACCOUNTS TO BE LINKED TO SECURITY CENTER USER AND SYNERGIS CARDHOLDER ACCOUNTS  ONLY AVAILABLE WITH PROFESSIONAL OR ENTERPRISE PACKAGES (SYNERGIS™ AND/OR OMNICAST™)</t>
  </si>
  <si>
    <t xml:space="preserve">SUPPORT 1 BOSCH B/G SERIE INTRUSION CONTROL PANEL CONNECTION  REQUIRES THE GSC-AP-BASE AND ONE OF STANDARD  PROFESSIONAL OR ENTERPRISE PACKAGES (SYNERGIS™ AND/OR OMNICAST™)  MANDATORY GENETEC™ ADVANTAGE </t>
  </si>
  <si>
    <t xml:space="preserve">1 DMP INTRUSION PANEL CONNECTION  REQUIRES THE GSC-AP-BASE AND ONE OF STANDARD  PROFESSIONAL OR ENTERPRISE PACKAGES (SYNERGIS™ AND/OR OMNICAST™)  MANDATORY GENETEC™ ADVANTAGE    1 PART PER PANEL </t>
  </si>
  <si>
    <t xml:space="preserve">1 DSC POWERSERIES INTRUSION PANEL CONNECTION  REQUIRES THE GSC-AP-BASE AND ONE OF STANDARD  PROFESSIONAL OR ENTERPRISE PACKAGES (SYNERGIS™ AND/OR OMNICAST™)  MANDATORY GENETEC™ ADVANTAGE </t>
  </si>
  <si>
    <t xml:space="preserve">1 FAILOVER DIRECTORY ROLE  ONLY AVAILABLE WITH ENTERPRISE PACKAGES (SYNERGIS™ AND/OR OMNICAST™) OR AUTOVU™ STANDARD  MANDATORY GENETEC™ ADVANTAGE </t>
  </si>
  <si>
    <t xml:space="preserve">SITE LICENSE FOR SECURITY CENTER MOBILE APP CONNECTIONS  ONLY AVAILABLE WITH  SYNERGIS™TM AND/OR OMNICAST™TM ENTERPRISE PACKAGES OR AUTOVU™TM STANDARD PACKAGE </t>
  </si>
  <si>
    <t xml:space="preserve">1 FEDERATED OMNICAST 4 DIRECTORY CONNECTION  MUST PURCHASE OMNICAST OR SYNERGIS™ ENTERPRISE PACKAGE  PLEASE CONTACT YOUR RSM FOR SUPPORTED OMNICAST™ 4 VERSIONS </t>
  </si>
  <si>
    <t xml:space="preserve">1 FEDERATED ENTITY OMNICAST 4 DIRECTORY CONNECTION - 20 CAMERAS OR LESS  MUST PURCHASE ENTERPRISE PACKAGE  PLEASE CONTACT YOUR RSM FOR SUPPORTED OMNICAST™ 4 VERSIONS </t>
  </si>
  <si>
    <t xml:space="preserve">1 BARCO CMS PLUGIN  ONLY AVAILABLE WITH PROFESSIONAL OR ENTERPRISE PACKAGES (SYNERGIS™ AND/OR OMNICAST™)  MANDATORY GENETEC™ ADVANTAGE </t>
  </si>
  <si>
    <t xml:space="preserve">1 LENEL ONGUARD PACS PLUGIN  1 PART PER 750 READERS  ONLY AVAILABLE WITH PROFESSIONAL OR ENTERPRISE PACKAGES (SYNERGIS™ AND/OR OMNICAST™) </t>
  </si>
  <si>
    <t xml:space="preserve">1 FEDERATED SECURITY CENTER 4 0 (OR HIGHER) DIRECTORY CONNECTION  MUST PURCHASE OMNICAST™ OR SYNERGIS™ ENTERPRISE PACKAGE OR AUTOVU™ STANDARD </t>
  </si>
  <si>
    <t xml:space="preserve">1 FEDERATED SECURITY CENTER 4 0 (OR HIGHER) DIRECTORY CONNECTION - 20 ENTITIES OR LESS (CAMERAS  READERS OR SHARP)  MUST PURCHASE OMNICAST™ OR SYNERGIS™ ENTERPRISE PACKAGE OR AUTOVU™ STANDARD </t>
  </si>
  <si>
    <t xml:space="preserve">SITE LICENSE FOR GENETEC™ SECURITY DESK CLIENT CONNECTIONS (INCL  WEB CLIENT) (ONLY AVAILABLE WITH SYNERGIS™ AND/OR OMNICAST™ ENTERPRISE PACKAGES AND/OR AUTOVU™ STANDARD PACKAGE) </t>
  </si>
  <si>
    <t>1 GENETEC™ SECURITY DESK CLIENT CONNECTION (INCL  WEB CLIENT)</t>
  </si>
  <si>
    <t xml:space="preserve">1 LENEL ONGUARD VIDEO TRANSLATOR  ONLY AVAILABLE WITH PROFESSIONAL OR ENTERPRISE PACKAGES (SYNERGIS™ AND/OR OMNICAST™)  MANDATORY GENETEC ADVANTAGE </t>
  </si>
  <si>
    <t>GSC AUTOVU™ STANDARD PACKAGE  INCLUDES SECURITY CENTER MAPPING FOR 5 CLIENT CONNECTIONS</t>
  </si>
  <si>
    <t>ONE (1) GENETEC PATROLLER™ CONNECTION</t>
  </si>
  <si>
    <t>HOTLIST - PERMIT LIST UPDATER THROUGH FTP/HTTP/SFTP FOR MOBILE LPR</t>
  </si>
  <si>
    <t>GSC OMNICAST™ ENTERPRISE PACKAGE WHICH INCLUDES  ARCHIVING AND AUXILIARY ARCHIVING SUPPORT  MEDIA ROUTER  AUDIO  REMOTE SECURITY DESK  CAMERA SEQUENCES  CAMERA BLOCKING  CAMERA DEWARPING  HARDWARE MATRIX SUPPORT  TIME ZONE  EDGE RECORDING  TRICKLING AND A</t>
  </si>
  <si>
    <t xml:space="preserve">1 FEDERATION™ CONNECTION IS REQUIRED FOR EACH SITE THAT USE STRATOCAST™ CONNECTED CAMERAS  THIS FEE IS WAIVED FOR SITES WITHIN THE SAME LEGAL ENTITY AS THE OWNER OF THE SECURITY CENTER ENTERPRISE SERVER LICENSE </t>
  </si>
  <si>
    <t xml:space="preserve">1 CAMERA CONNECTION FOR BOSCH VRM (NO RECORDING)  MANDATORY GENETEC™ ADVANTAGE </t>
  </si>
  <si>
    <t xml:space="preserve">1 FAILOVER CAMERA CONNECTION (CAMERA CONNECTION NOT INCLUDED)  MANDATORY GENETEC™ ADVANTAGE </t>
  </si>
  <si>
    <t xml:space="preserve">GSC OMNICAST™ PROFESSIONAL PACKAGE WHICH INCLUDES  ARCHIVING SUPPORT  MEDIA ROUTER  AUDIO  REMOTE SECURITY DESK  CAMERA SEQUENCES  CAMERA BLOCKING  CAMERA DEWARPING  TIME ZONE  EDGE RECORDING  TRICKLING AND ARCHIVE TRANSFER  KEYBOARD AND JOYSTICK SUPPORT </t>
  </si>
  <si>
    <t>GSC OMNICAST™ STANDARD PACKAGE WHICH INCLUDES  ARCHIVING SUPPORT  MEDIA ROUTER  AUDIO  CAMERA SEQUENCES  CAMERA DEWARPING  TIME ZONE  EDGE RECORDING  TRICKLING AND ARCHIVE TRANSFER  KEYBOARD AND JOYSTICK SUPPORT  MAX  50 CAMERAS  MAX  5 CLIENTS  MAX  1 AR</t>
  </si>
  <si>
    <t xml:space="preserve">INTERFACE TO ONE PAY BY PLATE SYSTEM </t>
  </si>
  <si>
    <t xml:space="preserve">ADVANCED PLAN MANAGER FOR GIS MAP SERVERS  REQUIRES GSC-PM-STD-XXX  GENETEC™ ADVANTAGE </t>
  </si>
  <si>
    <t>PLAN MANAGER FOR UP TO 100 ENTITIES (CAMERAS  DOORS  ALARM PANELS  CUSTOM ENTITIES)   SUPPORTS VECTOR-BASED MAPS (PDF)  INTRUSION MANAGEMENT  PTZ CONTROL AND FIELD OF VIEW  CUSTOMIZABLE ENTITY STATES  SIMPLE BING MAPS SUPPORT   MACROS  ONLY AVAILABLE WITH</t>
  </si>
  <si>
    <t>PLAN MANAGER FOR UP TO 1000 ENTITIES (CAMERAS  DOORS  ALARM PANELS  CUSTOM ENTITIES)   SUPPORTS VECTOR-BASED MAPS (PDF)  INTRUSION MANAGEMENT  PTZ CONTROL AND FIELD OF VIEW  CUSTOMIZABLE ENTITY STATES  SIMPLE BING MAPS SUPPORT   MACROS  ONLY AVAILABLE WIT</t>
  </si>
  <si>
    <t>PLAN MANAGER FOR UP TO 250 ENTITIES (CAMERAS  DOORS  ALARM PANELS  CUSTOM ENTITIES)   SUPPORTS VECTOR-BASED MAPS (PDF)  INTRUSION MANAGEMENT  PTZ CONTROL AND FIELD OF VIEW  CUSTOMIZABLE ENTITY STATES  SIMPLE BING MAPS SUPPORT   MACROS  ONLY AVAILABLE WITH</t>
  </si>
  <si>
    <t xml:space="preserve">PLAN MANAGER FOR UP TO 50 ENTITIES (CAMERAS  DOORS  INTRUSION PANELS  CUSTOM ENTITIES)   SUPPORTS VECTOR-BASED MAPS (PDF)  ALARM MANAGEMENT  PTZ CONTROL AND FIELD OF VIEW  CUSTOMIZABLE ENTITY STATES  SIMPLE BING MAPS SUPPORT   MACROS  ONLY AVAILABLE WITH </t>
  </si>
  <si>
    <t>PLAN MANAGER FOR UP TO 500 ENTITIES (CAMERAS  DOORS  ALARM PANELS  CUSTOM ENTITIES)   SUPPORTS VECTOR-BASED MAPS (PDF)  INTRUSION MANAGEMENT  PTZ CONTROL AND FIELD OF VIEW  CUSTOMIZABLE ENTITY STATES  SIMPLE BING MAPS SUPPORT   MACROS  ONLY AVAILABLE WITH</t>
  </si>
  <si>
    <t>PLAN MANAGER FOR UNLIMITED ENTITIES (CAMERAS  DOORS  ALARM PANELS  CUSTOM ENTITIES)   SUPPORTS VECTOR-BASED MAPS (PDF)  INTRUSION MANAGEMENT  PTZ CONTROL AND FIELD OF VIEW  CUSTOMIZABLE ENTITY STATES  SIMPLE BING MAPS SUPPORT   MACROS  ONLY AVAILABLE WITH</t>
  </si>
  <si>
    <t xml:space="preserve">1 GLOBAL CARDHOLDER MANAGEMENT CONNECTION PER REMOTE SYSTEM CONNECTING   CENTRAL SYSTEM MUST BE A SYNERGIS™ ENTEPRISE SYSTEM  MANDATORY GENETEC™ ADVANTAGE </t>
  </si>
  <si>
    <t>1 EXTERNAL READER CONNECTION (REQUIRED WHEN HARDWARE NOT PURCHASED FROM GENETEC™)</t>
  </si>
  <si>
    <t xml:space="preserve">GSC SYNERGIS™ STANDARD PACKAGE WHICH INCLUDES  1 ACCESS MANAGER  MAX  64 READERS  MAX  1 ACCESS MANAGER  MAX  5 CLIENTS  BADGE DESIGNER </t>
  </si>
  <si>
    <t>THREAT LEVEL MODULE  ONLY AVAILABLE WITH PROFESSIONAL OR ENTERPRISE PACKAGES (SYNERGIS™ AND/OR OMNICAST™)OR ALL IN ONE PACKAGES</t>
  </si>
  <si>
    <t>1 VIRTUAL MATRIX FAILOVER (INCL  VIRTUAL MATRIX)</t>
  </si>
  <si>
    <t>PROXCARD II PROXIMITY ACCESS CARD (CLAM SHELL) (CANNOT PRINT DIRECTLY TO A CLAMSHELL CARD)  PREDEFINED H10304 CARD FORMAT WITH FACILITY CODE H10304  WILL PROVIDE NEXT CARD RANGE AVAILABLE</t>
  </si>
  <si>
    <t>ISOPROX II GRAPHICS QUALITY PVC  PROXIMITY ACCESS CARD    PREDEFINED H10304 CARD FORMAT WITH FACILITY CODE H10304  WILL PROVIDE NEXT CARD RANGE AVAILABLE</t>
  </si>
  <si>
    <t>ICLASS SR CONTACTLESS SMART CARD  2K BIT WITH 2 APPLICATION AREAS  SUPPORTED WITH STANDARD ICLASS/MULTICLASS AND ICLASS/MULTICLASS SE READERS    PREDEFINED H10304 CARD FORMAT WITH FACILITY CODE H10304  WILL PROVIDE NEXT CARD RANGE AVAILABLE</t>
  </si>
  <si>
    <t xml:space="preserve">SMALL ENCLOSURE KIT (UNASSEMBLED)  21X23 INCHES/53 3X58 4 CM ENCLOSURE  LOCK/KEY  TAMPER  BACKPLATE  SCREWS FOR BACKPLATE (INCLUDING FOR MERCURY AND HID MODULES)  BATTERY COVER AND TAMPER </t>
  </si>
  <si>
    <t>COMPOSITE ICLASS SEOS CONTACTLESS SMART CARD 8 KB MEMORY  ER PROG   F-GLOSS  B-GLOSS  MATCHING ICLASS #  NO SLOT    PREDEFINED H10304 CARD FORMAT WITH FACILITY CODE 2054   WILL PROVIDE NEXT CARD RANGE AVAILABLE</t>
  </si>
  <si>
    <t xml:space="preserve">VERTX EVO V1000 NETWORKED CONTROLLER (WITH PLASTIC ENCLOSURE BACK PLATE   COVER  NO POWER SUPPLY  METAL ENCLOSURE NOT INCLUDED)   WORKS WITH STANDARD V100/V200/V300 MODULES  SUPPORTED WITH SECURITY CENTER 5 2 GA AND ABOVE </t>
  </si>
  <si>
    <t xml:space="preserve">EH400/EHR40/EHRP40 HI-O MOUNTING PLATE  MOUNTING PLATE USED TO MOUNT THE PRODUCT TO US SINGLE-GANG OR EU/APAC 60MM MOUNTING HOLES </t>
  </si>
  <si>
    <t xml:space="preserve">EH400-K MOUNTING PLATE  EH400-K MOUNTING PLATE USED TO MOUNT THE PRODUCT TO US SINGLE-GANG  US DOUBLE-GANG OR EU/APAC 60MM MOUNTING HOLES </t>
  </si>
  <si>
    <t xml:space="preserve">MOUNTABLE MODULE MOUNTING PLATE  MOUNTABLE MODULES (EDWM-M  EDM-M  EWM-M  EIM-M) MOUNTING PLATE USED TO MOUNT THE PRODUCT TO US SINGLE-GANG OR EU/APAC 60MM MOUNTING HOLES </t>
  </si>
  <si>
    <t xml:space="preserve">EHR40 / EHRP40 INSTALLATION ACCESSORY KIT  EHR40 / EHRP40 INSTALLATION ACCESSORY KIT  INCLUDES MOUNTING SCREWS  MALE TERMINAL STRIP CONNECTORS AND INSTALLATION MANUAL </t>
  </si>
  <si>
    <t xml:space="preserve">EH400-K INSTALLATION ACCESSORY KIT  EH400-K INSTALLATION ACCESSORY KIT  INCLUDES MOUNTING SCREWS  MALE TERMINAL STRIP CONNECTORS AND INSTALLATION MANUAL </t>
  </si>
  <si>
    <t xml:space="preserve">EDWM-M DOOR   READER MODULE ACCESSORY KIT  EDWM-M INSTALLATION ACCESSORY KIT  INCLUDES MOUNTING SCREWS  MALE TERMINAL STRIP CONNECTORS AND INSTALLATION MANUAL </t>
  </si>
  <si>
    <t xml:space="preserve">EDM-M DOOR MODULE ACCESSORY KIT  EDM-M INSTALLATION ACCESSORY KIT  INCLUDES MOUNTING SCREWS  MALE TERMINAL STRIP CONNECTORS AND INSTALLATION MANUAL </t>
  </si>
  <si>
    <t xml:space="preserve">EIM-M INPUT MODULE ACCESSORY KIT  EIM-M INSTALLATION ACCESSORY KIT  INCLUDES MOUNTING SCREWS  MALE TERMINAL STRIP CONNECTORS AND INSTALLATION MANUAL </t>
  </si>
  <si>
    <t xml:space="preserve">EWM-M WIEGAND MODULE ACCESSORY KIT  EWM-M INSTALLATION ACCESSORY KIT  INCLUDES MOUNTING SCREWS  MALE TERMINAL STRIP CONNECTORS AND INSTALLATION MANUAL </t>
  </si>
  <si>
    <t xml:space="preserve">E1A  EDGE EVO EH400-K STANDARD CONTROLLER  SINGLE DOOR  IP-BASED CONTROLLER FOR HOST-BASED SYSTEMS  SINGLE PHYSICAL PACKAGE  DOOR INPUTS/OUTPUTS ARE 4 EXTERNAL INPUTS  2 OUTPUTS  ON-BOARD OPTICAL TAMPER (STANDARD MOUNT)  ONE WIEGAND/CLOCK-AND-DATA READER </t>
  </si>
  <si>
    <t xml:space="preserve">EHR40   EHRP40 SPACER  EHR(P)40 FLUSH-MOUNT SPACER WITH 0 5” CIRCULAR KNOCKOUTS  US SINGLE-GANG OR EU/APAC 60MM MOUNTING HOLES </t>
  </si>
  <si>
    <t xml:space="preserve">EH400 SPACER  EH400 HI-O FLUSH-MOUNT SPACER WITH 0 5” CIRCULAR KNOCKOUTS  US SINGLE-GANG OR EU/APAC 60MM MOUNTING HOLES </t>
  </si>
  <si>
    <t xml:space="preserve">MOUNTABLE MODULE (-M) SPACER  MOUNTABLE MODULES (EDWM-M  EDM-M  EWM-M  EIM-M) FLUSH-MOUNT SPACER WITH 0 5” CIRCULAR KNOCKOUTS  US SINGLE-GANG OR EU/APAC 60MM MOUNTING HOLES </t>
  </si>
  <si>
    <t xml:space="preserve">EH400-K SPACER  EH400-K SPACER / FLUSH-MOUNT SPACER WITH 0 5” CIRCULAR KNOCKOUTS  US SINGLE-GANG  US DOUBLE-GANG OR EU/APAC 60MM MOUNTING HOLES </t>
  </si>
  <si>
    <t>EDGE EVO EHR40-K STANDARD CONTROLLER/READER   MODULE  SINGLE DOOR  IP-BASED CONTROLLER WITH INTEGRATED R40 ICLASS READER FOR HOST-BASED SYSTEMS  TWO PHYSICAL PACKAGES  IP-BASED READER FOR MOUNT AT ACCESS POINT AND “DOOR MODULE” WITH INTERFACE TO 4 EXTERNA</t>
  </si>
  <si>
    <t>EDGE EVO EHRP40-K STANDARD CONTROLLER/READER   MODULE  SINGLE DOOR  IP-BASED CONTROLLER WITH INTEGRATED RP40 MULTICLASS READER FOR HOST-BASED SYSTEMS  TWO PHYSICAL PACKAGES  IP-BASED READER FOR MOUNT AT ACCESS POINT AND “DOOR /WIEGAND MODULE” WITH INTERFA</t>
  </si>
  <si>
    <t>EDGE EVO ELM LOCK MODULE  THE “LOCK MODULE” IS A HI-O TO SINGLE (1) OUTPUT INTERFACE  PRIMARY USE IS SINGLE (1) LOCK OUTPUT  FOR MOUNT IN US SINGLE-GANG ELECTRICAL BOX  HOLLOW DOOR FRAME OR OTHER LOCATION  HI-O COMPLIANT  OUTPUT CAN BE RE-PURPOSED FOR GEN</t>
  </si>
  <si>
    <t>EDGE EVO EIM-M INPUT MODULE  THE “INPUT MODULE” IS A HI-O TO DISCRETE INPUT  INPUTS ARE 4 EXTERNAL INPUTS  ON-BOARD OPTICAL TAMPER (STANDARD MOUNT)  HI-O COMPLIANT  HI-O COMPLIANT  FOR USE INDOOR OR OUTSIDE IN WEATHERPROOF ENCLOSURE  IO IS ALWAYS GENERAL</t>
  </si>
  <si>
    <t>EDGE EVO EDM-M DOOR MODULE  THE “DOOR MODULE” IS A HI-O TO DISCRETE IO INTERFACE  DOOR INPUTS/OUTPUTS ARE 4 EXTERNAL INPUTS  2 OUTPUTS  ON-BOARD OPTICAL TAMPER (STANDARD MOUNT)  HI-O COMPLIANT  FOR USE INDOOR OR OUTSIDE IN WEATHERPROOF ENCLOSURE  IO CAN B</t>
  </si>
  <si>
    <t>EDGE EVO EDWM-M DOOR   WIEGAND MODULE  THE “DOOR   WIEGAND MODULE” IS A HI-O TO DISCRETE IO AND ONE (1) WIEGAND / CLOCK-AND-DATA READER INTERFACE  DOOR INPUTS/OUTPUTS ARE 4 EXTERNAL INPUTS  2 OUTPUTS  ON-BOARD OPTICAL TAMPER (STANDARD MOUNT)  HI-O COMPLIA</t>
  </si>
  <si>
    <t xml:space="preserve">SYNERGIS™ CLOUD LINK WITH 2GB OF RAM  16GB FLASH  IMAGE INSTALLED WITH SYNERGIS™ ACCESS CONTROL FIRMWARE  FOUR RS-485 PORTS  POE </t>
  </si>
  <si>
    <t>MERCURY 16 DIGITAL OUTPUT CONTROL MODULE (16 DIGITAL ARRAYS) FOR M5 ENCLOSURE  NO CONNECTORS INCLUDED  MUST REUSE ORIGINAL CONNECTORS</t>
  </si>
  <si>
    <t>MERCURY 16 RELAY OUTPUT CONTROLLER MODULE (16 SOLID STATE RELAYS) FOR M5 ENCLOSURE  NO CONNECTORS INCLUDED  MUST REUSE ORIGINAL CONNECTORS</t>
  </si>
  <si>
    <t>MERCURY 20 ZONE INPUT MONITOR MODULE FOR M5 ENCLOSURE  NO CONNECTORS INCLUDED  MUST REUSE ORIGINAL CONNECTORS</t>
  </si>
  <si>
    <t>MERCURY M5 COMBINATION POWER   RS485 COMMUNICATIONS BRIDGE  NO CONNECTORS INCLUDED  MUST REUSE ORIGINAL CONNECTORS</t>
  </si>
  <si>
    <t>MERCURY INTELLIGENT CONTROLLER FOR M5 REPLACEMENT  32MB RAM ETHERNET  DUAL RS485 PORTS  NO CONNECTORS INCLUDED  MUST REUSE ORIGINAL CONNECTORS</t>
  </si>
  <si>
    <t>DYN CARDIOID MIC W/25  CABLE</t>
  </si>
  <si>
    <t>DESK MIC W/SWITCH W/7  CABLE</t>
  </si>
  <si>
    <t>CLOCK/TIMER MODULE - 1 80</t>
  </si>
  <si>
    <t>FLUSH DIG SECONDARY - 1 80</t>
  </si>
  <si>
    <t>SURF DIG CLOCK/TIMER - 1 80</t>
  </si>
  <si>
    <t>2490 UPGRADE - SYNC  TO TCAMCS</t>
  </si>
  <si>
    <t>DIGITAL SECONDARY MOD- 2 5</t>
  </si>
  <si>
    <t>FLUSH DIG SECONDARY - 2 5</t>
  </si>
  <si>
    <t>SURF DIG SECONDARY - 2 5</t>
  </si>
  <si>
    <t>TCICS  SLM CABLE - 5  - 1 PACK</t>
  </si>
  <si>
    <t>POWER SUPPLY - 24 VDC @ 0 4A</t>
  </si>
  <si>
    <t>8 75  SQUARE BACKBOX</t>
  </si>
  <si>
    <t>12 5  SQUARE WHITE SURF BBOX</t>
  </si>
  <si>
    <t>T-BAR SUPPORT FOR 8  SPKR</t>
  </si>
  <si>
    <t>10 75  SQUARE 3 75  DEEP BBOX</t>
  </si>
  <si>
    <t>11 5  SQ WHITE SURFACE BACKBOX</t>
  </si>
  <si>
    <t>10 75  SQ BACKBOX ACC1014/3607</t>
  </si>
  <si>
    <t>V-PROOF SURF BBOX HSS1  2  14</t>
  </si>
  <si>
    <t>ASSMBLY USO188 ACC1003 ACC1113</t>
  </si>
  <si>
    <t>ASSMBLY USO188 ACC1003 ACC1114</t>
  </si>
  <si>
    <t>8  5OZ SPKR ASSY - RND WHT BAF</t>
  </si>
  <si>
    <t>8  10OZ SPKR ASSY WHT BAFFLE</t>
  </si>
  <si>
    <t>8  COAX SPKR ASSY WHITE BAFFLE</t>
  </si>
  <si>
    <t>8  5OZ SPKR ASSY WHT BAFF W/VC</t>
  </si>
  <si>
    <t xml:space="preserve"> 8  SPKR (25V)   ROUND BAFFLE</t>
  </si>
  <si>
    <t>PAGING HORN W/BAFFLE ENCLOSURE</t>
  </si>
  <si>
    <t>ACCSAC12-ADAPTER PLATE 10 PACK</t>
  </si>
  <si>
    <t>MTL WALL BAFFLE W/US0188 SP VC</t>
  </si>
  <si>
    <t>SURF  MT  SPKR ASSY 8 OHM RJ45</t>
  </si>
  <si>
    <t>CLOCK/SPEAKER BAFFLE WIRE GRD</t>
  </si>
  <si>
    <t>8 OHM  1 X2  SPEAKER ASSY</t>
  </si>
  <si>
    <t>25V 1 BY 2  LAY-IN SPKR ASSY</t>
  </si>
  <si>
    <t>1 X2  25/70V CEIL SPKR ASSY VC</t>
  </si>
  <si>
    <t>8 OHM  2 X2  SPEAKER ASSY</t>
  </si>
  <si>
    <t>25V 2  BY 2  LAY-IN SPKR ASSY</t>
  </si>
  <si>
    <t>2 X2  25/70V CEIL SPKR ASSY VC</t>
  </si>
  <si>
    <t>1 8  DIG CLOCK / 8  SPKR ASSY</t>
  </si>
  <si>
    <t>2 5  DIG CLOCK / 8  SPKR ASSY</t>
  </si>
  <si>
    <t xml:space="preserve">TCICS ACM CABLE - 10 </t>
  </si>
  <si>
    <t>TCICS SLM CABLE 10  FIVE PACK</t>
  </si>
  <si>
    <t>TCICS SLM CABLE 10  ONE PACK</t>
  </si>
  <si>
    <t>REPL HANDSET FOR TC6402 TC4333</t>
  </si>
  <si>
    <t>TC6 10  M-M CAT3 CABLE 5-PAK</t>
  </si>
  <si>
    <t xml:space="preserve">TC6 25 PAIR CABLE 10 FOOT M-M </t>
  </si>
  <si>
    <t>TC6000 PCI BACKPLANE  7 SLOT</t>
  </si>
  <si>
    <t>TC6/ICS2 AUDIO   CONTROL MOD</t>
  </si>
  <si>
    <t>TCAMCS RACK MOUNT KIT</t>
  </si>
  <si>
    <t>TCICS ACM CABLE  15   ONE PACK</t>
  </si>
  <si>
    <t>TCICS SLM CBL - 15  - 5 PACK</t>
  </si>
  <si>
    <t>TCICS SLM CBL - 15  - 1 PACK</t>
  </si>
  <si>
    <t>U S R  EXTERNAL 56K FAXMODEM</t>
  </si>
  <si>
    <t>TELECENTER SPKR MODULE  3 GANG</t>
  </si>
  <si>
    <t>8  SPKR 25/70V MTAP XFMR 5OZ</t>
  </si>
  <si>
    <t>8  SPKR 25/70V MTAP XFMR 10OZ</t>
  </si>
  <si>
    <t>8  COAX SPKR 25/70 V MTAP XFMR</t>
  </si>
  <si>
    <t>8 OHM 8W  8   SPKR W/RJ45 JACK</t>
  </si>
  <si>
    <t>CUSTFACE 13IN WIRED ANLG CLOCK</t>
  </si>
  <si>
    <t>CUSTFACE 16IN WIRED ANLG CLOCK</t>
  </si>
  <si>
    <t>CEIL-MNT DUAL-FACE 13  ANLG V2</t>
  </si>
  <si>
    <t>WALL-MNT DUAL-FACE 13  ANLG V2</t>
  </si>
  <si>
    <t>WRLSS DIG CLK 2 5 IN 4 DIG RED</t>
  </si>
  <si>
    <t>WRLSS DIG CLK 2 5 IN 4 DIG WHT</t>
  </si>
  <si>
    <t>WRLSS DIG CLK 2 5 IN 6 DIG WHT</t>
  </si>
  <si>
    <t>CEIL-MNT DOUBLE-FACE 2 5IN DGT</t>
  </si>
  <si>
    <t>WALL-MNT DOUBLE-FACE 2 5IN DGT</t>
  </si>
  <si>
    <t>2 5IN WIRLES DGTL CLK WIRE GRD</t>
  </si>
  <si>
    <t>SV-2011EX-R14-64T-16-210</t>
  </si>
  <si>
    <t>SV-1011E-R2-D256-224</t>
  </si>
  <si>
    <t>Streamvault™ 1000E series: 1U 2-Bay Streamvault™ Appliance Xeon E-2224G 16GB (2x 8GB) (1) 256GB M.2 SSD (1) 1GbE RJ45 Port (1) 10GbE RJ45 Port (2) 550W PSU Windows 10 Embedded 5YR NBD KYHD Warranty</t>
  </si>
  <si>
    <t>Streamvault™ 2011EX series - 2U 14 Bay Streamvault™ Appliance 64TB (2) Xeon Silver 4210 32GB RAM (2) 240GB M.2 SSD (4) 16TB SATA HDD (2) 1GbE RJ45 Ports (2) 10GbE SFP+ Ports (2) 1100W PSU Windows Server 2019 5YR NBD KYHD warranty. Genetec™ Security Center pre-installed. License sold separately.</t>
  </si>
  <si>
    <t>ADV-RE-CAM-E-1Y</t>
  </si>
  <si>
    <t>Genetec™ Advantage Renewal for 1 Omnicast™ Enterprise Camera – 1 year</t>
  </si>
  <si>
    <t>ADV-RE-RDR-P-1Y</t>
  </si>
  <si>
    <t>Genetec™ Advantage Renewal for 1 Synergis™ Pro Reader – 1 year</t>
  </si>
  <si>
    <t>GENETEC</t>
  </si>
  <si>
    <t>PT68866:  NYS NET PRICING PAGES - Effective 7/1/24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</si>
</sst>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00;\(&quot;$&quot;#,##0.00\)"/>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sz val="12"/>
      <color theme="1"/>
      <name val="Times New Roman"/>
      <family val="1"/>
    </font>
    <font>
      <sz val="11"/>
      <name val="Calibri"/>
      <family val="2"/>
      <scheme val="minor"/>
    </font>
    <font>
      <sz val="11"/>
      <color rgb="FF000000"/>
      <name val="Calibri"/>
      <family val="2"/>
      <scheme val="minor"/>
    </font>
    <font>
      <b/>
      <sz val="11"/>
      <color theme="1"/>
      <name val="Calibri"/>
      <family val="2"/>
      <scheme val="minor"/>
    </font>
    <font>
      <sz val="11"/>
      <name val="Arial"/>
      <family val="2"/>
    </font>
    <font>
      <b/>
      <sz val="14"/>
      <color theme="0"/>
      <name val="Arial"/>
      <family val="2"/>
    </font>
    <font>
      <b/>
      <sz val="11"/>
      <color theme="0"/>
      <name val="Arial"/>
      <family val="2"/>
    </font>
    <font>
      <sz val="10"/>
      <name val="Arial"/>
      <family val="2"/>
    </font>
    <font>
      <b/>
      <sz val="14"/>
      <color theme="1"/>
      <name val="Calibri"/>
      <family val="2"/>
      <scheme val="minor"/>
    </font>
    <font>
      <u/>
      <sz val="11"/>
      <color theme="1"/>
      <name val="Calibri"/>
      <family val="2"/>
      <scheme val="minor"/>
    </font>
    <font>
      <b/>
      <sz val="11"/>
      <name val="Calibri"/>
      <family val="2"/>
      <scheme val="minor"/>
    </font>
    <font>
      <u/>
      <sz val="11"/>
      <name val="Calibri"/>
      <family val="2"/>
      <scheme val="minor"/>
    </font>
    <font>
      <sz val="11"/>
      <name val="The Arial"/>
    </font>
    <font>
      <b/>
      <sz val="11"/>
      <name val="The Arial"/>
    </font>
    <font>
      <sz val="11"/>
      <name val="Times New Roman"/>
      <family val="1"/>
    </font>
    <font>
      <b/>
      <u/>
      <sz val="11"/>
      <name val="The Arial"/>
    </font>
    <font>
      <sz val="14"/>
      <name val="Arial"/>
      <family val="2"/>
    </font>
    <font>
      <b/>
      <u/>
      <sz val="12"/>
      <name val="Times New Roman"/>
      <family val="1"/>
    </font>
    <font>
      <b/>
      <sz val="14"/>
      <color indexed="81"/>
      <name val="Tahoma"/>
      <family val="2"/>
    </font>
    <font>
      <sz val="14"/>
      <color indexed="81"/>
      <name val="Tahoma"/>
      <family val="2"/>
    </font>
    <font>
      <sz val="10"/>
      <color indexed="8"/>
      <name val="Arial"/>
      <family val="2"/>
    </font>
    <font>
      <sz val="11"/>
      <color indexed="8"/>
      <name val="Calibri"/>
      <family val="2"/>
    </font>
    <font>
      <sz val="10"/>
      <color indexed="8"/>
      <name val="Arial"/>
      <family val="2"/>
    </font>
    <font>
      <sz val="11"/>
      <color indexed="8"/>
      <name val="Calibri"/>
      <family val="2"/>
    </font>
  </fonts>
  <fills count="14">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12">
    <xf numFmtId="0" fontId="0" fillId="0" borderId="0"/>
    <xf numFmtId="9" fontId="15" fillId="0" borderId="0" applyFont="0" applyFill="0" applyBorder="0" applyAlignment="0" applyProtection="0"/>
    <xf numFmtId="0" fontId="14" fillId="0" borderId="0"/>
    <xf numFmtId="44" fontId="14" fillId="0" borderId="0" applyFont="0" applyFill="0" applyBorder="0" applyAlignment="0" applyProtection="0"/>
    <xf numFmtId="0" fontId="13" fillId="0" borderId="0"/>
    <xf numFmtId="44" fontId="13" fillId="0" borderId="0" applyFont="0" applyFill="0" applyBorder="0" applyAlignment="0" applyProtection="0"/>
    <xf numFmtId="0" fontId="15" fillId="0" borderId="0"/>
    <xf numFmtId="44" fontId="35" fillId="0" borderId="0" applyFont="0" applyFill="0" applyBorder="0" applyAlignment="0" applyProtection="0"/>
    <xf numFmtId="0" fontId="4" fillId="0" borderId="0"/>
    <xf numFmtId="0" fontId="4" fillId="0" borderId="0"/>
    <xf numFmtId="0" fontId="48" fillId="0" borderId="0"/>
    <xf numFmtId="0" fontId="50" fillId="0" borderId="0"/>
  </cellStyleXfs>
  <cellXfs count="169">
    <xf numFmtId="0" fontId="0" fillId="0" borderId="0" xfId="0"/>
    <xf numFmtId="0" fontId="0" fillId="0" borderId="0" xfId="0" applyAlignment="1">
      <alignment horizontal="left" vertical="top"/>
    </xf>
    <xf numFmtId="0" fontId="21"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wrapText="1"/>
    </xf>
    <xf numFmtId="0" fontId="24" fillId="0" borderId="0" xfId="0" applyFont="1" applyAlignment="1">
      <alignment horizontal="right" vertical="top"/>
    </xf>
    <xf numFmtId="0" fontId="24" fillId="0" borderId="0" xfId="0" applyFont="1" applyAlignment="1">
      <alignment vertical="top"/>
    </xf>
    <xf numFmtId="0" fontId="24" fillId="0" borderId="0" xfId="0" applyFont="1" applyAlignment="1">
      <alignment horizontal="center" vertical="top"/>
    </xf>
    <xf numFmtId="0" fontId="18" fillId="0" borderId="4" xfId="0" applyFont="1" applyBorder="1" applyAlignment="1">
      <alignment wrapText="1"/>
    </xf>
    <xf numFmtId="0" fontId="18" fillId="0" borderId="5" xfId="0" applyFont="1" applyBorder="1" applyAlignment="1">
      <alignment wrapText="1"/>
    </xf>
    <xf numFmtId="0" fontId="0" fillId="0" borderId="5" xfId="0" applyBorder="1" applyAlignment="1">
      <alignment wrapText="1"/>
    </xf>
    <xf numFmtId="0" fontId="17" fillId="0" borderId="1" xfId="0" applyFont="1" applyBorder="1" applyAlignment="1">
      <alignment horizontal="right" vertical="top"/>
    </xf>
    <xf numFmtId="0" fontId="18" fillId="0" borderId="0" xfId="0" applyFont="1"/>
    <xf numFmtId="0" fontId="18" fillId="0" borderId="0" xfId="0" applyFont="1" applyAlignment="1">
      <alignment horizontal="center" wrapText="1"/>
    </xf>
    <xf numFmtId="0" fontId="0" fillId="0" borderId="0" xfId="0" applyAlignment="1">
      <alignment wrapText="1"/>
    </xf>
    <xf numFmtId="0" fontId="0" fillId="0" borderId="1" xfId="0" applyBorder="1" applyAlignment="1" applyProtection="1">
      <alignment horizontal="center" vertical="top"/>
      <protection locked="0"/>
    </xf>
    <xf numFmtId="0" fontId="28" fillId="0" borderId="0" xfId="0" applyFont="1" applyAlignment="1">
      <alignment vertical="center"/>
    </xf>
    <xf numFmtId="0" fontId="18" fillId="0" borderId="0" xfId="0" applyFont="1" applyAlignment="1">
      <alignment horizontal="left" vertical="top" wrapText="1"/>
    </xf>
    <xf numFmtId="0" fontId="16" fillId="0" borderId="0" xfId="0" applyFont="1" applyAlignment="1">
      <alignment horizontal="right" vertical="top"/>
    </xf>
    <xf numFmtId="0" fontId="15" fillId="0" borderId="2" xfId="0" applyFont="1" applyBorder="1" applyAlignment="1" applyProtection="1">
      <alignment horizontal="center" vertical="top"/>
      <protection locked="0"/>
    </xf>
    <xf numFmtId="0" fontId="15" fillId="0" borderId="1" xfId="0" applyFont="1" applyBorder="1" applyAlignment="1" applyProtection="1">
      <alignment horizontal="center" vertical="top"/>
      <protection locked="0"/>
    </xf>
    <xf numFmtId="0" fontId="0" fillId="0" borderId="1" xfId="0" applyBorder="1" applyAlignment="1">
      <alignment horizontal="left" vertical="top"/>
    </xf>
    <xf numFmtId="0" fontId="16" fillId="0" borderId="1" xfId="0" applyFont="1" applyBorder="1" applyAlignment="1">
      <alignment horizontal="right" vertical="top"/>
    </xf>
    <xf numFmtId="0" fontId="0" fillId="0" borderId="2" xfId="0" applyBorder="1" applyAlignment="1" applyProtection="1">
      <alignment horizontal="center" vertical="top"/>
      <protection locked="0"/>
    </xf>
    <xf numFmtId="0" fontId="40" fillId="0" borderId="0" xfId="0" applyFont="1" applyAlignment="1">
      <alignment horizontal="left" vertical="top" wrapText="1"/>
    </xf>
    <xf numFmtId="0" fontId="21" fillId="0" borderId="0" xfId="0" applyFont="1" applyAlignment="1">
      <alignment horizontal="left"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xf>
    <xf numFmtId="0" fontId="17" fillId="0" borderId="0" xfId="0" applyFont="1" applyAlignment="1">
      <alignment horizontal="center"/>
    </xf>
    <xf numFmtId="0" fontId="16" fillId="2" borderId="1" xfId="0" applyFont="1" applyFill="1" applyBorder="1" applyAlignment="1">
      <alignment horizontal="center" wrapText="1"/>
    </xf>
    <xf numFmtId="0" fontId="16" fillId="2" borderId="2" xfId="0" applyFont="1" applyFill="1" applyBorder="1" applyAlignment="1">
      <alignment horizontal="center" wrapText="1"/>
    </xf>
    <xf numFmtId="0" fontId="17" fillId="2" borderId="2" xfId="0" applyFont="1" applyFill="1" applyBorder="1" applyAlignment="1">
      <alignment horizontal="center" wrapText="1"/>
    </xf>
    <xf numFmtId="0" fontId="18" fillId="0" borderId="1" xfId="0" applyFont="1" applyBorder="1" applyAlignment="1">
      <alignment horizontal="center"/>
    </xf>
    <xf numFmtId="164" fontId="17" fillId="2" borderId="2" xfId="0" applyNumberFormat="1" applyFont="1" applyFill="1" applyBorder="1" applyAlignment="1">
      <alignment horizontal="center" wrapText="1"/>
    </xf>
    <xf numFmtId="0" fontId="15" fillId="0" borderId="0" xfId="6" applyAlignment="1">
      <alignment horizontal="center"/>
    </xf>
    <xf numFmtId="0" fontId="24" fillId="0" borderId="0" xfId="6" applyFont="1" applyAlignment="1">
      <alignment horizontal="center"/>
    </xf>
    <xf numFmtId="0" fontId="16" fillId="0" borderId="1" xfId="6" applyFont="1" applyBorder="1" applyAlignment="1">
      <alignment horizontal="center"/>
    </xf>
    <xf numFmtId="0" fontId="15" fillId="0" borderId="15" xfId="6" applyBorder="1" applyAlignment="1">
      <alignment horizontal="center"/>
    </xf>
    <xf numFmtId="0" fontId="15" fillId="0" borderId="1" xfId="6" applyBorder="1" applyAlignment="1">
      <alignment horizontal="center"/>
    </xf>
    <xf numFmtId="10" fontId="13" fillId="0" borderId="0" xfId="4" applyNumberFormat="1" applyAlignment="1">
      <alignment horizontal="center"/>
    </xf>
    <xf numFmtId="164" fontId="13" fillId="0" borderId="0" xfId="4" applyNumberFormat="1" applyAlignment="1">
      <alignment horizontal="center"/>
    </xf>
    <xf numFmtId="0" fontId="13" fillId="0" borderId="0" xfId="4" applyAlignment="1">
      <alignment horizontal="center"/>
    </xf>
    <xf numFmtId="0" fontId="36" fillId="0" borderId="0" xfId="4" applyFont="1" applyAlignment="1">
      <alignment horizontal="center"/>
    </xf>
    <xf numFmtId="0" fontId="29" fillId="0" borderId="0" xfId="0" applyFont="1" applyAlignment="1">
      <alignment horizontal="center"/>
    </xf>
    <xf numFmtId="0" fontId="13" fillId="11" borderId="1" xfId="4" applyFill="1" applyBorder="1" applyAlignment="1">
      <alignment horizontal="center"/>
    </xf>
    <xf numFmtId="0" fontId="12" fillId="11" borderId="1" xfId="4" applyFont="1" applyFill="1" applyBorder="1" applyAlignment="1">
      <alignment horizontal="center"/>
    </xf>
    <xf numFmtId="10" fontId="13" fillId="11" borderId="1" xfId="4" applyNumberFormat="1" applyFill="1" applyBorder="1" applyAlignment="1">
      <alignment horizontal="center" wrapText="1"/>
    </xf>
    <xf numFmtId="164" fontId="13" fillId="11" borderId="1" xfId="4" applyNumberFormat="1" applyFill="1" applyBorder="1" applyAlignment="1">
      <alignment horizontal="center" wrapText="1"/>
    </xf>
    <xf numFmtId="164" fontId="9" fillId="11" borderId="1" xfId="4" applyNumberFormat="1" applyFont="1" applyFill="1" applyBorder="1" applyAlignment="1">
      <alignment horizontal="center" wrapText="1"/>
    </xf>
    <xf numFmtId="0" fontId="13" fillId="0" borderId="1" xfId="4" applyBorder="1" applyAlignment="1">
      <alignment horizontal="center"/>
    </xf>
    <xf numFmtId="0" fontId="11" fillId="0" borderId="1" xfId="4" applyFont="1" applyBorder="1" applyAlignment="1">
      <alignment horizontal="center" wrapText="1"/>
    </xf>
    <xf numFmtId="0" fontId="6" fillId="0" borderId="1" xfId="4" applyFont="1" applyBorder="1" applyAlignment="1">
      <alignment horizontal="center" wrapText="1"/>
    </xf>
    <xf numFmtId="164" fontId="29" fillId="0" borderId="1" xfId="5" applyNumberFormat="1" applyFont="1" applyBorder="1" applyAlignment="1" applyProtection="1">
      <alignment horizontal="center"/>
    </xf>
    <xf numFmtId="10" fontId="3" fillId="12" borderId="1" xfId="4" applyNumberFormat="1" applyFont="1" applyFill="1" applyBorder="1" applyAlignment="1">
      <alignment horizontal="center"/>
    </xf>
    <xf numFmtId="164" fontId="11" fillId="0" borderId="1" xfId="4" applyNumberFormat="1" applyFont="1" applyBorder="1" applyAlignment="1">
      <alignment horizontal="center"/>
    </xf>
    <xf numFmtId="164" fontId="13" fillId="0" borderId="1" xfId="4" applyNumberFormat="1" applyBorder="1" applyAlignment="1">
      <alignment horizontal="center"/>
    </xf>
    <xf numFmtId="164" fontId="30" fillId="0" borderId="1" xfId="0" applyNumberFormat="1" applyFont="1" applyBorder="1" applyAlignment="1">
      <alignment horizontal="center"/>
    </xf>
    <xf numFmtId="164" fontId="11" fillId="0" borderId="1" xfId="5" applyNumberFormat="1" applyFont="1" applyBorder="1" applyAlignment="1" applyProtection="1">
      <alignment horizontal="center"/>
    </xf>
    <xf numFmtId="164" fontId="11" fillId="0" borderId="1" xfId="4" applyNumberFormat="1" applyFont="1" applyBorder="1" applyAlignment="1">
      <alignment horizontal="center" wrapText="1"/>
    </xf>
    <xf numFmtId="0" fontId="7" fillId="0" borderId="1" xfId="4" applyFont="1" applyBorder="1" applyAlignment="1">
      <alignment horizontal="center" wrapText="1"/>
    </xf>
    <xf numFmtId="0" fontId="10" fillId="0" borderId="1" xfId="4" applyFont="1" applyBorder="1" applyAlignment="1">
      <alignment horizontal="center" wrapText="1"/>
    </xf>
    <xf numFmtId="0" fontId="29" fillId="0" borderId="1" xfId="4" applyFont="1" applyBorder="1" applyAlignment="1">
      <alignment horizontal="center" wrapText="1"/>
    </xf>
    <xf numFmtId="0" fontId="9" fillId="0" borderId="1" xfId="4" applyFont="1" applyBorder="1" applyAlignment="1">
      <alignment horizontal="center" wrapText="1"/>
    </xf>
    <xf numFmtId="164" fontId="30" fillId="0" borderId="0" xfId="0" applyNumberFormat="1" applyFont="1" applyAlignment="1">
      <alignment horizontal="center"/>
    </xf>
    <xf numFmtId="8" fontId="13" fillId="0" borderId="1" xfId="4" applyNumberFormat="1" applyBorder="1" applyAlignment="1">
      <alignment horizontal="center"/>
    </xf>
    <xf numFmtId="0" fontId="30" fillId="0" borderId="0" xfId="0" applyFont="1" applyAlignment="1">
      <alignment horizontal="center"/>
    </xf>
    <xf numFmtId="0" fontId="8" fillId="0" borderId="1" xfId="4" applyFont="1" applyBorder="1" applyAlignment="1">
      <alignment horizontal="center" wrapText="1"/>
    </xf>
    <xf numFmtId="0" fontId="13" fillId="9" borderId="1" xfId="4" applyFill="1" applyBorder="1" applyAlignment="1">
      <alignment horizontal="center"/>
    </xf>
    <xf numFmtId="0" fontId="2" fillId="11" borderId="1" xfId="4" applyFont="1" applyFill="1" applyBorder="1" applyAlignment="1">
      <alignment horizontal="center"/>
    </xf>
    <xf numFmtId="164" fontId="13" fillId="9" borderId="1" xfId="4" applyNumberFormat="1" applyFill="1" applyBorder="1" applyAlignment="1">
      <alignment horizontal="center"/>
    </xf>
    <xf numFmtId="8" fontId="13" fillId="9" borderId="1" xfId="4" applyNumberFormat="1" applyFill="1" applyBorder="1" applyAlignment="1">
      <alignment horizontal="center"/>
    </xf>
    <xf numFmtId="0" fontId="0" fillId="0" borderId="0" xfId="0"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49" fillId="0" borderId="1" xfId="10" applyFont="1" applyBorder="1" applyAlignment="1">
      <alignment horizontal="center" wrapText="1"/>
    </xf>
    <xf numFmtId="165" fontId="49" fillId="0" borderId="1" xfId="10" applyNumberFormat="1" applyFont="1" applyBorder="1" applyAlignment="1">
      <alignment horizontal="center" wrapText="1"/>
    </xf>
    <xf numFmtId="44" fontId="18" fillId="4" borderId="1" xfId="7" applyFont="1" applyFill="1" applyBorder="1" applyAlignment="1" applyProtection="1">
      <alignment horizontal="center"/>
    </xf>
    <xf numFmtId="9" fontId="0" fillId="0" borderId="0" xfId="1" applyFont="1" applyAlignment="1" applyProtection="1">
      <alignment horizontal="center"/>
    </xf>
    <xf numFmtId="0" fontId="49" fillId="0" borderId="1" xfId="11" applyFont="1" applyBorder="1" applyAlignment="1">
      <alignment horizontal="center" wrapText="1"/>
    </xf>
    <xf numFmtId="0" fontId="51" fillId="0" borderId="1" xfId="11" applyFont="1" applyBorder="1" applyAlignment="1">
      <alignment horizontal="center" wrapText="1"/>
    </xf>
    <xf numFmtId="165" fontId="51" fillId="0" borderId="1" xfId="11" applyNumberFormat="1" applyFont="1" applyBorder="1" applyAlignment="1">
      <alignment horizontal="center" wrapText="1"/>
    </xf>
    <xf numFmtId="164" fontId="51" fillId="0" borderId="1" xfId="11" applyNumberFormat="1" applyFont="1" applyBorder="1" applyAlignment="1">
      <alignment horizontal="center" wrapText="1"/>
    </xf>
    <xf numFmtId="164" fontId="18" fillId="4" borderId="1" xfId="7" applyNumberFormat="1" applyFont="1" applyFill="1" applyBorder="1" applyAlignment="1" applyProtection="1">
      <alignment horizontal="center"/>
    </xf>
    <xf numFmtId="0" fontId="48" fillId="0" borderId="1" xfId="0" applyFont="1" applyBorder="1" applyAlignment="1">
      <alignment horizontal="center" wrapText="1"/>
    </xf>
    <xf numFmtId="164" fontId="48" fillId="0" borderId="1" xfId="0" applyNumberFormat="1" applyFont="1" applyBorder="1" applyAlignment="1">
      <alignment horizontal="center" wrapText="1"/>
    </xf>
    <xf numFmtId="164" fontId="0" fillId="0" borderId="0" xfId="0" applyNumberFormat="1" applyAlignment="1">
      <alignment horizontal="center"/>
    </xf>
    <xf numFmtId="10" fontId="18" fillId="0" borderId="0" xfId="0" applyNumberFormat="1" applyFont="1" applyAlignment="1">
      <alignment horizontal="center"/>
    </xf>
    <xf numFmtId="10" fontId="16" fillId="2" borderId="2" xfId="0" applyNumberFormat="1" applyFont="1" applyFill="1" applyBorder="1" applyAlignment="1">
      <alignment horizontal="center" wrapText="1"/>
    </xf>
    <xf numFmtId="10" fontId="49" fillId="0" borderId="1" xfId="10" applyNumberFormat="1" applyFont="1" applyBorder="1" applyAlignment="1">
      <alignment horizontal="center" wrapText="1"/>
    </xf>
    <xf numFmtId="10" fontId="48" fillId="0" borderId="1" xfId="10" applyNumberFormat="1" applyBorder="1" applyAlignment="1">
      <alignment horizontal="center"/>
    </xf>
    <xf numFmtId="10" fontId="51" fillId="0" borderId="1" xfId="11" applyNumberFormat="1" applyFont="1" applyBorder="1" applyAlignment="1">
      <alignment horizontal="center" wrapText="1"/>
    </xf>
    <xf numFmtId="10" fontId="50" fillId="0" borderId="1" xfId="11" applyNumberFormat="1" applyBorder="1" applyAlignment="1">
      <alignment horizontal="center"/>
    </xf>
    <xf numFmtId="10" fontId="0" fillId="0" borderId="1" xfId="1" applyNumberFormat="1" applyFont="1" applyFill="1" applyBorder="1" applyAlignment="1" applyProtection="1">
      <alignment horizontal="center"/>
    </xf>
    <xf numFmtId="10" fontId="0" fillId="0" borderId="0" xfId="0" applyNumberFormat="1" applyAlignment="1">
      <alignment horizontal="center"/>
    </xf>
    <xf numFmtId="164" fontId="26" fillId="0" borderId="0" xfId="0" applyNumberFormat="1" applyFont="1" applyAlignment="1">
      <alignment horizontal="center"/>
    </xf>
    <xf numFmtId="164" fontId="5" fillId="11" borderId="1" xfId="4" applyNumberFormat="1" applyFont="1" applyFill="1" applyBorder="1" applyAlignment="1">
      <alignment horizontal="center" wrapText="1"/>
    </xf>
    <xf numFmtId="164" fontId="11" fillId="11" borderId="1" xfId="4" applyNumberFormat="1" applyFont="1" applyFill="1" applyBorder="1" applyAlignment="1">
      <alignment horizontal="center" wrapText="1"/>
    </xf>
    <xf numFmtId="0" fontId="18" fillId="8" borderId="3" xfId="0" applyFont="1" applyFill="1" applyBorder="1" applyAlignment="1">
      <alignment horizontal="left" vertical="top" wrapText="1"/>
    </xf>
    <xf numFmtId="0" fontId="18" fillId="8" borderId="9" xfId="0" applyFont="1" applyFill="1" applyBorder="1" applyAlignment="1">
      <alignment horizontal="left" vertical="top" wrapText="1"/>
    </xf>
    <xf numFmtId="0" fontId="18" fillId="8" borderId="10" xfId="0" applyFont="1" applyFill="1" applyBorder="1" applyAlignment="1">
      <alignment horizontal="left" vertical="top" wrapText="1"/>
    </xf>
    <xf numFmtId="0" fontId="18" fillId="5" borderId="1" xfId="0" applyFont="1" applyFill="1" applyBorder="1" applyAlignment="1">
      <alignment wrapText="1"/>
    </xf>
    <xf numFmtId="0" fontId="18" fillId="5" borderId="1" xfId="0" applyFont="1" applyFill="1" applyBorder="1" applyAlignment="1">
      <alignment horizontal="left" wrapText="1"/>
    </xf>
    <xf numFmtId="0" fontId="18" fillId="5" borderId="3" xfId="0" applyFont="1" applyFill="1" applyBorder="1" applyAlignment="1">
      <alignment horizontal="left" wrapText="1"/>
    </xf>
    <xf numFmtId="0" fontId="18" fillId="5" borderId="9" xfId="0" applyFont="1" applyFill="1" applyBorder="1" applyAlignment="1">
      <alignment horizontal="left" wrapText="1"/>
    </xf>
    <xf numFmtId="0" fontId="18" fillId="5" borderId="10" xfId="0" applyFont="1" applyFill="1" applyBorder="1" applyAlignment="1">
      <alignment horizontal="left" wrapText="1"/>
    </xf>
    <xf numFmtId="0" fontId="42" fillId="8" borderId="1" xfId="0" applyFont="1" applyFill="1" applyBorder="1" applyAlignment="1">
      <alignment horizontal="left" vertical="top" wrapText="1"/>
    </xf>
    <xf numFmtId="0" fontId="16" fillId="5" borderId="6" xfId="0" applyFont="1" applyFill="1" applyBorder="1" applyAlignment="1">
      <alignment horizontal="center" vertical="top" wrapText="1"/>
    </xf>
    <xf numFmtId="0" fontId="16" fillId="5" borderId="7" xfId="0" applyFont="1" applyFill="1" applyBorder="1" applyAlignment="1">
      <alignment horizontal="center" vertical="top" wrapText="1"/>
    </xf>
    <xf numFmtId="0" fontId="16" fillId="5" borderId="8" xfId="0" applyFont="1" applyFill="1" applyBorder="1" applyAlignment="1">
      <alignment horizontal="center" vertical="top" wrapText="1"/>
    </xf>
    <xf numFmtId="0" fontId="28" fillId="8" borderId="1" xfId="0" applyFont="1" applyFill="1" applyBorder="1" applyAlignment="1">
      <alignment vertical="center" wrapText="1"/>
    </xf>
    <xf numFmtId="0" fontId="18" fillId="8" borderId="1" xfId="0" applyFont="1" applyFill="1" applyBorder="1" applyAlignment="1">
      <alignment horizontal="left" vertical="top" wrapText="1"/>
    </xf>
    <xf numFmtId="0" fontId="18" fillId="5" borderId="3" xfId="0" applyFont="1" applyFill="1" applyBorder="1" applyAlignment="1">
      <alignment wrapText="1"/>
    </xf>
    <xf numFmtId="0" fontId="18" fillId="5" borderId="9" xfId="0" applyFont="1" applyFill="1" applyBorder="1" applyAlignment="1">
      <alignment wrapText="1"/>
    </xf>
    <xf numFmtId="0" fontId="18" fillId="5" borderId="10" xfId="0" applyFont="1" applyFill="1" applyBorder="1" applyAlignment="1">
      <alignment wrapText="1"/>
    </xf>
    <xf numFmtId="0" fontId="27" fillId="5" borderId="7" xfId="0" applyFont="1" applyFill="1" applyBorder="1" applyAlignment="1">
      <alignment horizontal="center" vertical="top" wrapText="1"/>
    </xf>
    <xf numFmtId="0" fontId="27" fillId="5" borderId="8" xfId="0" applyFont="1" applyFill="1" applyBorder="1" applyAlignment="1">
      <alignment horizontal="center" vertical="top" wrapText="1"/>
    </xf>
    <xf numFmtId="0" fontId="0" fillId="5" borderId="1" xfId="0" applyFill="1" applyBorder="1" applyAlignment="1">
      <alignment wrapText="1"/>
    </xf>
    <xf numFmtId="0" fontId="21" fillId="3" borderId="2" xfId="0" applyFont="1" applyFill="1" applyBorder="1" applyAlignment="1">
      <alignment horizontal="left" vertical="top" wrapText="1"/>
    </xf>
    <xf numFmtId="0" fontId="0" fillId="3" borderId="2" xfId="0" applyFill="1" applyBorder="1" applyAlignment="1">
      <alignment horizontal="left" vertical="top"/>
    </xf>
    <xf numFmtId="0" fontId="21" fillId="3" borderId="1" xfId="0" applyFont="1" applyFill="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32" fillId="6" borderId="3" xfId="0" applyFont="1" applyFill="1" applyBorder="1" applyAlignment="1">
      <alignment horizontal="left" vertical="top" wrapText="1"/>
    </xf>
    <xf numFmtId="0" fontId="32" fillId="6" borderId="9" xfId="0" applyFont="1" applyFill="1" applyBorder="1" applyAlignment="1">
      <alignment horizontal="left" vertical="top" wrapText="1"/>
    </xf>
    <xf numFmtId="0" fontId="32" fillId="6" borderId="10"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8" xfId="0" applyFont="1" applyFill="1" applyBorder="1" applyAlignment="1">
      <alignment horizontal="left" vertical="top" wrapText="1"/>
    </xf>
    <xf numFmtId="0" fontId="32" fillId="6" borderId="3" xfId="0" applyFont="1" applyFill="1" applyBorder="1" applyAlignment="1">
      <alignment horizontal="left" vertical="top"/>
    </xf>
    <xf numFmtId="0" fontId="32" fillId="6" borderId="9" xfId="0" applyFont="1" applyFill="1" applyBorder="1" applyAlignment="1">
      <alignment horizontal="left" vertical="top"/>
    </xf>
    <xf numFmtId="0" fontId="32" fillId="6" borderId="10" xfId="0" applyFont="1" applyFill="1" applyBorder="1" applyAlignment="1">
      <alignment horizontal="left" vertical="top"/>
    </xf>
    <xf numFmtId="0" fontId="33" fillId="10" borderId="1" xfId="0" applyFont="1" applyFill="1" applyBorder="1" applyAlignment="1">
      <alignment horizontal="center"/>
    </xf>
    <xf numFmtId="0" fontId="34" fillId="10" borderId="1" xfId="0" applyFont="1" applyFill="1" applyBorder="1" applyAlignment="1">
      <alignment horizontal="center"/>
    </xf>
    <xf numFmtId="0" fontId="15"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24" fillId="0" borderId="0" xfId="0" applyFont="1" applyAlignment="1">
      <alignment vertical="top" wrapText="1"/>
    </xf>
    <xf numFmtId="0" fontId="0" fillId="0" borderId="0" xfId="0" applyAlignment="1">
      <alignment vertical="top" wrapText="1"/>
    </xf>
    <xf numFmtId="0" fontId="18"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15" fillId="0" borderId="1" xfId="0" applyFont="1" applyBorder="1" applyAlignment="1" applyProtection="1">
      <alignment horizontal="center" vertical="top"/>
      <protection locked="0"/>
    </xf>
    <xf numFmtId="0" fontId="26" fillId="7" borderId="1" xfId="0" applyFont="1" applyFill="1" applyBorder="1" applyAlignment="1">
      <alignment horizontal="center" vertical="top" wrapText="1"/>
    </xf>
    <xf numFmtId="0" fontId="44" fillId="7" borderId="1" xfId="0" applyFont="1" applyFill="1" applyBorder="1" applyAlignment="1">
      <alignment horizontal="center" vertical="top"/>
    </xf>
    <xf numFmtId="0" fontId="25" fillId="3" borderId="1" xfId="0" applyFont="1" applyFill="1" applyBorder="1" applyAlignment="1">
      <alignment horizontal="left" vertical="top" wrapText="1"/>
    </xf>
    <xf numFmtId="0" fontId="18" fillId="13" borderId="1" xfId="0" applyFont="1" applyFill="1" applyBorder="1" applyAlignment="1">
      <alignment horizontal="left" vertical="top" wrapText="1"/>
    </xf>
    <xf numFmtId="0" fontId="18" fillId="13" borderId="1" xfId="0" applyFont="1" applyFill="1" applyBorder="1" applyAlignment="1">
      <alignment horizontal="left" vertical="top"/>
    </xf>
    <xf numFmtId="0" fontId="18"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18" fillId="8" borderId="6" xfId="0" applyFont="1" applyFill="1" applyBorder="1" applyAlignment="1">
      <alignment horizontal="center" wrapText="1"/>
    </xf>
    <xf numFmtId="0" fontId="18" fillId="8" borderId="7" xfId="0" applyFont="1" applyFill="1" applyBorder="1" applyAlignment="1">
      <alignment horizontal="center" wrapText="1"/>
    </xf>
    <xf numFmtId="0" fontId="18" fillId="8" borderId="8" xfId="0" applyFont="1" applyFill="1" applyBorder="1" applyAlignment="1">
      <alignment horizontal="center" wrapText="1"/>
    </xf>
    <xf numFmtId="0" fontId="41" fillId="6" borderId="12" xfId="0" applyFont="1" applyFill="1" applyBorder="1" applyAlignment="1">
      <alignment horizontal="center" vertical="top" wrapText="1"/>
    </xf>
    <xf numFmtId="0" fontId="41" fillId="6" borderId="11" xfId="0" applyFont="1" applyFill="1" applyBorder="1" applyAlignment="1">
      <alignment horizontal="center" vertical="top" wrapText="1"/>
    </xf>
    <xf numFmtId="0" fontId="41" fillId="6" borderId="13" xfId="0" applyFont="1" applyFill="1" applyBorder="1" applyAlignment="1">
      <alignment horizontal="center" vertical="top" wrapText="1"/>
    </xf>
    <xf numFmtId="0" fontId="40" fillId="6" borderId="3" xfId="0" applyFont="1" applyFill="1" applyBorder="1" applyAlignment="1">
      <alignment horizontal="left" vertical="top" wrapText="1"/>
    </xf>
    <xf numFmtId="0" fontId="40" fillId="6" borderId="9" xfId="0" applyFont="1" applyFill="1" applyBorder="1" applyAlignment="1">
      <alignment horizontal="left" vertical="top" wrapText="1"/>
    </xf>
    <xf numFmtId="0" fontId="40" fillId="6" borderId="10" xfId="0" applyFont="1" applyFill="1" applyBorder="1" applyAlignment="1">
      <alignment horizontal="left" vertical="top" wrapText="1"/>
    </xf>
    <xf numFmtId="0" fontId="33" fillId="10" borderId="14" xfId="6" applyFont="1" applyFill="1" applyBorder="1" applyAlignment="1">
      <alignment horizontal="center"/>
    </xf>
    <xf numFmtId="0" fontId="33" fillId="10" borderId="0" xfId="6" applyFont="1" applyFill="1" applyAlignment="1">
      <alignment horizontal="center"/>
    </xf>
    <xf numFmtId="0" fontId="34" fillId="10" borderId="14" xfId="6" applyFont="1" applyFill="1" applyBorder="1" applyAlignment="1">
      <alignment horizontal="center"/>
    </xf>
    <xf numFmtId="0" fontId="34" fillId="10" borderId="0" xfId="6" applyFont="1" applyFill="1" applyAlignment="1">
      <alignment horizontal="center"/>
    </xf>
    <xf numFmtId="0" fontId="15" fillId="11" borderId="3" xfId="6" applyFill="1" applyBorder="1" applyAlignment="1">
      <alignment horizontal="center"/>
    </xf>
    <xf numFmtId="0" fontId="15" fillId="11" borderId="9" xfId="6" applyFill="1" applyBorder="1" applyAlignment="1">
      <alignment horizontal="center"/>
    </xf>
    <xf numFmtId="0" fontId="15" fillId="11" borderId="10" xfId="6" applyFill="1" applyBorder="1" applyAlignment="1">
      <alignment horizontal="center"/>
    </xf>
    <xf numFmtId="0" fontId="36" fillId="0" borderId="0" xfId="4" applyFont="1" applyAlignment="1">
      <alignment horizontal="center"/>
    </xf>
    <xf numFmtId="0" fontId="26" fillId="0" borderId="0" xfId="0" applyFont="1" applyAlignment="1">
      <alignment horizontal="center"/>
    </xf>
  </cellXfs>
  <cellStyles count="12">
    <cellStyle name="Currency" xfId="7" builtinId="4"/>
    <cellStyle name="Currency 2" xfId="3" xr:uid="{00000000-0005-0000-0000-000000000000}"/>
    <cellStyle name="Currency 3" xfId="5" xr:uid="{00000000-0005-0000-0000-000001000000}"/>
    <cellStyle name="Normal" xfId="0" builtinId="0"/>
    <cellStyle name="Normal 10" xfId="6" xr:uid="{00000000-0005-0000-0000-000003000000}"/>
    <cellStyle name="Normal 2" xfId="2" xr:uid="{00000000-0005-0000-0000-000004000000}"/>
    <cellStyle name="Normal 3" xfId="4" xr:uid="{00000000-0005-0000-0000-000005000000}"/>
    <cellStyle name="Normal 3 2" xfId="9" xr:uid="{12CE140F-60FA-4127-8F61-CE03AE4DE440}"/>
    <cellStyle name="Normal 4" xfId="8" xr:uid="{C4B7204A-7064-4D41-913C-A0AA3A162DA4}"/>
    <cellStyle name="Normal 5" xfId="10" xr:uid="{E4BA9AE4-86A9-462C-8C90-178513AE2618}"/>
    <cellStyle name="Normal 6" xfId="11" xr:uid="{14D64C26-CF03-4E04-836F-07AA64400269}"/>
    <cellStyle name="Percent" xfId="1" builtinId="5"/>
  </cellStyles>
  <dxfs count="6">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FFFF99"/>
      <color rgb="FFCCFFCC"/>
      <color rgb="FFCCFFFF"/>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12700</xdr:colOff>
      <xdr:row>3</xdr:row>
      <xdr:rowOff>0</xdr:rowOff>
    </xdr:to>
    <xdr:pic>
      <xdr:nvPicPr>
        <xdr:cNvPr id="2" name="Picture 1" descr="https://applications.labor.ny.gov/wpp/images/spacer.g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 name="Picture 2" descr="https://applications.labor.ny.gov/wpp/images/spacer.gif">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12700</xdr:colOff>
      <xdr:row>3</xdr:row>
      <xdr:rowOff>0</xdr:rowOff>
    </xdr:to>
    <xdr:pic>
      <xdr:nvPicPr>
        <xdr:cNvPr id="4" name="Picture 3" descr="https://applications.labor.ny.gov/wpp/images/spacer.gif">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xdr:row>
      <xdr:rowOff>0</xdr:rowOff>
    </xdr:from>
    <xdr:to>
      <xdr:col>4</xdr:col>
      <xdr:colOff>12700</xdr:colOff>
      <xdr:row>3</xdr:row>
      <xdr:rowOff>0</xdr:rowOff>
    </xdr:to>
    <xdr:pic>
      <xdr:nvPicPr>
        <xdr:cNvPr id="5" name="Picture 4" descr="https://applications.labor.ny.gov/wpp/images/spacer.gif">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73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xdr:row>
      <xdr:rowOff>0</xdr:rowOff>
    </xdr:from>
    <xdr:to>
      <xdr:col>5</xdr:col>
      <xdr:colOff>12700</xdr:colOff>
      <xdr:row>3</xdr:row>
      <xdr:rowOff>0</xdr:rowOff>
    </xdr:to>
    <xdr:pic>
      <xdr:nvPicPr>
        <xdr:cNvPr id="6" name="Picture 5" descr="https://applications.labor.ny.gov/wpp/images/spacer.gif">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17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xdr:row>
      <xdr:rowOff>0</xdr:rowOff>
    </xdr:from>
    <xdr:to>
      <xdr:col>6</xdr:col>
      <xdr:colOff>12700</xdr:colOff>
      <xdr:row>3</xdr:row>
      <xdr:rowOff>0</xdr:rowOff>
    </xdr:to>
    <xdr:pic>
      <xdr:nvPicPr>
        <xdr:cNvPr id="7" name="Picture 6" descr="https://applications.labor.ny.gov/wpp/images/spacer.gif">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23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xdr:row>
      <xdr:rowOff>0</xdr:rowOff>
    </xdr:from>
    <xdr:to>
      <xdr:col>9</xdr:col>
      <xdr:colOff>12700</xdr:colOff>
      <xdr:row>3</xdr:row>
      <xdr:rowOff>0</xdr:rowOff>
    </xdr:to>
    <xdr:pic>
      <xdr:nvPicPr>
        <xdr:cNvPr id="8" name="Picture 7" descr="https://applications.labor.ny.gov/wpp/images/spacer.gif">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xdr:row>
      <xdr:rowOff>0</xdr:rowOff>
    </xdr:from>
    <xdr:to>
      <xdr:col>10</xdr:col>
      <xdr:colOff>12700</xdr:colOff>
      <xdr:row>3</xdr:row>
      <xdr:rowOff>0</xdr:rowOff>
    </xdr:to>
    <xdr:pic>
      <xdr:nvPicPr>
        <xdr:cNvPr id="9" name="Picture 8" descr="https://applications.labor.ny.gov/wpp/images/spacer.gif">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xdr:row>
      <xdr:rowOff>0</xdr:rowOff>
    </xdr:from>
    <xdr:to>
      <xdr:col>11</xdr:col>
      <xdr:colOff>12700</xdr:colOff>
      <xdr:row>3</xdr:row>
      <xdr:rowOff>0</xdr:rowOff>
    </xdr:to>
    <xdr:pic>
      <xdr:nvPicPr>
        <xdr:cNvPr id="10" name="Picture 9" descr="https://applications.labor.ny.gov/wpp/images/spacer.gif">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623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12700</xdr:colOff>
      <xdr:row>3</xdr:row>
      <xdr:rowOff>0</xdr:rowOff>
    </xdr:to>
    <xdr:pic>
      <xdr:nvPicPr>
        <xdr:cNvPr id="11" name="Picture 10" descr="https://applications.labor.ny.gov/wpp/images/spacer.gif">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87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12" name="Picture 11" descr="https://applications.labor.ny.gov/wpp/images/spacer.gif">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19</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91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19</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595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15" name="Picture 14" descr="https://applications.labor.ny.gov/wpp/images/spacer.gif">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41249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16" name="Picture 15" descr="https://applications.labor.ny.gov/wpp/images/spacer.gif">
          <a:extLst>
            <a:ext uri="{FF2B5EF4-FFF2-40B4-BE49-F238E27FC236}">
              <a16:creationId xmlns:a16="http://schemas.microsoft.com/office/drawing/2014/main" id="{2332444C-8020-4AA6-825E-A2B992027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17" name="Picture 16" descr="https://applications.labor.ny.gov/wpp/images/spacer.gif">
          <a:extLst>
            <a:ext uri="{FF2B5EF4-FFF2-40B4-BE49-F238E27FC236}">
              <a16:creationId xmlns:a16="http://schemas.microsoft.com/office/drawing/2014/main" id="{D9C36D3D-1C92-4F62-AC88-C611DBBE9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18" name="Picture 17" descr="https://applications.labor.ny.gov/wpp/images/spacer.gif">
          <a:extLst>
            <a:ext uri="{FF2B5EF4-FFF2-40B4-BE49-F238E27FC236}">
              <a16:creationId xmlns:a16="http://schemas.microsoft.com/office/drawing/2014/main" id="{216FD396-2447-4B8F-B8A5-ABF82EA75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28" name="Picture 27" descr="https://applications.labor.ny.gov/wpp/images/spacer.gif">
          <a:extLst>
            <a:ext uri="{FF2B5EF4-FFF2-40B4-BE49-F238E27FC236}">
              <a16:creationId xmlns:a16="http://schemas.microsoft.com/office/drawing/2014/main" id="{548443F7-0E9A-4CDB-9F4D-2A5125702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29" name="Picture 28" descr="https://applications.labor.ny.gov/wpp/images/spacer.gif">
          <a:extLst>
            <a:ext uri="{FF2B5EF4-FFF2-40B4-BE49-F238E27FC236}">
              <a16:creationId xmlns:a16="http://schemas.microsoft.com/office/drawing/2014/main" id="{A01BB5A0-159B-41D7-ACEA-3B8E60A0D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0" name="Picture 29" descr="https://applications.labor.ny.gov/wpp/images/spacer.gif">
          <a:extLst>
            <a:ext uri="{FF2B5EF4-FFF2-40B4-BE49-F238E27FC236}">
              <a16:creationId xmlns:a16="http://schemas.microsoft.com/office/drawing/2014/main" id="{ABD6C514-2673-4B2B-AC93-85D9ECC5C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1" name="Picture 30" descr="https://applications.labor.ny.gov/wpp/images/spacer.gif">
          <a:extLst>
            <a:ext uri="{FF2B5EF4-FFF2-40B4-BE49-F238E27FC236}">
              <a16:creationId xmlns:a16="http://schemas.microsoft.com/office/drawing/2014/main" id="{C008D366-5886-4890-A113-12822B0CC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2" name="Picture 31" descr="https://applications.labor.ny.gov/wpp/images/spacer.gif">
          <a:extLst>
            <a:ext uri="{FF2B5EF4-FFF2-40B4-BE49-F238E27FC236}">
              <a16:creationId xmlns:a16="http://schemas.microsoft.com/office/drawing/2014/main" id="{F4AD1BEF-9E1B-44B2-9DFF-7143A10AC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33" name="Picture 32" descr="https://applications.labor.ny.gov/wpp/images/spacer.gif">
          <a:extLst>
            <a:ext uri="{FF2B5EF4-FFF2-40B4-BE49-F238E27FC236}">
              <a16:creationId xmlns:a16="http://schemas.microsoft.com/office/drawing/2014/main" id="{FA8CA9E3-6438-426E-80F0-E7F3E2F6F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34" name="Picture 33" descr="https://applications.labor.ny.gov/wpp/images/spacer.gif">
          <a:extLst>
            <a:ext uri="{FF2B5EF4-FFF2-40B4-BE49-F238E27FC236}">
              <a16:creationId xmlns:a16="http://schemas.microsoft.com/office/drawing/2014/main" id="{176ADAB0-C73E-4511-ADC8-F30A6B534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5" name="Picture 34" descr="https://applications.labor.ny.gov/wpp/images/spacer.gif">
          <a:extLst>
            <a:ext uri="{FF2B5EF4-FFF2-40B4-BE49-F238E27FC236}">
              <a16:creationId xmlns:a16="http://schemas.microsoft.com/office/drawing/2014/main" id="{E2D92743-3848-455F-B977-8703621DB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6" name="Picture 35" descr="https://applications.labor.ny.gov/wpp/images/spacer.gif">
          <a:extLst>
            <a:ext uri="{FF2B5EF4-FFF2-40B4-BE49-F238E27FC236}">
              <a16:creationId xmlns:a16="http://schemas.microsoft.com/office/drawing/2014/main" id="{F4E51A27-324F-47F6-9E52-EE26FAFA6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7" name="Picture 36" descr="https://applications.labor.ny.gov/wpp/images/spacer.gif">
          <a:extLst>
            <a:ext uri="{FF2B5EF4-FFF2-40B4-BE49-F238E27FC236}">
              <a16:creationId xmlns:a16="http://schemas.microsoft.com/office/drawing/2014/main" id="{BA9D3323-95DC-4954-94FA-6899D8900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8" name="Picture 37" descr="https://applications.labor.ny.gov/wpp/images/spacer.gif">
          <a:extLst>
            <a:ext uri="{FF2B5EF4-FFF2-40B4-BE49-F238E27FC236}">
              <a16:creationId xmlns:a16="http://schemas.microsoft.com/office/drawing/2014/main" id="{108F5AFE-1989-499B-914A-3E4BEA3B5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9" name="Picture 38" descr="https://applications.labor.ny.gov/wpp/images/spacer.gif">
          <a:extLst>
            <a:ext uri="{FF2B5EF4-FFF2-40B4-BE49-F238E27FC236}">
              <a16:creationId xmlns:a16="http://schemas.microsoft.com/office/drawing/2014/main" id="{F972DC5D-294D-4AA9-A673-D6DD1A98E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0" name="Picture 39" descr="https://applications.labor.ny.gov/wpp/images/spacer.gif">
          <a:extLst>
            <a:ext uri="{FF2B5EF4-FFF2-40B4-BE49-F238E27FC236}">
              <a16:creationId xmlns:a16="http://schemas.microsoft.com/office/drawing/2014/main" id="{890F0BEE-195A-44A5-8433-645615864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1" name="Picture 40" descr="https://applications.labor.ny.gov/wpp/images/spacer.gif">
          <a:extLst>
            <a:ext uri="{FF2B5EF4-FFF2-40B4-BE49-F238E27FC236}">
              <a16:creationId xmlns:a16="http://schemas.microsoft.com/office/drawing/2014/main" id="{1C2E9675-5F97-447A-ADF8-E07B267DD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2" name="Picture 41" descr="https://applications.labor.ny.gov/wpp/images/spacer.gif">
          <a:extLst>
            <a:ext uri="{FF2B5EF4-FFF2-40B4-BE49-F238E27FC236}">
              <a16:creationId xmlns:a16="http://schemas.microsoft.com/office/drawing/2014/main" id="{EFE87068-8568-4450-956F-5C9DE5455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3" name="Picture 42" descr="https://applications.labor.ny.gov/wpp/images/spacer.gif">
          <a:extLst>
            <a:ext uri="{FF2B5EF4-FFF2-40B4-BE49-F238E27FC236}">
              <a16:creationId xmlns:a16="http://schemas.microsoft.com/office/drawing/2014/main" id="{C09F47FF-7DC3-45B6-8425-F6DBD4F9E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4" name="Picture 43" descr="https://applications.labor.ny.gov/wpp/images/spacer.gif">
          <a:extLst>
            <a:ext uri="{FF2B5EF4-FFF2-40B4-BE49-F238E27FC236}">
              <a16:creationId xmlns:a16="http://schemas.microsoft.com/office/drawing/2014/main" id="{6B6652B5-3AD0-4CD4-B3AD-BEC3EFBB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5" name="Picture 44" descr="https://applications.labor.ny.gov/wpp/images/spacer.gif">
          <a:extLst>
            <a:ext uri="{FF2B5EF4-FFF2-40B4-BE49-F238E27FC236}">
              <a16:creationId xmlns:a16="http://schemas.microsoft.com/office/drawing/2014/main" id="{0EFD5FF0-906A-4F62-91F9-F25CF5B90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6" name="Picture 45" descr="https://applications.labor.ny.gov/wpp/images/spacer.gif">
          <a:extLst>
            <a:ext uri="{FF2B5EF4-FFF2-40B4-BE49-F238E27FC236}">
              <a16:creationId xmlns:a16="http://schemas.microsoft.com/office/drawing/2014/main" id="{16895C4E-5FE9-424E-AC81-6453C3765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47" name="Picture 46" descr="https://applications.labor.ny.gov/wpp/images/spacer.gif">
          <a:extLst>
            <a:ext uri="{FF2B5EF4-FFF2-40B4-BE49-F238E27FC236}">
              <a16:creationId xmlns:a16="http://schemas.microsoft.com/office/drawing/2014/main" id="{C385FEEB-95C6-4FE0-9289-6C252927F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48" name="Picture 47" descr="https://applications.labor.ny.gov/wpp/images/spacer.gif">
          <a:extLst>
            <a:ext uri="{FF2B5EF4-FFF2-40B4-BE49-F238E27FC236}">
              <a16:creationId xmlns:a16="http://schemas.microsoft.com/office/drawing/2014/main" id="{323BFA29-857E-4CD2-A8CA-FA62B929D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9" name="Picture 48" descr="https://applications.labor.ny.gov/wpp/images/spacer.gif">
          <a:extLst>
            <a:ext uri="{FF2B5EF4-FFF2-40B4-BE49-F238E27FC236}">
              <a16:creationId xmlns:a16="http://schemas.microsoft.com/office/drawing/2014/main" id="{24408B24-8FBA-4D37-B45E-70037F92A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0" name="Picture 49" descr="https://applications.labor.ny.gov/wpp/images/spacer.gif">
          <a:extLst>
            <a:ext uri="{FF2B5EF4-FFF2-40B4-BE49-F238E27FC236}">
              <a16:creationId xmlns:a16="http://schemas.microsoft.com/office/drawing/2014/main" id="{7B90EE19-A015-4914-8D5D-A65A720CA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51" name="Picture 50" descr="https://applications.labor.ny.gov/wpp/images/spacer.gif">
          <a:extLst>
            <a:ext uri="{FF2B5EF4-FFF2-40B4-BE49-F238E27FC236}">
              <a16:creationId xmlns:a16="http://schemas.microsoft.com/office/drawing/2014/main" id="{8151B15B-5008-4A72-8A9B-CC1385F10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52" name="Picture 51" descr="https://applications.labor.ny.gov/wpp/images/spacer.gif">
          <a:extLst>
            <a:ext uri="{FF2B5EF4-FFF2-40B4-BE49-F238E27FC236}">
              <a16:creationId xmlns:a16="http://schemas.microsoft.com/office/drawing/2014/main" id="{32AE6BAB-119D-40B4-99E7-A8781DA8E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3" name="Picture 52" descr="https://applications.labor.ny.gov/wpp/images/spacer.gif">
          <a:extLst>
            <a:ext uri="{FF2B5EF4-FFF2-40B4-BE49-F238E27FC236}">
              <a16:creationId xmlns:a16="http://schemas.microsoft.com/office/drawing/2014/main" id="{65D82BA1-658B-4D43-8ACB-D8EA341C9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4" name="Picture 53" descr="https://applications.labor.ny.gov/wpp/images/spacer.gif">
          <a:extLst>
            <a:ext uri="{FF2B5EF4-FFF2-40B4-BE49-F238E27FC236}">
              <a16:creationId xmlns:a16="http://schemas.microsoft.com/office/drawing/2014/main" id="{38C36CC3-4AF5-43DD-902A-4F450602A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5" name="Picture 54" descr="https://applications.labor.ny.gov/wpp/images/spacer.gif">
          <a:extLst>
            <a:ext uri="{FF2B5EF4-FFF2-40B4-BE49-F238E27FC236}">
              <a16:creationId xmlns:a16="http://schemas.microsoft.com/office/drawing/2014/main" id="{0FDBF3E0-FBB0-4A45-9898-3182318B2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6" name="Picture 55" descr="https://applications.labor.ny.gov/wpp/images/spacer.gif">
          <a:extLst>
            <a:ext uri="{FF2B5EF4-FFF2-40B4-BE49-F238E27FC236}">
              <a16:creationId xmlns:a16="http://schemas.microsoft.com/office/drawing/2014/main" id="{99D6058F-F07C-4BD9-A903-AEFF09AA9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7" name="Picture 56" descr="https://applications.labor.ny.gov/wpp/images/spacer.gif">
          <a:extLst>
            <a:ext uri="{FF2B5EF4-FFF2-40B4-BE49-F238E27FC236}">
              <a16:creationId xmlns:a16="http://schemas.microsoft.com/office/drawing/2014/main" id="{F3781CAA-C2A6-41F7-B948-99BBC69B4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8" name="Picture 57" descr="https://applications.labor.ny.gov/wpp/images/spacer.gif">
          <a:extLst>
            <a:ext uri="{FF2B5EF4-FFF2-40B4-BE49-F238E27FC236}">
              <a16:creationId xmlns:a16="http://schemas.microsoft.com/office/drawing/2014/main" id="{BFFF40FA-CC71-4AB4-ABE4-785116C1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9" name="Picture 58" descr="https://applications.labor.ny.gov/wpp/images/spacer.gif">
          <a:extLst>
            <a:ext uri="{FF2B5EF4-FFF2-40B4-BE49-F238E27FC236}">
              <a16:creationId xmlns:a16="http://schemas.microsoft.com/office/drawing/2014/main" id="{A874F5CD-6EA7-40BF-90D1-F7F08D9CB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0" name="Picture 59" descr="https://applications.labor.ny.gov/wpp/images/spacer.gif">
          <a:extLst>
            <a:ext uri="{FF2B5EF4-FFF2-40B4-BE49-F238E27FC236}">
              <a16:creationId xmlns:a16="http://schemas.microsoft.com/office/drawing/2014/main" id="{F3C31EFE-5EEB-43F5-A6A5-FCA16B4D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1" name="Picture 60" descr="https://applications.labor.ny.gov/wpp/images/spacer.gif">
          <a:extLst>
            <a:ext uri="{FF2B5EF4-FFF2-40B4-BE49-F238E27FC236}">
              <a16:creationId xmlns:a16="http://schemas.microsoft.com/office/drawing/2014/main" id="{AE0DFA0D-5A26-4963-A4F7-6BAF86C9B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2" name="Picture 61" descr="https://applications.labor.ny.gov/wpp/images/spacer.gif">
          <a:extLst>
            <a:ext uri="{FF2B5EF4-FFF2-40B4-BE49-F238E27FC236}">
              <a16:creationId xmlns:a16="http://schemas.microsoft.com/office/drawing/2014/main" id="{6C86A27B-FBE1-463C-ADE4-62426C097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3" name="Picture 62" descr="https://applications.labor.ny.gov/wpp/images/spacer.gif">
          <a:extLst>
            <a:ext uri="{FF2B5EF4-FFF2-40B4-BE49-F238E27FC236}">
              <a16:creationId xmlns:a16="http://schemas.microsoft.com/office/drawing/2014/main" id="{D11DABE0-D894-41DA-8EB4-1B87CC1D2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4" name="Picture 63" descr="https://applications.labor.ny.gov/wpp/images/spacer.gif">
          <a:extLst>
            <a:ext uri="{FF2B5EF4-FFF2-40B4-BE49-F238E27FC236}">
              <a16:creationId xmlns:a16="http://schemas.microsoft.com/office/drawing/2014/main" id="{E59E9A5B-DB1F-45B1-A3CD-CE6EEFB39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65" name="Picture 64" descr="https://applications.labor.ny.gov/wpp/images/spacer.gif">
          <a:extLst>
            <a:ext uri="{FF2B5EF4-FFF2-40B4-BE49-F238E27FC236}">
              <a16:creationId xmlns:a16="http://schemas.microsoft.com/office/drawing/2014/main" id="{D1F164F3-199C-4257-8528-21FB7E9C8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66" name="Picture 65" descr="https://applications.labor.ny.gov/wpp/images/spacer.gif">
          <a:extLst>
            <a:ext uri="{FF2B5EF4-FFF2-40B4-BE49-F238E27FC236}">
              <a16:creationId xmlns:a16="http://schemas.microsoft.com/office/drawing/2014/main" id="{C6794996-C00B-42F2-B746-2642BFC3A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7" name="Picture 66" descr="https://applications.labor.ny.gov/wpp/images/spacer.gif">
          <a:extLst>
            <a:ext uri="{FF2B5EF4-FFF2-40B4-BE49-F238E27FC236}">
              <a16:creationId xmlns:a16="http://schemas.microsoft.com/office/drawing/2014/main" id="{632294AA-EB88-4CF6-A93B-97F1E8D96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8" name="Picture 67" descr="https://applications.labor.ny.gov/wpp/images/spacer.gif">
          <a:extLst>
            <a:ext uri="{FF2B5EF4-FFF2-40B4-BE49-F238E27FC236}">
              <a16:creationId xmlns:a16="http://schemas.microsoft.com/office/drawing/2014/main" id="{C000F35F-3D09-4531-B0B9-5B780C65B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69" name="Picture 68" descr="https://applications.labor.ny.gov/wpp/images/spacer.gif">
          <a:extLst>
            <a:ext uri="{FF2B5EF4-FFF2-40B4-BE49-F238E27FC236}">
              <a16:creationId xmlns:a16="http://schemas.microsoft.com/office/drawing/2014/main" id="{A3F76DA0-5B04-4046-8B3F-57337C0D5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70" name="Picture 69" descr="https://applications.labor.ny.gov/wpp/images/spacer.gif">
          <a:extLst>
            <a:ext uri="{FF2B5EF4-FFF2-40B4-BE49-F238E27FC236}">
              <a16:creationId xmlns:a16="http://schemas.microsoft.com/office/drawing/2014/main" id="{7F579B17-3787-41E3-9894-9C21AD61C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71" name="Picture 70" descr="https://applications.labor.ny.gov/wpp/images/spacer.gif">
          <a:extLst>
            <a:ext uri="{FF2B5EF4-FFF2-40B4-BE49-F238E27FC236}">
              <a16:creationId xmlns:a16="http://schemas.microsoft.com/office/drawing/2014/main" id="{0A2415D3-8EA9-4CEA-99CE-3682CF946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72" name="Picture 71" descr="https://applications.labor.ny.gov/wpp/images/spacer.gif">
          <a:extLst>
            <a:ext uri="{FF2B5EF4-FFF2-40B4-BE49-F238E27FC236}">
              <a16:creationId xmlns:a16="http://schemas.microsoft.com/office/drawing/2014/main" id="{494A4CD5-D095-447D-B591-71BC8B882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73" name="Picture 72" descr="https://applications.labor.ny.gov/wpp/images/spacer.gif">
          <a:extLst>
            <a:ext uri="{FF2B5EF4-FFF2-40B4-BE49-F238E27FC236}">
              <a16:creationId xmlns:a16="http://schemas.microsoft.com/office/drawing/2014/main" id="{F39F1858-77CE-4E4B-8A6E-166981E2B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74" name="Picture 73" descr="https://applications.labor.ny.gov/wpp/images/spacer.gif">
          <a:extLst>
            <a:ext uri="{FF2B5EF4-FFF2-40B4-BE49-F238E27FC236}">
              <a16:creationId xmlns:a16="http://schemas.microsoft.com/office/drawing/2014/main" id="{E959D6B3-62B0-46D9-A563-F0DD7ACB3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75" name="Picture 74" descr="https://applications.labor.ny.gov/wpp/images/spacer.gif">
          <a:extLst>
            <a:ext uri="{FF2B5EF4-FFF2-40B4-BE49-F238E27FC236}">
              <a16:creationId xmlns:a16="http://schemas.microsoft.com/office/drawing/2014/main" id="{00E49E9E-EE49-47F5-8C3F-DAA9F0F16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76" name="Picture 75" descr="https://applications.labor.ny.gov/wpp/images/spacer.gif">
          <a:extLst>
            <a:ext uri="{FF2B5EF4-FFF2-40B4-BE49-F238E27FC236}">
              <a16:creationId xmlns:a16="http://schemas.microsoft.com/office/drawing/2014/main" id="{8167B798-D133-4F10-B444-219D3C30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77" name="Picture 76" descr="https://applications.labor.ny.gov/wpp/images/spacer.gif">
          <a:extLst>
            <a:ext uri="{FF2B5EF4-FFF2-40B4-BE49-F238E27FC236}">
              <a16:creationId xmlns:a16="http://schemas.microsoft.com/office/drawing/2014/main" id="{C2EAFE7D-410F-4001-A067-FD3274E47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78" name="Picture 77" descr="https://applications.labor.ny.gov/wpp/images/spacer.gif">
          <a:extLst>
            <a:ext uri="{FF2B5EF4-FFF2-40B4-BE49-F238E27FC236}">
              <a16:creationId xmlns:a16="http://schemas.microsoft.com/office/drawing/2014/main" id="{0DC830AE-1F42-4F0C-840B-27A7949B3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79" name="Picture 78" descr="https://applications.labor.ny.gov/wpp/images/spacer.gif">
          <a:extLst>
            <a:ext uri="{FF2B5EF4-FFF2-40B4-BE49-F238E27FC236}">
              <a16:creationId xmlns:a16="http://schemas.microsoft.com/office/drawing/2014/main" id="{92CB723F-04E4-4937-823B-766184889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80" name="Picture 79" descr="https://applications.labor.ny.gov/wpp/images/spacer.gif">
          <a:extLst>
            <a:ext uri="{FF2B5EF4-FFF2-40B4-BE49-F238E27FC236}">
              <a16:creationId xmlns:a16="http://schemas.microsoft.com/office/drawing/2014/main" id="{707CBBAE-038C-41F6-8276-98B827D35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81" name="Picture 80" descr="https://applications.labor.ny.gov/wpp/images/spacer.gif">
          <a:extLst>
            <a:ext uri="{FF2B5EF4-FFF2-40B4-BE49-F238E27FC236}">
              <a16:creationId xmlns:a16="http://schemas.microsoft.com/office/drawing/2014/main" id="{9F6E1A0F-ADD3-4DE4-A0B6-03322BA35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82" name="Picture 81" descr="https://applications.labor.ny.gov/wpp/images/spacer.gif">
          <a:extLst>
            <a:ext uri="{FF2B5EF4-FFF2-40B4-BE49-F238E27FC236}">
              <a16:creationId xmlns:a16="http://schemas.microsoft.com/office/drawing/2014/main" id="{36224427-0244-4D84-8FD9-022BA3A8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83" name="Picture 82" descr="https://applications.labor.ny.gov/wpp/images/spacer.gif">
          <a:extLst>
            <a:ext uri="{FF2B5EF4-FFF2-40B4-BE49-F238E27FC236}">
              <a16:creationId xmlns:a16="http://schemas.microsoft.com/office/drawing/2014/main" id="{BD0F5755-93B4-48CD-83A5-285AFD3A7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84" name="Picture 83" descr="https://applications.labor.ny.gov/wpp/images/spacer.gif">
          <a:extLst>
            <a:ext uri="{FF2B5EF4-FFF2-40B4-BE49-F238E27FC236}">
              <a16:creationId xmlns:a16="http://schemas.microsoft.com/office/drawing/2014/main" id="{F82F2955-04A6-4250-9C6C-0B02FF541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85" name="Picture 84" descr="https://applications.labor.ny.gov/wpp/images/spacer.gif">
          <a:extLst>
            <a:ext uri="{FF2B5EF4-FFF2-40B4-BE49-F238E27FC236}">
              <a16:creationId xmlns:a16="http://schemas.microsoft.com/office/drawing/2014/main" id="{8D4EF053-81E0-4CE2-BCCF-36F50D01D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12700</xdr:colOff>
      <xdr:row>19</xdr:row>
      <xdr:rowOff>0</xdr:rowOff>
    </xdr:to>
    <xdr:pic>
      <xdr:nvPicPr>
        <xdr:cNvPr id="2" name="Picture 1" descr="https://applications.labor.ny.gov/wpp/images/spacer.gif">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 name="Picture 2" descr="https://applications.labor.ny.gov/wpp/images/spacer.gif">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3</xdr:col>
      <xdr:colOff>12700</xdr:colOff>
      <xdr:row>19</xdr:row>
      <xdr:rowOff>0</xdr:rowOff>
    </xdr:to>
    <xdr:pic>
      <xdr:nvPicPr>
        <xdr:cNvPr id="4" name="Picture 3" descr="https://applications.labor.ny.gov/wpp/images/spacer.gif">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xdr:row>
      <xdr:rowOff>0</xdr:rowOff>
    </xdr:from>
    <xdr:to>
      <xdr:col>4</xdr:col>
      <xdr:colOff>12700</xdr:colOff>
      <xdr:row>19</xdr:row>
      <xdr:rowOff>0</xdr:rowOff>
    </xdr:to>
    <xdr:pic>
      <xdr:nvPicPr>
        <xdr:cNvPr id="5" name="Picture 4" descr="https://applications.labor.ny.gov/wpp/images/spacer.gif">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98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xdr:row>
      <xdr:rowOff>0</xdr:rowOff>
    </xdr:from>
    <xdr:to>
      <xdr:col>5</xdr:col>
      <xdr:colOff>12700</xdr:colOff>
      <xdr:row>19</xdr:row>
      <xdr:rowOff>0</xdr:rowOff>
    </xdr:to>
    <xdr:pic>
      <xdr:nvPicPr>
        <xdr:cNvPr id="6" name="Picture 5" descr="https://applications.labor.ny.gov/wpp/images/spacer.gif">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4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19</xdr:row>
      <xdr:rowOff>0</xdr:rowOff>
    </xdr:from>
    <xdr:to>
      <xdr:col>6</xdr:col>
      <xdr:colOff>12700</xdr:colOff>
      <xdr:row>19</xdr:row>
      <xdr:rowOff>0</xdr:rowOff>
    </xdr:to>
    <xdr:pic>
      <xdr:nvPicPr>
        <xdr:cNvPr id="7" name="Picture 6" descr="https://applications.labor.ny.gov/wpp/images/spacer.gif">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49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12700</xdr:colOff>
      <xdr:row>19</xdr:row>
      <xdr:rowOff>0</xdr:rowOff>
    </xdr:to>
    <xdr:pic>
      <xdr:nvPicPr>
        <xdr:cNvPr id="8" name="Picture 7" descr="https://applications.labor.ny.gov/wpp/images/spacer.gif">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12700</xdr:colOff>
      <xdr:row>19</xdr:row>
      <xdr:rowOff>0</xdr:rowOff>
    </xdr:to>
    <xdr:pic>
      <xdr:nvPicPr>
        <xdr:cNvPr id="9" name="Picture 8" descr="https://applications.labor.ny.gov/wpp/images/spacer.gif">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01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19</xdr:row>
      <xdr:rowOff>0</xdr:rowOff>
    </xdr:from>
    <xdr:to>
      <xdr:col>11</xdr:col>
      <xdr:colOff>12700</xdr:colOff>
      <xdr:row>19</xdr:row>
      <xdr:rowOff>0</xdr:rowOff>
    </xdr:to>
    <xdr:pic>
      <xdr:nvPicPr>
        <xdr:cNvPr id="10" name="Picture 9" descr="https://applications.labor.ny.gov/wpp/images/spacer.gif">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49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19</xdr:row>
      <xdr:rowOff>0</xdr:rowOff>
    </xdr:from>
    <xdr:to>
      <xdr:col>12</xdr:col>
      <xdr:colOff>12700</xdr:colOff>
      <xdr:row>19</xdr:row>
      <xdr:rowOff>0</xdr:rowOff>
    </xdr:to>
    <xdr:pic>
      <xdr:nvPicPr>
        <xdr:cNvPr id="11" name="Picture 10" descr="https://applications.labor.ny.gov/wpp/images/spacer.gif">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12" name="Picture 11" descr="https://applications.labor.ny.gov/wpp/images/spacer.gif">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19</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19</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19</xdr:row>
      <xdr:rowOff>0</xdr:rowOff>
    </xdr:from>
    <xdr:ext cx="12700" cy="12700"/>
    <xdr:pic>
      <xdr:nvPicPr>
        <xdr:cNvPr id="15" name="Picture 14" descr="https://applications.labor.ny.gov/wpp/images/spacer.gif">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17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19</xdr:row>
      <xdr:rowOff>0</xdr:rowOff>
    </xdr:from>
    <xdr:ext cx="12700" cy="12700"/>
    <xdr:pic>
      <xdr:nvPicPr>
        <xdr:cNvPr id="16" name="Picture 15" descr="https://applications.labor.ny.gov/wpp/images/spacer.gif">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19</xdr:row>
      <xdr:rowOff>0</xdr:rowOff>
    </xdr:from>
    <xdr:ext cx="12700" cy="12700"/>
    <xdr:pic>
      <xdr:nvPicPr>
        <xdr:cNvPr id="17" name="Picture 16" descr="https://applications.labor.ny.gov/wpp/images/spacer.gif">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330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0</xdr:rowOff>
    </xdr:to>
    <xdr:pic>
      <xdr:nvPicPr>
        <xdr:cNvPr id="18" name="Picture 17" descr="https://applications.labor.ny.gov/wpp/images/spacer.gif">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939165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19" name="Picture 18" descr="https://applications.labor.ny.gov/wpp/images/spacer.gif">
          <a:extLst>
            <a:ext uri="{FF2B5EF4-FFF2-40B4-BE49-F238E27FC236}">
              <a16:creationId xmlns:a16="http://schemas.microsoft.com/office/drawing/2014/main" id="{E6E02783-4E23-443C-BF6A-5AD6FFA7E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20" name="Picture 19" descr="https://applications.labor.ny.gov/wpp/images/spacer.gif">
          <a:extLst>
            <a:ext uri="{FF2B5EF4-FFF2-40B4-BE49-F238E27FC236}">
              <a16:creationId xmlns:a16="http://schemas.microsoft.com/office/drawing/2014/main" id="{08A0E467-4F58-40E4-BA1C-79C9257F3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21" name="Picture 20" descr="https://applications.labor.ny.gov/wpp/images/spacer.gif">
          <a:extLst>
            <a:ext uri="{FF2B5EF4-FFF2-40B4-BE49-F238E27FC236}">
              <a16:creationId xmlns:a16="http://schemas.microsoft.com/office/drawing/2014/main" id="{BA20CF2C-9F48-4A69-8BEC-6AD996FA1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22" name="Picture 21" descr="https://applications.labor.ny.gov/wpp/images/spacer.gif">
          <a:extLst>
            <a:ext uri="{FF2B5EF4-FFF2-40B4-BE49-F238E27FC236}">
              <a16:creationId xmlns:a16="http://schemas.microsoft.com/office/drawing/2014/main" id="{83A3654E-A1AC-49E3-B98C-45425027E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23" name="Picture 22" descr="https://applications.labor.ny.gov/wpp/images/spacer.gif">
          <a:extLst>
            <a:ext uri="{FF2B5EF4-FFF2-40B4-BE49-F238E27FC236}">
              <a16:creationId xmlns:a16="http://schemas.microsoft.com/office/drawing/2014/main" id="{88DFC472-F8A5-4B70-B609-7BC7478E2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24" name="Picture 23" descr="https://applications.labor.ny.gov/wpp/images/spacer.gif">
          <a:extLst>
            <a:ext uri="{FF2B5EF4-FFF2-40B4-BE49-F238E27FC236}">
              <a16:creationId xmlns:a16="http://schemas.microsoft.com/office/drawing/2014/main" id="{1A80E43B-4CF0-4967-9632-6372FB50E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25" name="Picture 24" descr="https://applications.labor.ny.gov/wpp/images/spacer.gif">
          <a:extLst>
            <a:ext uri="{FF2B5EF4-FFF2-40B4-BE49-F238E27FC236}">
              <a16:creationId xmlns:a16="http://schemas.microsoft.com/office/drawing/2014/main" id="{A59E6E2B-F776-49E3-A836-7D87789D4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26" name="Picture 25" descr="https://applications.labor.ny.gov/wpp/images/spacer.gif">
          <a:extLst>
            <a:ext uri="{FF2B5EF4-FFF2-40B4-BE49-F238E27FC236}">
              <a16:creationId xmlns:a16="http://schemas.microsoft.com/office/drawing/2014/main" id="{7E3FE18E-8A15-4E16-B78A-5B04ED37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27" name="Picture 26" descr="https://applications.labor.ny.gov/wpp/images/spacer.gif">
          <a:extLst>
            <a:ext uri="{FF2B5EF4-FFF2-40B4-BE49-F238E27FC236}">
              <a16:creationId xmlns:a16="http://schemas.microsoft.com/office/drawing/2014/main" id="{99B2224F-8C9B-4982-95AE-8B27EEF63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0</xdr:rowOff>
    </xdr:to>
    <xdr:pic>
      <xdr:nvPicPr>
        <xdr:cNvPr id="28" name="Picture 27" descr="https://applications.labor.ny.gov/wpp/images/spacer.gif">
          <a:extLst>
            <a:ext uri="{FF2B5EF4-FFF2-40B4-BE49-F238E27FC236}">
              <a16:creationId xmlns:a16="http://schemas.microsoft.com/office/drawing/2014/main" id="{A1838D5C-3EF9-421D-B884-ED8098647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29" name="Picture 28" descr="https://applications.labor.ny.gov/wpp/images/spacer.gif">
          <a:extLst>
            <a:ext uri="{FF2B5EF4-FFF2-40B4-BE49-F238E27FC236}">
              <a16:creationId xmlns:a16="http://schemas.microsoft.com/office/drawing/2014/main" id="{B3275659-99AA-45A0-BB1B-182605DEC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0" name="Picture 29" descr="https://applications.labor.ny.gov/wpp/images/spacer.gif">
          <a:extLst>
            <a:ext uri="{FF2B5EF4-FFF2-40B4-BE49-F238E27FC236}">
              <a16:creationId xmlns:a16="http://schemas.microsoft.com/office/drawing/2014/main" id="{7B010A6A-D2EE-4F2F-8924-0ADDAC4FB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1" name="Picture 30" descr="https://applications.labor.ny.gov/wpp/images/spacer.gif">
          <a:extLst>
            <a:ext uri="{FF2B5EF4-FFF2-40B4-BE49-F238E27FC236}">
              <a16:creationId xmlns:a16="http://schemas.microsoft.com/office/drawing/2014/main" id="{DDC447B1-4F2A-474E-926D-D6BA6395F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2" name="Picture 31" descr="https://applications.labor.ny.gov/wpp/images/spacer.gif">
          <a:extLst>
            <a:ext uri="{FF2B5EF4-FFF2-40B4-BE49-F238E27FC236}">
              <a16:creationId xmlns:a16="http://schemas.microsoft.com/office/drawing/2014/main" id="{45A55414-2AA7-416D-9F20-7F29490E9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3" name="Picture 32" descr="https://applications.labor.ny.gov/wpp/images/spacer.gif">
          <a:extLst>
            <a:ext uri="{FF2B5EF4-FFF2-40B4-BE49-F238E27FC236}">
              <a16:creationId xmlns:a16="http://schemas.microsoft.com/office/drawing/2014/main" id="{95875A33-FED1-4663-B68A-B01F26B8B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4" name="Picture 33" descr="https://applications.labor.ny.gov/wpp/images/spacer.gif">
          <a:extLst>
            <a:ext uri="{FF2B5EF4-FFF2-40B4-BE49-F238E27FC236}">
              <a16:creationId xmlns:a16="http://schemas.microsoft.com/office/drawing/2014/main" id="{E73D79A5-CDFD-45BD-8091-746B11D1B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5" name="Picture 34" descr="https://applications.labor.ny.gov/wpp/images/spacer.gif">
          <a:extLst>
            <a:ext uri="{FF2B5EF4-FFF2-40B4-BE49-F238E27FC236}">
              <a16:creationId xmlns:a16="http://schemas.microsoft.com/office/drawing/2014/main" id="{C5520023-DF5C-42A7-9D00-D453108DD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6" name="Picture 35" descr="https://applications.labor.ny.gov/wpp/images/spacer.gif">
          <a:extLst>
            <a:ext uri="{FF2B5EF4-FFF2-40B4-BE49-F238E27FC236}">
              <a16:creationId xmlns:a16="http://schemas.microsoft.com/office/drawing/2014/main" id="{BB4B2F97-1072-4683-909D-8CDA6146F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7" name="Picture 36" descr="https://applications.labor.ny.gov/wpp/images/spacer.gif">
          <a:extLst>
            <a:ext uri="{FF2B5EF4-FFF2-40B4-BE49-F238E27FC236}">
              <a16:creationId xmlns:a16="http://schemas.microsoft.com/office/drawing/2014/main" id="{FB67846D-2A29-49C7-9073-636DBB127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8" name="Picture 37" descr="https://applications.labor.ny.gov/wpp/images/spacer.gif">
          <a:extLst>
            <a:ext uri="{FF2B5EF4-FFF2-40B4-BE49-F238E27FC236}">
              <a16:creationId xmlns:a16="http://schemas.microsoft.com/office/drawing/2014/main" id="{F7791998-DC74-449E-ADE5-0060FDAC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39" name="Picture 38" descr="https://applications.labor.ny.gov/wpp/images/spacer.gif">
          <a:extLst>
            <a:ext uri="{FF2B5EF4-FFF2-40B4-BE49-F238E27FC236}">
              <a16:creationId xmlns:a16="http://schemas.microsoft.com/office/drawing/2014/main" id="{044082F6-F520-4A5B-86F9-DF07A679A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40" name="Picture 39" descr="https://applications.labor.ny.gov/wpp/images/spacer.gif">
          <a:extLst>
            <a:ext uri="{FF2B5EF4-FFF2-40B4-BE49-F238E27FC236}">
              <a16:creationId xmlns:a16="http://schemas.microsoft.com/office/drawing/2014/main" id="{F5451BDA-D440-48D5-A32C-DE35E3291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41" name="Picture 40" descr="https://applications.labor.ny.gov/wpp/images/spacer.gif">
          <a:extLst>
            <a:ext uri="{FF2B5EF4-FFF2-40B4-BE49-F238E27FC236}">
              <a16:creationId xmlns:a16="http://schemas.microsoft.com/office/drawing/2014/main" id="{BB59D1A8-B573-4B89-ACE9-5BDAA259F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0</xdr:rowOff>
    </xdr:to>
    <xdr:pic>
      <xdr:nvPicPr>
        <xdr:cNvPr id="42" name="Picture 41" descr="https://applications.labor.ny.gov/wpp/images/spacer.gif">
          <a:extLst>
            <a:ext uri="{FF2B5EF4-FFF2-40B4-BE49-F238E27FC236}">
              <a16:creationId xmlns:a16="http://schemas.microsoft.com/office/drawing/2014/main" id="{262FA4AC-3732-40F4-B258-025F63879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43" name="Picture 42" descr="https://applications.labor.ny.gov/wpp/images/spacer.gif">
          <a:extLst>
            <a:ext uri="{FF2B5EF4-FFF2-40B4-BE49-F238E27FC236}">
              <a16:creationId xmlns:a16="http://schemas.microsoft.com/office/drawing/2014/main" id="{59E423D4-6AAB-423E-AE60-6FA31CA65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44" name="Picture 43" descr="https://applications.labor.ny.gov/wpp/images/spacer.gif">
          <a:extLst>
            <a:ext uri="{FF2B5EF4-FFF2-40B4-BE49-F238E27FC236}">
              <a16:creationId xmlns:a16="http://schemas.microsoft.com/office/drawing/2014/main" id="{721E2A14-5DBB-4B54-A839-3D7D4DAA2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45" name="Picture 44" descr="https://applications.labor.ny.gov/wpp/images/spacer.gif">
          <a:extLst>
            <a:ext uri="{FF2B5EF4-FFF2-40B4-BE49-F238E27FC236}">
              <a16:creationId xmlns:a16="http://schemas.microsoft.com/office/drawing/2014/main" id="{BDC02E11-2836-454D-AE22-F2F58EE3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0</xdr:rowOff>
    </xdr:to>
    <xdr:pic>
      <xdr:nvPicPr>
        <xdr:cNvPr id="46" name="Picture 45" descr="https://applications.labor.ny.gov/wpp/images/spacer.gif">
          <a:extLst>
            <a:ext uri="{FF2B5EF4-FFF2-40B4-BE49-F238E27FC236}">
              <a16:creationId xmlns:a16="http://schemas.microsoft.com/office/drawing/2014/main" id="{9CE03B08-4042-4B75-A73D-4DE0C0212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47" name="Picture 46" descr="https://applications.labor.ny.gov/wpp/images/spacer.gif">
          <a:extLst>
            <a:ext uri="{FF2B5EF4-FFF2-40B4-BE49-F238E27FC236}">
              <a16:creationId xmlns:a16="http://schemas.microsoft.com/office/drawing/2014/main" id="{89864DEA-E2C3-454F-B566-061DAC9D8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48" name="Picture 47" descr="https://applications.labor.ny.gov/wpp/images/spacer.gif">
          <a:extLst>
            <a:ext uri="{FF2B5EF4-FFF2-40B4-BE49-F238E27FC236}">
              <a16:creationId xmlns:a16="http://schemas.microsoft.com/office/drawing/2014/main" id="{E4BDEBE8-3B02-4DFD-9BBB-03307203B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49" name="Picture 48" descr="https://applications.labor.ny.gov/wpp/images/spacer.gif">
          <a:extLst>
            <a:ext uri="{FF2B5EF4-FFF2-40B4-BE49-F238E27FC236}">
              <a16:creationId xmlns:a16="http://schemas.microsoft.com/office/drawing/2014/main" id="{22D6A87E-FF72-4707-BCE9-5DEA58E0E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50" name="Picture 49" descr="https://applications.labor.ny.gov/wpp/images/spacer.gif">
          <a:extLst>
            <a:ext uri="{FF2B5EF4-FFF2-40B4-BE49-F238E27FC236}">
              <a16:creationId xmlns:a16="http://schemas.microsoft.com/office/drawing/2014/main" id="{78BFA08E-53F8-4FFF-B23C-EFD96FCD6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51" name="Picture 50" descr="https://applications.labor.ny.gov/wpp/images/spacer.gif">
          <a:extLst>
            <a:ext uri="{FF2B5EF4-FFF2-40B4-BE49-F238E27FC236}">
              <a16:creationId xmlns:a16="http://schemas.microsoft.com/office/drawing/2014/main" id="{0BACC0A1-5AC3-47F2-9AEB-7FC78B21B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52" name="Picture 51" descr="https://applications.labor.ny.gov/wpp/images/spacer.gif">
          <a:extLst>
            <a:ext uri="{FF2B5EF4-FFF2-40B4-BE49-F238E27FC236}">
              <a16:creationId xmlns:a16="http://schemas.microsoft.com/office/drawing/2014/main" id="{AF70F599-90D0-46A8-9214-43564CBF5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53" name="Picture 52" descr="https://applications.labor.ny.gov/wpp/images/spacer.gif">
          <a:extLst>
            <a:ext uri="{FF2B5EF4-FFF2-40B4-BE49-F238E27FC236}">
              <a16:creationId xmlns:a16="http://schemas.microsoft.com/office/drawing/2014/main" id="{08694698-E03C-4293-931D-9AAFFE4EF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54" name="Picture 53" descr="https://applications.labor.ny.gov/wpp/images/spacer.gif">
          <a:extLst>
            <a:ext uri="{FF2B5EF4-FFF2-40B4-BE49-F238E27FC236}">
              <a16:creationId xmlns:a16="http://schemas.microsoft.com/office/drawing/2014/main" id="{B28AD1C3-D049-4126-9966-8C035ACC6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55" name="Picture 54" descr="https://applications.labor.ny.gov/wpp/images/spacer.gif">
          <a:extLst>
            <a:ext uri="{FF2B5EF4-FFF2-40B4-BE49-F238E27FC236}">
              <a16:creationId xmlns:a16="http://schemas.microsoft.com/office/drawing/2014/main" id="{2EE997B7-6340-471B-B35F-1768A62B1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56" name="Picture 55" descr="https://applications.labor.ny.gov/wpp/images/spacer.gif">
          <a:extLst>
            <a:ext uri="{FF2B5EF4-FFF2-40B4-BE49-F238E27FC236}">
              <a16:creationId xmlns:a16="http://schemas.microsoft.com/office/drawing/2014/main" id="{F3286863-5F10-49E9-8B12-2AAD63EC0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57" name="Picture 56" descr="https://applications.labor.ny.gov/wpp/images/spacer.gif">
          <a:extLst>
            <a:ext uri="{FF2B5EF4-FFF2-40B4-BE49-F238E27FC236}">
              <a16:creationId xmlns:a16="http://schemas.microsoft.com/office/drawing/2014/main" id="{F7152FBC-521B-4D3B-9807-5E9C603A6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58" name="Picture 57" descr="https://applications.labor.ny.gov/wpp/images/spacer.gif">
          <a:extLst>
            <a:ext uri="{FF2B5EF4-FFF2-40B4-BE49-F238E27FC236}">
              <a16:creationId xmlns:a16="http://schemas.microsoft.com/office/drawing/2014/main" id="{66256224-F10F-47C8-B5D5-EFBDA8E23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59" name="Picture 58" descr="https://applications.labor.ny.gov/wpp/images/spacer.gif">
          <a:extLst>
            <a:ext uri="{FF2B5EF4-FFF2-40B4-BE49-F238E27FC236}">
              <a16:creationId xmlns:a16="http://schemas.microsoft.com/office/drawing/2014/main" id="{82693FF5-72BF-40D2-9CCB-39A4680F7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0</xdr:rowOff>
    </xdr:to>
    <xdr:pic>
      <xdr:nvPicPr>
        <xdr:cNvPr id="60" name="Picture 59" descr="https://applications.labor.ny.gov/wpp/images/spacer.gif">
          <a:extLst>
            <a:ext uri="{FF2B5EF4-FFF2-40B4-BE49-F238E27FC236}">
              <a16:creationId xmlns:a16="http://schemas.microsoft.com/office/drawing/2014/main" id="{F3E8A9D4-AE64-495A-92D7-EE7EE8441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61" name="Picture 60" descr="https://applications.labor.ny.gov/wpp/images/spacer.gif">
          <a:extLst>
            <a:ext uri="{FF2B5EF4-FFF2-40B4-BE49-F238E27FC236}">
              <a16:creationId xmlns:a16="http://schemas.microsoft.com/office/drawing/2014/main" id="{017224EF-DF4D-4E97-A120-E1BE43457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62" name="Picture 61" descr="https://applications.labor.ny.gov/wpp/images/spacer.gif">
          <a:extLst>
            <a:ext uri="{FF2B5EF4-FFF2-40B4-BE49-F238E27FC236}">
              <a16:creationId xmlns:a16="http://schemas.microsoft.com/office/drawing/2014/main" id="{3953783A-7711-4EEB-8520-F93E19D40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63" name="Picture 62" descr="https://applications.labor.ny.gov/wpp/images/spacer.gif">
          <a:extLst>
            <a:ext uri="{FF2B5EF4-FFF2-40B4-BE49-F238E27FC236}">
              <a16:creationId xmlns:a16="http://schemas.microsoft.com/office/drawing/2014/main" id="{C4F9B101-9436-461F-8F2B-EF2178AD5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0</xdr:rowOff>
    </xdr:to>
    <xdr:pic>
      <xdr:nvPicPr>
        <xdr:cNvPr id="64" name="Picture 63" descr="https://applications.labor.ny.gov/wpp/images/spacer.gif">
          <a:extLst>
            <a:ext uri="{FF2B5EF4-FFF2-40B4-BE49-F238E27FC236}">
              <a16:creationId xmlns:a16="http://schemas.microsoft.com/office/drawing/2014/main" id="{95672100-5070-4389-9927-362FF4B5B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65" name="Picture 64" descr="https://applications.labor.ny.gov/wpp/images/spacer.gif">
          <a:extLst>
            <a:ext uri="{FF2B5EF4-FFF2-40B4-BE49-F238E27FC236}">
              <a16:creationId xmlns:a16="http://schemas.microsoft.com/office/drawing/2014/main" id="{186C446C-4319-4F0E-992E-274BAF156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66" name="Picture 65" descr="https://applications.labor.ny.gov/wpp/images/spacer.gif">
          <a:extLst>
            <a:ext uri="{FF2B5EF4-FFF2-40B4-BE49-F238E27FC236}">
              <a16:creationId xmlns:a16="http://schemas.microsoft.com/office/drawing/2014/main" id="{EBEE8682-85A6-4303-9AAC-C3BB34224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67" name="Picture 66" descr="https://applications.labor.ny.gov/wpp/images/spacer.gif">
          <a:extLst>
            <a:ext uri="{FF2B5EF4-FFF2-40B4-BE49-F238E27FC236}">
              <a16:creationId xmlns:a16="http://schemas.microsoft.com/office/drawing/2014/main" id="{BB27EBAB-AA8B-4992-B1EC-A3FFC599D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68" name="Picture 67" descr="https://applications.labor.ny.gov/wpp/images/spacer.gif">
          <a:extLst>
            <a:ext uri="{FF2B5EF4-FFF2-40B4-BE49-F238E27FC236}">
              <a16:creationId xmlns:a16="http://schemas.microsoft.com/office/drawing/2014/main" id="{3CDF351C-CFD0-4F8D-99B9-A7928C033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69" name="Picture 68" descr="https://applications.labor.ny.gov/wpp/images/spacer.gif">
          <a:extLst>
            <a:ext uri="{FF2B5EF4-FFF2-40B4-BE49-F238E27FC236}">
              <a16:creationId xmlns:a16="http://schemas.microsoft.com/office/drawing/2014/main" id="{E20D6D84-B069-45F6-B7F3-F5B0D1A99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70" name="Picture 69" descr="https://applications.labor.ny.gov/wpp/images/spacer.gif">
          <a:extLst>
            <a:ext uri="{FF2B5EF4-FFF2-40B4-BE49-F238E27FC236}">
              <a16:creationId xmlns:a16="http://schemas.microsoft.com/office/drawing/2014/main" id="{30D4C164-D694-4ED0-9432-281D678EB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71" name="Picture 70" descr="https://applications.labor.ny.gov/wpp/images/spacer.gif">
          <a:extLst>
            <a:ext uri="{FF2B5EF4-FFF2-40B4-BE49-F238E27FC236}">
              <a16:creationId xmlns:a16="http://schemas.microsoft.com/office/drawing/2014/main" id="{C422AC2D-9937-4F79-9A34-405F40D7B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72" name="Picture 71" descr="https://applications.labor.ny.gov/wpp/images/spacer.gif">
          <a:extLst>
            <a:ext uri="{FF2B5EF4-FFF2-40B4-BE49-F238E27FC236}">
              <a16:creationId xmlns:a16="http://schemas.microsoft.com/office/drawing/2014/main" id="{13DDD3FC-32B2-4958-9503-4B4A915E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0</xdr:rowOff>
    </xdr:to>
    <xdr:pic>
      <xdr:nvPicPr>
        <xdr:cNvPr id="73" name="Picture 72" descr="https://applications.labor.ny.gov/wpp/images/spacer.gif">
          <a:extLst>
            <a:ext uri="{FF2B5EF4-FFF2-40B4-BE49-F238E27FC236}">
              <a16:creationId xmlns:a16="http://schemas.microsoft.com/office/drawing/2014/main" id="{2579D389-4A98-435E-B908-C456273CB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74" name="Picture 73" descr="https://applications.labor.ny.gov/wpp/images/spacer.gif">
          <a:extLst>
            <a:ext uri="{FF2B5EF4-FFF2-40B4-BE49-F238E27FC236}">
              <a16:creationId xmlns:a16="http://schemas.microsoft.com/office/drawing/2014/main" id="{0BCEAA56-A4DF-4DD0-939E-B27133950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75" name="Picture 74" descr="https://applications.labor.ny.gov/wpp/images/spacer.gif">
          <a:extLst>
            <a:ext uri="{FF2B5EF4-FFF2-40B4-BE49-F238E27FC236}">
              <a16:creationId xmlns:a16="http://schemas.microsoft.com/office/drawing/2014/main" id="{AEA82A7E-9FAA-4570-B739-F38FA9857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19</xdr:row>
      <xdr:rowOff>0</xdr:rowOff>
    </xdr:from>
    <xdr:ext cx="12700" cy="12700"/>
    <xdr:pic>
      <xdr:nvPicPr>
        <xdr:cNvPr id="76" name="Picture 75" descr="https://applications.labor.ny.gov/wpp/images/spacer.gif">
          <a:extLst>
            <a:ext uri="{FF2B5EF4-FFF2-40B4-BE49-F238E27FC236}">
              <a16:creationId xmlns:a16="http://schemas.microsoft.com/office/drawing/2014/main" id="{017AD4AA-55E7-4F5F-BF2D-A3A9A0AC9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19</xdr:row>
      <xdr:rowOff>0</xdr:rowOff>
    </xdr:from>
    <xdr:to>
      <xdr:col>1</xdr:col>
      <xdr:colOff>12700</xdr:colOff>
      <xdr:row>19</xdr:row>
      <xdr:rowOff>0</xdr:rowOff>
    </xdr:to>
    <xdr:pic>
      <xdr:nvPicPr>
        <xdr:cNvPr id="77" name="Picture 76" descr="https://applications.labor.ny.gov/wpp/images/spacer.gif">
          <a:extLst>
            <a:ext uri="{FF2B5EF4-FFF2-40B4-BE49-F238E27FC236}">
              <a16:creationId xmlns:a16="http://schemas.microsoft.com/office/drawing/2014/main" id="{CA60204E-02A7-460B-8830-130E1C4F5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78" name="Picture 77" descr="https://applications.labor.ny.gov/wpp/images/spacer.gif">
          <a:extLst>
            <a:ext uri="{FF2B5EF4-FFF2-40B4-BE49-F238E27FC236}">
              <a16:creationId xmlns:a16="http://schemas.microsoft.com/office/drawing/2014/main" id="{2BE8B2B3-4286-4B5C-A7B5-02FC80F75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12700</xdr:colOff>
      <xdr:row>19</xdr:row>
      <xdr:rowOff>0</xdr:rowOff>
    </xdr:to>
    <xdr:pic>
      <xdr:nvPicPr>
        <xdr:cNvPr id="79" name="Picture 78" descr="https://applications.labor.ny.gov/wpp/images/spacer.gif">
          <a:extLst>
            <a:ext uri="{FF2B5EF4-FFF2-40B4-BE49-F238E27FC236}">
              <a16:creationId xmlns:a16="http://schemas.microsoft.com/office/drawing/2014/main" id="{471313CB-088D-4AC4-A6D8-8B4A1C8F2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12700</xdr:colOff>
      <xdr:row>3</xdr:row>
      <xdr:rowOff>0</xdr:rowOff>
    </xdr:to>
    <xdr:pic>
      <xdr:nvPicPr>
        <xdr:cNvPr id="2" name="Picture 1" descr="https://applications.labor.ny.gov/wpp/images/spacer.gif">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 name="Picture 2" descr="https://applications.labor.ny.gov/wpp/images/spacer.gif">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3</xdr:col>
      <xdr:colOff>12700</xdr:colOff>
      <xdr:row>3</xdr:row>
      <xdr:rowOff>0</xdr:rowOff>
    </xdr:to>
    <xdr:pic>
      <xdr:nvPicPr>
        <xdr:cNvPr id="4" name="Picture 3" descr="https://applications.labor.ny.gov/wpp/images/spacer.gif">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xdr:row>
      <xdr:rowOff>0</xdr:rowOff>
    </xdr:from>
    <xdr:to>
      <xdr:col>4</xdr:col>
      <xdr:colOff>12700</xdr:colOff>
      <xdr:row>3</xdr:row>
      <xdr:rowOff>0</xdr:rowOff>
    </xdr:to>
    <xdr:pic>
      <xdr:nvPicPr>
        <xdr:cNvPr id="5" name="Picture 4" descr="https://applications.labor.ny.gov/wpp/images/spacer.gif">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06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xdr:row>
      <xdr:rowOff>0</xdr:rowOff>
    </xdr:from>
    <xdr:to>
      <xdr:col>5</xdr:col>
      <xdr:colOff>12700</xdr:colOff>
      <xdr:row>3</xdr:row>
      <xdr:rowOff>0</xdr:rowOff>
    </xdr:to>
    <xdr:pic>
      <xdr:nvPicPr>
        <xdr:cNvPr id="6" name="Picture 5" descr="https://applications.labor.ny.gov/wpp/images/spacer.gif">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xdr:row>
      <xdr:rowOff>0</xdr:rowOff>
    </xdr:from>
    <xdr:to>
      <xdr:col>6</xdr:col>
      <xdr:colOff>12700</xdr:colOff>
      <xdr:row>3</xdr:row>
      <xdr:rowOff>0</xdr:rowOff>
    </xdr:to>
    <xdr:pic>
      <xdr:nvPicPr>
        <xdr:cNvPr id="7" name="Picture 6" descr="https://applications.labor.ny.gov/wpp/images/spacer.gif">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xdr:row>
      <xdr:rowOff>0</xdr:rowOff>
    </xdr:from>
    <xdr:to>
      <xdr:col>9</xdr:col>
      <xdr:colOff>12700</xdr:colOff>
      <xdr:row>3</xdr:row>
      <xdr:rowOff>0</xdr:rowOff>
    </xdr:to>
    <xdr:pic>
      <xdr:nvPicPr>
        <xdr:cNvPr id="8" name="Picture 7" descr="https://applications.labor.ny.gov/wpp/images/spacer.gif">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49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xdr:row>
      <xdr:rowOff>0</xdr:rowOff>
    </xdr:from>
    <xdr:to>
      <xdr:col>10</xdr:col>
      <xdr:colOff>12700</xdr:colOff>
      <xdr:row>3</xdr:row>
      <xdr:rowOff>0</xdr:rowOff>
    </xdr:to>
    <xdr:pic>
      <xdr:nvPicPr>
        <xdr:cNvPr id="9" name="Picture 8" descr="https://applications.labor.ny.gov/wpp/images/spacer.gif">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17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xdr:row>
      <xdr:rowOff>0</xdr:rowOff>
    </xdr:from>
    <xdr:to>
      <xdr:col>11</xdr:col>
      <xdr:colOff>12700</xdr:colOff>
      <xdr:row>3</xdr:row>
      <xdr:rowOff>0</xdr:rowOff>
    </xdr:to>
    <xdr:pic>
      <xdr:nvPicPr>
        <xdr:cNvPr id="10" name="Picture 9" descr="https://applications.labor.ny.gov/wpp/images/spacer.gif">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65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12700</xdr:colOff>
      <xdr:row>3</xdr:row>
      <xdr:rowOff>0</xdr:rowOff>
    </xdr:to>
    <xdr:pic>
      <xdr:nvPicPr>
        <xdr:cNvPr id="11" name="Picture 10" descr="https://applications.labor.ny.gov/wpp/images/spacer.gif">
          <a:extLst>
            <a:ext uri="{FF2B5EF4-FFF2-40B4-BE49-F238E27FC236}">
              <a16:creationId xmlns:a16="http://schemas.microsoft.com/office/drawing/2014/main" id="{00000000-0008-0000-0C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228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12" name="Picture 11" descr="https://applications.labor.ny.gov/wpp/images/spacer.gif">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27</xdr:row>
      <xdr:rowOff>0</xdr:rowOff>
    </xdr:from>
    <xdr:ext cx="12700" cy="12700"/>
    <xdr:pic>
      <xdr:nvPicPr>
        <xdr:cNvPr id="13" name="Picture 12" descr="https://applications.labor.ny.gov/wpp/images/spacer.gif">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33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27</xdr:row>
      <xdr:rowOff>0</xdr:rowOff>
    </xdr:from>
    <xdr:ext cx="12700" cy="12700"/>
    <xdr:pic>
      <xdr:nvPicPr>
        <xdr:cNvPr id="14" name="Picture 13" descr="https://applications.labor.ny.gov/wpp/images/spacer.gif">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15" name="Picture 14" descr="https://applications.labor.ny.gov/wpp/images/spacer.gif">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2252154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16" name="Picture 15" descr="https://applications.labor.ny.gov/wpp/images/spacer.gif">
          <a:extLst>
            <a:ext uri="{FF2B5EF4-FFF2-40B4-BE49-F238E27FC236}">
              <a16:creationId xmlns:a16="http://schemas.microsoft.com/office/drawing/2014/main" id="{C32242F5-160D-43DF-974D-2184B608A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17" name="Picture 16" descr="https://applications.labor.ny.gov/wpp/images/spacer.gif">
          <a:extLst>
            <a:ext uri="{FF2B5EF4-FFF2-40B4-BE49-F238E27FC236}">
              <a16:creationId xmlns:a16="http://schemas.microsoft.com/office/drawing/2014/main" id="{17213BF1-EC3D-428B-8D29-02A34DF27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18" name="Picture 17" descr="https://applications.labor.ny.gov/wpp/images/spacer.gif">
          <a:extLst>
            <a:ext uri="{FF2B5EF4-FFF2-40B4-BE49-F238E27FC236}">
              <a16:creationId xmlns:a16="http://schemas.microsoft.com/office/drawing/2014/main" id="{C3C5A1E5-2D67-48D2-8032-A1B51B88B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19" name="Picture 18" descr="https://applications.labor.ny.gov/wpp/images/spacer.gif">
          <a:extLst>
            <a:ext uri="{FF2B5EF4-FFF2-40B4-BE49-F238E27FC236}">
              <a16:creationId xmlns:a16="http://schemas.microsoft.com/office/drawing/2014/main" id="{C716D700-6BC3-45CF-BB65-64DF43992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20" name="Picture 19" descr="https://applications.labor.ny.gov/wpp/images/spacer.gif">
          <a:extLst>
            <a:ext uri="{FF2B5EF4-FFF2-40B4-BE49-F238E27FC236}">
              <a16:creationId xmlns:a16="http://schemas.microsoft.com/office/drawing/2014/main" id="{340A178B-DC9E-42D5-80DC-03A81181A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27</xdr:row>
      <xdr:rowOff>0</xdr:rowOff>
    </xdr:from>
    <xdr:ext cx="12700" cy="12700"/>
    <xdr:pic>
      <xdr:nvPicPr>
        <xdr:cNvPr id="21" name="Picture 20" descr="https://applications.labor.ny.gov/wpp/images/spacer.gif">
          <a:extLst>
            <a:ext uri="{FF2B5EF4-FFF2-40B4-BE49-F238E27FC236}">
              <a16:creationId xmlns:a16="http://schemas.microsoft.com/office/drawing/2014/main" id="{10F8950B-712C-495A-8CBA-FB0903DDF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22" name="Picture 21" descr="https://applications.labor.ny.gov/wpp/images/spacer.gif">
          <a:extLst>
            <a:ext uri="{FF2B5EF4-FFF2-40B4-BE49-F238E27FC236}">
              <a16:creationId xmlns:a16="http://schemas.microsoft.com/office/drawing/2014/main" id="{2FC30FCC-9D2E-4E66-89C0-542FB268B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23" name="Picture 22" descr="https://applications.labor.ny.gov/wpp/images/spacer.gif">
          <a:extLst>
            <a:ext uri="{FF2B5EF4-FFF2-40B4-BE49-F238E27FC236}">
              <a16:creationId xmlns:a16="http://schemas.microsoft.com/office/drawing/2014/main" id="{C67910A5-DE72-49B3-A93D-917147CA2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24" name="Picture 23" descr="https://applications.labor.ny.gov/wpp/images/spacer.gif">
          <a:extLst>
            <a:ext uri="{FF2B5EF4-FFF2-40B4-BE49-F238E27FC236}">
              <a16:creationId xmlns:a16="http://schemas.microsoft.com/office/drawing/2014/main" id="{E3596231-C776-4730-86C2-2D95512B1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411956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25" name="Picture 24" descr="https://applications.labor.ny.gov/wpp/images/spacer.gif">
          <a:extLst>
            <a:ext uri="{FF2B5EF4-FFF2-40B4-BE49-F238E27FC236}">
              <a16:creationId xmlns:a16="http://schemas.microsoft.com/office/drawing/2014/main" id="{F2976BDD-723E-4883-AFCD-3D032871E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26" name="Picture 25" descr="https://applications.labor.ny.gov/wpp/images/spacer.gif">
          <a:extLst>
            <a:ext uri="{FF2B5EF4-FFF2-40B4-BE49-F238E27FC236}">
              <a16:creationId xmlns:a16="http://schemas.microsoft.com/office/drawing/2014/main" id="{CC032B3C-CE6A-43BF-8187-91438780D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27" name="Picture 26" descr="https://applications.labor.ny.gov/wpp/images/spacer.gif">
          <a:extLst>
            <a:ext uri="{FF2B5EF4-FFF2-40B4-BE49-F238E27FC236}">
              <a16:creationId xmlns:a16="http://schemas.microsoft.com/office/drawing/2014/main" id="{ED11C07C-471B-4F3D-BD28-E92851958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28" name="Picture 27" descr="https://applications.labor.ny.gov/wpp/images/spacer.gif">
          <a:extLst>
            <a:ext uri="{FF2B5EF4-FFF2-40B4-BE49-F238E27FC236}">
              <a16:creationId xmlns:a16="http://schemas.microsoft.com/office/drawing/2014/main" id="{D764B9CB-94A0-4D2B-AAC9-4413A8660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29" name="Picture 28" descr="https://applications.labor.ny.gov/wpp/images/spacer.gif">
          <a:extLst>
            <a:ext uri="{FF2B5EF4-FFF2-40B4-BE49-F238E27FC236}">
              <a16:creationId xmlns:a16="http://schemas.microsoft.com/office/drawing/2014/main" id="{AEE6C3C0-5EBE-4B7B-80A3-A19EC7B65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0" name="Picture 29" descr="https://applications.labor.ny.gov/wpp/images/spacer.gif">
          <a:extLst>
            <a:ext uri="{FF2B5EF4-FFF2-40B4-BE49-F238E27FC236}">
              <a16:creationId xmlns:a16="http://schemas.microsoft.com/office/drawing/2014/main" id="{7E8965E8-8813-40B1-9003-A20833FCA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1" name="Picture 30" descr="https://applications.labor.ny.gov/wpp/images/spacer.gif">
          <a:extLst>
            <a:ext uri="{FF2B5EF4-FFF2-40B4-BE49-F238E27FC236}">
              <a16:creationId xmlns:a16="http://schemas.microsoft.com/office/drawing/2014/main" id="{D1F99E61-CE2D-4CD5-8F43-C9BE6600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2" name="Picture 31" descr="https://applications.labor.ny.gov/wpp/images/spacer.gif">
          <a:extLst>
            <a:ext uri="{FF2B5EF4-FFF2-40B4-BE49-F238E27FC236}">
              <a16:creationId xmlns:a16="http://schemas.microsoft.com/office/drawing/2014/main" id="{E602DB44-EF4F-40A2-9253-E28C90384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3" name="Picture 32" descr="https://applications.labor.ny.gov/wpp/images/spacer.gif">
          <a:extLst>
            <a:ext uri="{FF2B5EF4-FFF2-40B4-BE49-F238E27FC236}">
              <a16:creationId xmlns:a16="http://schemas.microsoft.com/office/drawing/2014/main" id="{8EE430F6-DA68-44EB-8820-CB323CCDB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4" name="Picture 33" descr="https://applications.labor.ny.gov/wpp/images/spacer.gif">
          <a:extLst>
            <a:ext uri="{FF2B5EF4-FFF2-40B4-BE49-F238E27FC236}">
              <a16:creationId xmlns:a16="http://schemas.microsoft.com/office/drawing/2014/main" id="{8555FDD1-615D-4233-88B5-C6CC2095E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27</xdr:row>
      <xdr:rowOff>0</xdr:rowOff>
    </xdr:from>
    <xdr:ext cx="12700" cy="12700"/>
    <xdr:pic>
      <xdr:nvPicPr>
        <xdr:cNvPr id="35" name="Picture 34" descr="https://applications.labor.ny.gov/wpp/images/spacer.gif">
          <a:extLst>
            <a:ext uri="{FF2B5EF4-FFF2-40B4-BE49-F238E27FC236}">
              <a16:creationId xmlns:a16="http://schemas.microsoft.com/office/drawing/2014/main" id="{D888BA19-16A4-4873-8A65-A7F9F584A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36" name="Picture 35" descr="https://applications.labor.ny.gov/wpp/images/spacer.gif">
          <a:extLst>
            <a:ext uri="{FF2B5EF4-FFF2-40B4-BE49-F238E27FC236}">
              <a16:creationId xmlns:a16="http://schemas.microsoft.com/office/drawing/2014/main" id="{57115004-84E8-4E35-95C5-68265E44B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7" name="Picture 36" descr="https://applications.labor.ny.gov/wpp/images/spacer.gif">
          <a:extLst>
            <a:ext uri="{FF2B5EF4-FFF2-40B4-BE49-F238E27FC236}">
              <a16:creationId xmlns:a16="http://schemas.microsoft.com/office/drawing/2014/main" id="{D98BBD40-8B13-4BB8-B306-AC009AC16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38" name="Picture 37" descr="https://applications.labor.ny.gov/wpp/images/spacer.gif">
          <a:extLst>
            <a:ext uri="{FF2B5EF4-FFF2-40B4-BE49-F238E27FC236}">
              <a16:creationId xmlns:a16="http://schemas.microsoft.com/office/drawing/2014/main" id="{74C676C9-345E-4811-8297-7734A0513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27</xdr:row>
      <xdr:rowOff>0</xdr:rowOff>
    </xdr:from>
    <xdr:ext cx="12700" cy="12700"/>
    <xdr:pic>
      <xdr:nvPicPr>
        <xdr:cNvPr id="39" name="Picture 38" descr="https://applications.labor.ny.gov/wpp/images/spacer.gif">
          <a:extLst>
            <a:ext uri="{FF2B5EF4-FFF2-40B4-BE49-F238E27FC236}">
              <a16:creationId xmlns:a16="http://schemas.microsoft.com/office/drawing/2014/main" id="{7192AC1E-6AA4-4438-AD51-2D16E0D4A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40" name="Picture 39" descr="https://applications.labor.ny.gov/wpp/images/spacer.gif">
          <a:extLst>
            <a:ext uri="{FF2B5EF4-FFF2-40B4-BE49-F238E27FC236}">
              <a16:creationId xmlns:a16="http://schemas.microsoft.com/office/drawing/2014/main" id="{6AFE1FA5-174A-450B-8FE3-5EF4E97E8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1" name="Picture 40" descr="https://applications.labor.ny.gov/wpp/images/spacer.gif">
          <a:extLst>
            <a:ext uri="{FF2B5EF4-FFF2-40B4-BE49-F238E27FC236}">
              <a16:creationId xmlns:a16="http://schemas.microsoft.com/office/drawing/2014/main" id="{8F547490-FAC2-48B2-B296-A3424B413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2" name="Picture 41" descr="https://applications.labor.ny.gov/wpp/images/spacer.gif">
          <a:extLst>
            <a:ext uri="{FF2B5EF4-FFF2-40B4-BE49-F238E27FC236}">
              <a16:creationId xmlns:a16="http://schemas.microsoft.com/office/drawing/2014/main" id="{7831BAA6-497A-4978-94C5-426F0E485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82515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3" name="Picture 42" descr="https://applications.labor.ny.gov/wpp/images/spacer.gif">
          <a:extLst>
            <a:ext uri="{FF2B5EF4-FFF2-40B4-BE49-F238E27FC236}">
              <a16:creationId xmlns:a16="http://schemas.microsoft.com/office/drawing/2014/main" id="{1EE53385-32F1-45C2-9D21-62CC46A7C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4" name="Picture 43" descr="https://applications.labor.ny.gov/wpp/images/spacer.gif">
          <a:extLst>
            <a:ext uri="{FF2B5EF4-FFF2-40B4-BE49-F238E27FC236}">
              <a16:creationId xmlns:a16="http://schemas.microsoft.com/office/drawing/2014/main" id="{91D03F98-0B42-4F5E-B533-F698A3535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5" name="Picture 44" descr="https://applications.labor.ny.gov/wpp/images/spacer.gif">
          <a:extLst>
            <a:ext uri="{FF2B5EF4-FFF2-40B4-BE49-F238E27FC236}">
              <a16:creationId xmlns:a16="http://schemas.microsoft.com/office/drawing/2014/main" id="{9BE23ECC-701D-426A-84FD-0C282B405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6" name="Picture 45" descr="https://applications.labor.ny.gov/wpp/images/spacer.gif">
          <a:extLst>
            <a:ext uri="{FF2B5EF4-FFF2-40B4-BE49-F238E27FC236}">
              <a16:creationId xmlns:a16="http://schemas.microsoft.com/office/drawing/2014/main" id="{AA1BD550-3988-46A4-8604-BEFEE3F53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7" name="Picture 46" descr="https://applications.labor.ny.gov/wpp/images/spacer.gif">
          <a:extLst>
            <a:ext uri="{FF2B5EF4-FFF2-40B4-BE49-F238E27FC236}">
              <a16:creationId xmlns:a16="http://schemas.microsoft.com/office/drawing/2014/main" id="{3B23000D-1A6B-44C9-B0BF-54E3B27B9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8" name="Picture 47" descr="https://applications.labor.ny.gov/wpp/images/spacer.gif">
          <a:extLst>
            <a:ext uri="{FF2B5EF4-FFF2-40B4-BE49-F238E27FC236}">
              <a16:creationId xmlns:a16="http://schemas.microsoft.com/office/drawing/2014/main" id="{632F8B85-31E4-40FB-A93B-9DCDC9ED2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49" name="Picture 48" descr="https://applications.labor.ny.gov/wpp/images/spacer.gif">
          <a:extLst>
            <a:ext uri="{FF2B5EF4-FFF2-40B4-BE49-F238E27FC236}">
              <a16:creationId xmlns:a16="http://schemas.microsoft.com/office/drawing/2014/main" id="{9D95DB95-01D2-4B20-A13B-7BC86B4D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0" name="Picture 49" descr="https://applications.labor.ny.gov/wpp/images/spacer.gif">
          <a:extLst>
            <a:ext uri="{FF2B5EF4-FFF2-40B4-BE49-F238E27FC236}">
              <a16:creationId xmlns:a16="http://schemas.microsoft.com/office/drawing/2014/main" id="{4177C466-730B-4809-86B4-327C60281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1" name="Picture 50" descr="https://applications.labor.ny.gov/wpp/images/spacer.gif">
          <a:extLst>
            <a:ext uri="{FF2B5EF4-FFF2-40B4-BE49-F238E27FC236}">
              <a16:creationId xmlns:a16="http://schemas.microsoft.com/office/drawing/2014/main" id="{1AA9146D-DD66-4575-9FC9-6D757418D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2" name="Picture 51" descr="https://applications.labor.ny.gov/wpp/images/spacer.gif">
          <a:extLst>
            <a:ext uri="{FF2B5EF4-FFF2-40B4-BE49-F238E27FC236}">
              <a16:creationId xmlns:a16="http://schemas.microsoft.com/office/drawing/2014/main" id="{9D6A0ED0-0DE2-48EA-819C-B115BBBFD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27</xdr:row>
      <xdr:rowOff>0</xdr:rowOff>
    </xdr:from>
    <xdr:ext cx="12700" cy="12700"/>
    <xdr:pic>
      <xdr:nvPicPr>
        <xdr:cNvPr id="53" name="Picture 52" descr="https://applications.labor.ny.gov/wpp/images/spacer.gif">
          <a:extLst>
            <a:ext uri="{FF2B5EF4-FFF2-40B4-BE49-F238E27FC236}">
              <a16:creationId xmlns:a16="http://schemas.microsoft.com/office/drawing/2014/main" id="{2CDE7EC7-B9CF-4423-903B-8C477957F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54" name="Picture 53" descr="https://applications.labor.ny.gov/wpp/images/spacer.gif">
          <a:extLst>
            <a:ext uri="{FF2B5EF4-FFF2-40B4-BE49-F238E27FC236}">
              <a16:creationId xmlns:a16="http://schemas.microsoft.com/office/drawing/2014/main" id="{FA3EC24D-066D-4F57-A52F-BE721E02E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5" name="Picture 54" descr="https://applications.labor.ny.gov/wpp/images/spacer.gif">
          <a:extLst>
            <a:ext uri="{FF2B5EF4-FFF2-40B4-BE49-F238E27FC236}">
              <a16:creationId xmlns:a16="http://schemas.microsoft.com/office/drawing/2014/main" id="{7BA8C756-CC5F-4846-8438-A97C0F4CA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6" name="Picture 55" descr="https://applications.labor.ny.gov/wpp/images/spacer.gif">
          <a:extLst>
            <a:ext uri="{FF2B5EF4-FFF2-40B4-BE49-F238E27FC236}">
              <a16:creationId xmlns:a16="http://schemas.microsoft.com/office/drawing/2014/main" id="{CE76D2A4-3029-4C11-ADBD-3AE4401E3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27</xdr:row>
      <xdr:rowOff>0</xdr:rowOff>
    </xdr:from>
    <xdr:ext cx="12700" cy="12700"/>
    <xdr:pic>
      <xdr:nvPicPr>
        <xdr:cNvPr id="57" name="Picture 56" descr="https://applications.labor.ny.gov/wpp/images/spacer.gif">
          <a:extLst>
            <a:ext uri="{FF2B5EF4-FFF2-40B4-BE49-F238E27FC236}">
              <a16:creationId xmlns:a16="http://schemas.microsoft.com/office/drawing/2014/main" id="{3B4A89BE-23EE-4794-A3D4-5A5E70A3A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58" name="Picture 57" descr="https://applications.labor.ny.gov/wpp/images/spacer.gif">
          <a:extLst>
            <a:ext uri="{FF2B5EF4-FFF2-40B4-BE49-F238E27FC236}">
              <a16:creationId xmlns:a16="http://schemas.microsoft.com/office/drawing/2014/main" id="{E8FC2102-4B3A-4405-AA95-F1F3DB185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59" name="Picture 58" descr="https://applications.labor.ny.gov/wpp/images/spacer.gif">
          <a:extLst>
            <a:ext uri="{FF2B5EF4-FFF2-40B4-BE49-F238E27FC236}">
              <a16:creationId xmlns:a16="http://schemas.microsoft.com/office/drawing/2014/main" id="{8758864B-6192-4A7D-80A2-A995564D1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0" name="Picture 59" descr="https://applications.labor.ny.gov/wpp/images/spacer.gif">
          <a:extLst>
            <a:ext uri="{FF2B5EF4-FFF2-40B4-BE49-F238E27FC236}">
              <a16:creationId xmlns:a16="http://schemas.microsoft.com/office/drawing/2014/main" id="{3A3E84AF-DAC9-4462-858C-290D26AE8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1" name="Picture 60" descr="https://applications.labor.ny.gov/wpp/images/spacer.gif">
          <a:extLst>
            <a:ext uri="{FF2B5EF4-FFF2-40B4-BE49-F238E27FC236}">
              <a16:creationId xmlns:a16="http://schemas.microsoft.com/office/drawing/2014/main" id="{40D6CAD9-9937-43DA-9C72-9A1CC42C4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2" name="Picture 61" descr="https://applications.labor.ny.gov/wpp/images/spacer.gif">
          <a:extLst>
            <a:ext uri="{FF2B5EF4-FFF2-40B4-BE49-F238E27FC236}">
              <a16:creationId xmlns:a16="http://schemas.microsoft.com/office/drawing/2014/main" id="{8B32F782-4813-4ADF-83B4-078800011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3" name="Picture 62" descr="https://applications.labor.ny.gov/wpp/images/spacer.gif">
          <a:extLst>
            <a:ext uri="{FF2B5EF4-FFF2-40B4-BE49-F238E27FC236}">
              <a16:creationId xmlns:a16="http://schemas.microsoft.com/office/drawing/2014/main" id="{A366E35A-33E9-4197-B05A-6837C0B17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4" name="Picture 63" descr="https://applications.labor.ny.gov/wpp/images/spacer.gif">
          <a:extLst>
            <a:ext uri="{FF2B5EF4-FFF2-40B4-BE49-F238E27FC236}">
              <a16:creationId xmlns:a16="http://schemas.microsoft.com/office/drawing/2014/main" id="{3B2267E7-F161-4AC9-9CA7-01BC8051B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5" name="Picture 64" descr="https://applications.labor.ny.gov/wpp/images/spacer.gif">
          <a:extLst>
            <a:ext uri="{FF2B5EF4-FFF2-40B4-BE49-F238E27FC236}">
              <a16:creationId xmlns:a16="http://schemas.microsoft.com/office/drawing/2014/main" id="{C3C0DA27-00A0-41DF-9191-33B8DFFAB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27</xdr:row>
      <xdr:rowOff>0</xdr:rowOff>
    </xdr:from>
    <xdr:ext cx="12700" cy="12700"/>
    <xdr:pic>
      <xdr:nvPicPr>
        <xdr:cNvPr id="66" name="Picture 65" descr="https://applications.labor.ny.gov/wpp/images/spacer.gif">
          <a:extLst>
            <a:ext uri="{FF2B5EF4-FFF2-40B4-BE49-F238E27FC236}">
              <a16:creationId xmlns:a16="http://schemas.microsoft.com/office/drawing/2014/main" id="{D7D0F8F1-6F2D-48BB-BC38-4127F810D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67" name="Picture 66" descr="https://applications.labor.ny.gov/wpp/images/spacer.gif">
          <a:extLst>
            <a:ext uri="{FF2B5EF4-FFF2-40B4-BE49-F238E27FC236}">
              <a16:creationId xmlns:a16="http://schemas.microsoft.com/office/drawing/2014/main" id="{39C37B75-3A4A-4FAF-AC89-FA8335216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8" name="Picture 67" descr="https://applications.labor.ny.gov/wpp/images/spacer.gif">
          <a:extLst>
            <a:ext uri="{FF2B5EF4-FFF2-40B4-BE49-F238E27FC236}">
              <a16:creationId xmlns:a16="http://schemas.microsoft.com/office/drawing/2014/main" id="{D16D2F3F-A988-4E7A-9DED-E4ED27921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69" name="Picture 68" descr="https://applications.labor.ny.gov/wpp/images/spacer.gif">
          <a:extLst>
            <a:ext uri="{FF2B5EF4-FFF2-40B4-BE49-F238E27FC236}">
              <a16:creationId xmlns:a16="http://schemas.microsoft.com/office/drawing/2014/main" id="{D132DE31-C32C-428D-BC38-B19C7A01F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27</xdr:row>
      <xdr:rowOff>0</xdr:rowOff>
    </xdr:from>
    <xdr:ext cx="12700" cy="12700"/>
    <xdr:pic>
      <xdr:nvPicPr>
        <xdr:cNvPr id="70" name="Picture 69" descr="https://applications.labor.ny.gov/wpp/images/spacer.gif">
          <a:extLst>
            <a:ext uri="{FF2B5EF4-FFF2-40B4-BE49-F238E27FC236}">
              <a16:creationId xmlns:a16="http://schemas.microsoft.com/office/drawing/2014/main" id="{83A157AF-14E2-45FE-B27A-D2467227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xdr:row>
      <xdr:rowOff>0</xdr:rowOff>
    </xdr:from>
    <xdr:to>
      <xdr:col>1</xdr:col>
      <xdr:colOff>12700</xdr:colOff>
      <xdr:row>3</xdr:row>
      <xdr:rowOff>0</xdr:rowOff>
    </xdr:to>
    <xdr:pic>
      <xdr:nvPicPr>
        <xdr:cNvPr id="71" name="Picture 70" descr="https://applications.labor.ny.gov/wpp/images/spacer.gif">
          <a:extLst>
            <a:ext uri="{FF2B5EF4-FFF2-40B4-BE49-F238E27FC236}">
              <a16:creationId xmlns:a16="http://schemas.microsoft.com/office/drawing/2014/main" id="{5F5187DB-C744-46F5-AC9D-D54E8FD58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72" name="Picture 71" descr="https://applications.labor.ny.gov/wpp/images/spacer.gif">
          <a:extLst>
            <a:ext uri="{FF2B5EF4-FFF2-40B4-BE49-F238E27FC236}">
              <a16:creationId xmlns:a16="http://schemas.microsoft.com/office/drawing/2014/main" id="{5BB3FEF7-C211-4060-81C4-4B8C6BE58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12700</xdr:colOff>
      <xdr:row>3</xdr:row>
      <xdr:rowOff>0</xdr:rowOff>
    </xdr:to>
    <xdr:pic>
      <xdr:nvPicPr>
        <xdr:cNvPr id="73" name="Picture 72" descr="https://applications.labor.ny.gov/wpp/images/spacer.gif">
          <a:extLst>
            <a:ext uri="{FF2B5EF4-FFF2-40B4-BE49-F238E27FC236}">
              <a16:creationId xmlns:a16="http://schemas.microsoft.com/office/drawing/2014/main" id="{19D2569A-BB6E-49F7-B856-733E7BC5D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91659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0"/>
  <sheetViews>
    <sheetView topLeftCell="A7" zoomScale="70" zoomScaleNormal="70" workbookViewId="0">
      <selection activeCell="N33" sqref="N33"/>
    </sheetView>
  </sheetViews>
  <sheetFormatPr defaultColWidth="9.26953125" defaultRowHeight="12.5"/>
  <cols>
    <col min="1" max="1" width="9.26953125" style="1"/>
    <col min="2" max="2" width="52.7265625" style="1" customWidth="1"/>
    <col min="3" max="4" width="9.26953125" style="1"/>
    <col min="5" max="5" width="10.54296875" style="1" customWidth="1"/>
    <col min="6" max="6" width="9.26953125" style="1" customWidth="1"/>
    <col min="7" max="10" width="9.26953125" style="1"/>
    <col min="11" max="11" width="12.453125" style="1" customWidth="1"/>
    <col min="12" max="16384" width="9.26953125" style="1"/>
  </cols>
  <sheetData>
    <row r="1" spans="1:11" ht="18">
      <c r="A1" s="133" t="s">
        <v>53</v>
      </c>
      <c r="B1" s="133"/>
      <c r="C1" s="133"/>
      <c r="D1" s="133"/>
      <c r="E1" s="133"/>
      <c r="F1" s="133"/>
      <c r="G1" s="133"/>
      <c r="H1" s="133"/>
      <c r="I1" s="133"/>
    </row>
    <row r="2" spans="1:11" ht="14">
      <c r="A2" s="134" t="s">
        <v>52</v>
      </c>
      <c r="B2" s="134"/>
      <c r="C2" s="134"/>
      <c r="D2" s="134"/>
      <c r="E2" s="134"/>
      <c r="F2" s="134"/>
      <c r="G2" s="134"/>
      <c r="H2" s="134"/>
      <c r="I2" s="134"/>
    </row>
    <row r="3" spans="1:11" ht="13">
      <c r="C3" s="7"/>
      <c r="D3" s="6"/>
      <c r="E3" s="6"/>
      <c r="F3" s="6"/>
    </row>
    <row r="4" spans="1:11" ht="27" customHeight="1">
      <c r="B4" s="138" t="s">
        <v>44</v>
      </c>
      <c r="C4" s="139"/>
      <c r="D4" s="139"/>
      <c r="E4" s="139"/>
      <c r="F4" s="139"/>
      <c r="G4" s="139"/>
      <c r="H4" s="139"/>
      <c r="I4" s="139"/>
      <c r="J4" s="139"/>
      <c r="K4" s="139"/>
    </row>
    <row r="5" spans="1:11" ht="15">
      <c r="B5" s="11" t="s">
        <v>0</v>
      </c>
      <c r="C5" s="135" t="s">
        <v>6</v>
      </c>
      <c r="D5" s="136"/>
      <c r="E5" s="137"/>
    </row>
    <row r="6" spans="1:11" ht="15">
      <c r="B6" s="22" t="s">
        <v>18</v>
      </c>
      <c r="C6" s="135" t="s">
        <v>19</v>
      </c>
      <c r="D6" s="136"/>
      <c r="E6" s="137"/>
    </row>
    <row r="7" spans="1:11" ht="15">
      <c r="B7" s="18"/>
      <c r="C7" s="19" t="s">
        <v>20</v>
      </c>
      <c r="D7" s="23" t="s">
        <v>21</v>
      </c>
    </row>
    <row r="8" spans="1:11" ht="15">
      <c r="B8" s="18"/>
      <c r="C8" s="19"/>
      <c r="D8" s="23"/>
    </row>
    <row r="9" spans="1:11" ht="15">
      <c r="B9" s="18" t="s">
        <v>8</v>
      </c>
      <c r="C9" s="142" t="s">
        <v>22</v>
      </c>
      <c r="D9" s="142"/>
      <c r="E9" s="142"/>
      <c r="F9" s="142"/>
      <c r="G9" s="142"/>
      <c r="H9" s="142"/>
      <c r="I9" s="142"/>
      <c r="J9" s="142"/>
      <c r="K9" s="142"/>
    </row>
    <row r="10" spans="1:11" ht="15">
      <c r="B10" s="18"/>
      <c r="C10" s="20" t="s">
        <v>9</v>
      </c>
      <c r="D10" s="15" t="s">
        <v>10</v>
      </c>
      <c r="E10" s="15" t="s">
        <v>11</v>
      </c>
      <c r="F10" s="15" t="s">
        <v>12</v>
      </c>
      <c r="G10" s="21" t="s">
        <v>13</v>
      </c>
      <c r="H10" s="21" t="s">
        <v>14</v>
      </c>
      <c r="I10" s="21" t="s">
        <v>15</v>
      </c>
      <c r="J10" s="21" t="s">
        <v>16</v>
      </c>
      <c r="K10" s="21" t="s">
        <v>17</v>
      </c>
    </row>
    <row r="11" spans="1:11" ht="15">
      <c r="B11" s="18"/>
      <c r="C11" s="20"/>
      <c r="D11" s="15"/>
      <c r="E11" s="15"/>
      <c r="F11" s="15"/>
      <c r="G11" s="21"/>
      <c r="H11" s="21"/>
      <c r="I11" s="21"/>
      <c r="J11" s="21"/>
      <c r="K11" s="21"/>
    </row>
    <row r="12" spans="1:11" ht="13">
      <c r="B12" s="5"/>
    </row>
    <row r="13" spans="1:11" ht="246" customHeight="1">
      <c r="B13" s="146" t="s">
        <v>156</v>
      </c>
      <c r="C13" s="147"/>
      <c r="D13" s="147"/>
      <c r="E13" s="147"/>
      <c r="F13" s="147"/>
      <c r="G13" s="147"/>
      <c r="H13" s="147"/>
      <c r="I13" s="147"/>
      <c r="J13" s="147"/>
      <c r="K13" s="147"/>
    </row>
    <row r="14" spans="1:11" ht="17.649999999999999" customHeight="1"/>
    <row r="15" spans="1:11" ht="47.25" customHeight="1">
      <c r="B15" s="143" t="s">
        <v>139</v>
      </c>
      <c r="C15" s="144"/>
      <c r="D15" s="144"/>
      <c r="E15" s="144"/>
      <c r="F15" s="144"/>
      <c r="G15" s="144"/>
      <c r="H15" s="144"/>
      <c r="I15" s="144"/>
      <c r="J15" s="144"/>
      <c r="K15" s="144"/>
    </row>
    <row r="16" spans="1:11" ht="17.649999999999999" customHeight="1" thickBot="1"/>
    <row r="17" spans="2:11" ht="34.5" customHeight="1" thickBot="1">
      <c r="B17" s="148" t="s">
        <v>126</v>
      </c>
      <c r="C17" s="149"/>
      <c r="D17" s="149"/>
      <c r="E17" s="149"/>
      <c r="F17" s="149"/>
      <c r="G17" s="149"/>
      <c r="H17" s="149"/>
      <c r="I17" s="149"/>
      <c r="J17" s="149"/>
      <c r="K17" s="150"/>
    </row>
    <row r="18" spans="2:11" ht="15.5">
      <c r="B18" s="3"/>
    </row>
    <row r="19" spans="2:11" ht="110.25" customHeight="1">
      <c r="B19" s="145" t="s">
        <v>133</v>
      </c>
      <c r="C19" s="141"/>
      <c r="D19" s="141"/>
      <c r="E19" s="141"/>
      <c r="F19" s="141"/>
      <c r="G19" s="141"/>
      <c r="H19" s="141"/>
      <c r="I19" s="141"/>
      <c r="J19" s="141"/>
      <c r="K19" s="141"/>
    </row>
    <row r="20" spans="2:11" ht="15.5">
      <c r="B20" s="3"/>
    </row>
    <row r="21" spans="2:11" ht="51.75" customHeight="1">
      <c r="B21" s="145" t="s">
        <v>134</v>
      </c>
      <c r="C21" s="141"/>
      <c r="D21" s="141"/>
      <c r="E21" s="141"/>
      <c r="F21" s="141"/>
      <c r="G21" s="141"/>
      <c r="H21" s="141"/>
      <c r="I21" s="141"/>
      <c r="J21" s="141"/>
      <c r="K21" s="141"/>
    </row>
    <row r="23" spans="2:11" ht="50.25" customHeight="1">
      <c r="B23" s="140" t="s">
        <v>152</v>
      </c>
      <c r="C23" s="141"/>
      <c r="D23" s="141"/>
      <c r="E23" s="141"/>
      <c r="F23" s="141"/>
      <c r="G23" s="141"/>
      <c r="H23" s="141"/>
      <c r="I23" s="141"/>
      <c r="J23" s="141"/>
      <c r="K23" s="141"/>
    </row>
    <row r="24" spans="2:11" ht="15.5">
      <c r="B24" s="2"/>
    </row>
    <row r="25" spans="2:11" ht="48.75" customHeight="1">
      <c r="B25" s="140" t="s">
        <v>132</v>
      </c>
      <c r="C25" s="141"/>
      <c r="D25" s="141"/>
      <c r="E25" s="141"/>
      <c r="F25" s="141"/>
      <c r="G25" s="141"/>
      <c r="H25" s="141"/>
      <c r="I25" s="141"/>
      <c r="J25" s="141"/>
      <c r="K25" s="141"/>
    </row>
    <row r="26" spans="2:11" ht="15.75" customHeight="1"/>
    <row r="27" spans="2:11" ht="33" customHeight="1">
      <c r="B27" s="121" t="s">
        <v>137</v>
      </c>
      <c r="C27" s="122"/>
      <c r="D27" s="122"/>
      <c r="E27" s="122"/>
      <c r="F27" s="122"/>
      <c r="G27" s="122"/>
      <c r="H27" s="122"/>
      <c r="I27" s="122"/>
      <c r="J27" s="122"/>
      <c r="K27" s="122"/>
    </row>
    <row r="29" spans="2:11" ht="71.25" customHeight="1">
      <c r="B29" s="121" t="s">
        <v>142</v>
      </c>
      <c r="C29" s="122"/>
      <c r="D29" s="122"/>
      <c r="E29" s="122"/>
      <c r="F29" s="122"/>
      <c r="G29" s="122"/>
      <c r="H29" s="122"/>
      <c r="I29" s="122"/>
      <c r="J29" s="122"/>
      <c r="K29" s="122"/>
    </row>
    <row r="30" spans="2:11" ht="15.5">
      <c r="B30" s="2"/>
    </row>
    <row r="31" spans="2:11" ht="87.75" customHeight="1">
      <c r="B31" s="121" t="s">
        <v>135</v>
      </c>
      <c r="C31" s="121"/>
      <c r="D31" s="121"/>
      <c r="E31" s="121"/>
      <c r="F31" s="121"/>
      <c r="G31" s="121"/>
      <c r="H31" s="121"/>
      <c r="I31" s="121"/>
      <c r="J31" s="121"/>
      <c r="K31" s="121"/>
    </row>
    <row r="32" spans="2:11" ht="15.5">
      <c r="B32" s="2"/>
    </row>
    <row r="33" spans="2:11" ht="50.25" customHeight="1">
      <c r="B33" s="121" t="s">
        <v>148</v>
      </c>
      <c r="C33" s="123"/>
      <c r="D33" s="123"/>
      <c r="E33" s="123"/>
      <c r="F33" s="123"/>
      <c r="G33" s="123"/>
      <c r="H33" s="123"/>
      <c r="I33" s="123"/>
      <c r="J33" s="123"/>
      <c r="K33" s="123"/>
    </row>
    <row r="34" spans="2:11" ht="15.5">
      <c r="B34" s="2"/>
    </row>
    <row r="35" spans="2:11" ht="22.5" customHeight="1">
      <c r="B35" s="121" t="s">
        <v>136</v>
      </c>
      <c r="C35" s="122"/>
      <c r="D35" s="122"/>
      <c r="E35" s="122"/>
      <c r="F35" s="122"/>
      <c r="G35" s="122"/>
      <c r="H35" s="122"/>
      <c r="I35" s="122"/>
      <c r="J35" s="122"/>
      <c r="K35" s="122"/>
    </row>
    <row r="36" spans="2:11" ht="15.75" customHeight="1"/>
    <row r="37" spans="2:11" ht="211.5" customHeight="1">
      <c r="B37" s="119" t="s">
        <v>157</v>
      </c>
      <c r="C37" s="120"/>
      <c r="D37" s="120"/>
      <c r="E37" s="120"/>
      <c r="F37" s="120"/>
      <c r="G37" s="120"/>
      <c r="H37" s="120"/>
      <c r="I37" s="120"/>
      <c r="J37" s="120"/>
      <c r="K37" s="120"/>
    </row>
    <row r="38" spans="2:11" ht="15.5">
      <c r="B38" s="25"/>
    </row>
    <row r="39" spans="2:11" ht="91.5" customHeight="1" thickBot="1">
      <c r="B39" s="154" t="s">
        <v>130</v>
      </c>
      <c r="C39" s="155"/>
      <c r="D39" s="155"/>
      <c r="E39" s="155"/>
      <c r="F39" s="155"/>
      <c r="G39" s="155"/>
      <c r="H39" s="155"/>
      <c r="I39" s="155"/>
      <c r="J39" s="155"/>
      <c r="K39" s="156"/>
    </row>
    <row r="40" spans="2:11" ht="14">
      <c r="B40" s="24"/>
      <c r="C40" s="24"/>
      <c r="D40" s="24"/>
      <c r="E40" s="24"/>
      <c r="F40" s="24"/>
      <c r="G40" s="24"/>
      <c r="H40" s="24"/>
      <c r="I40" s="24"/>
      <c r="J40" s="24"/>
      <c r="K40" s="24"/>
    </row>
    <row r="41" spans="2:11" ht="76.5" customHeight="1">
      <c r="B41" s="157" t="s">
        <v>127</v>
      </c>
      <c r="C41" s="158"/>
      <c r="D41" s="158"/>
      <c r="E41" s="158"/>
      <c r="F41" s="158"/>
      <c r="G41" s="158"/>
      <c r="H41" s="158"/>
      <c r="I41" s="158"/>
      <c r="J41" s="158"/>
      <c r="K41" s="159"/>
    </row>
    <row r="42" spans="2:11" ht="14">
      <c r="B42" s="24"/>
      <c r="C42" s="24"/>
      <c r="D42" s="24"/>
      <c r="E42" s="24"/>
      <c r="F42" s="24"/>
      <c r="G42" s="24"/>
      <c r="H42" s="24"/>
      <c r="I42" s="24"/>
      <c r="J42" s="24"/>
      <c r="K42" s="24"/>
    </row>
    <row r="43" spans="2:11" ht="19.5" customHeight="1">
      <c r="B43" s="157" t="s">
        <v>117</v>
      </c>
      <c r="C43" s="158"/>
      <c r="D43" s="158"/>
      <c r="E43" s="158"/>
      <c r="F43" s="158"/>
      <c r="G43" s="158"/>
      <c r="H43" s="158"/>
      <c r="I43" s="158"/>
      <c r="J43" s="158"/>
      <c r="K43" s="159"/>
    </row>
    <row r="44" spans="2:11" ht="15.5">
      <c r="B44" s="2"/>
    </row>
    <row r="45" spans="2:11" ht="40.5" customHeight="1">
      <c r="B45" s="124" t="s">
        <v>153</v>
      </c>
      <c r="C45" s="125"/>
      <c r="D45" s="125"/>
      <c r="E45" s="125"/>
      <c r="F45" s="125"/>
      <c r="G45" s="125"/>
      <c r="H45" s="125"/>
      <c r="I45" s="125"/>
      <c r="J45" s="125"/>
      <c r="K45" s="126"/>
    </row>
    <row r="46" spans="2:11" ht="15.5">
      <c r="B46" s="2"/>
    </row>
    <row r="47" spans="2:11" ht="21.75" customHeight="1">
      <c r="B47" s="130" t="s">
        <v>114</v>
      </c>
      <c r="C47" s="131"/>
      <c r="D47" s="131"/>
      <c r="E47" s="131"/>
      <c r="F47" s="131"/>
      <c r="G47" s="131"/>
      <c r="H47" s="131"/>
      <c r="I47" s="131"/>
      <c r="J47" s="131"/>
      <c r="K47" s="132"/>
    </row>
    <row r="48" spans="2:11" ht="15.5">
      <c r="B48" s="2"/>
    </row>
    <row r="49" spans="1:11" ht="17.25" customHeight="1">
      <c r="B49" s="124" t="s">
        <v>115</v>
      </c>
      <c r="C49" s="125"/>
      <c r="D49" s="125"/>
      <c r="E49" s="125"/>
      <c r="F49" s="125"/>
      <c r="G49" s="125"/>
      <c r="H49" s="125"/>
      <c r="I49" s="125"/>
      <c r="J49" s="125"/>
      <c r="K49" s="126"/>
    </row>
    <row r="50" spans="1:11" ht="15.5">
      <c r="B50" s="2"/>
    </row>
    <row r="51" spans="1:11" ht="72" customHeight="1">
      <c r="B51" s="124" t="s">
        <v>131</v>
      </c>
      <c r="C51" s="131"/>
      <c r="D51" s="131"/>
      <c r="E51" s="131"/>
      <c r="F51" s="131"/>
      <c r="G51" s="131"/>
      <c r="H51" s="131"/>
      <c r="I51" s="131"/>
      <c r="J51" s="131"/>
      <c r="K51" s="132"/>
    </row>
    <row r="52" spans="1:11" ht="15.5">
      <c r="B52" s="2"/>
    </row>
    <row r="53" spans="1:11" ht="64.5" customHeight="1">
      <c r="B53" s="124" t="s">
        <v>149</v>
      </c>
      <c r="C53" s="125"/>
      <c r="D53" s="125"/>
      <c r="E53" s="125"/>
      <c r="F53" s="125"/>
      <c r="G53" s="125"/>
      <c r="H53" s="125"/>
      <c r="I53" s="125"/>
      <c r="J53" s="125"/>
      <c r="K53" s="126"/>
    </row>
    <row r="54" spans="1:11" ht="15.5">
      <c r="B54" s="2"/>
    </row>
    <row r="55" spans="1:11" ht="128.25" customHeight="1">
      <c r="B55" s="124" t="s">
        <v>119</v>
      </c>
      <c r="C55" s="125"/>
      <c r="D55" s="125"/>
      <c r="E55" s="125"/>
      <c r="F55" s="125"/>
      <c r="G55" s="125"/>
      <c r="H55" s="125"/>
      <c r="I55" s="125"/>
      <c r="J55" s="125"/>
      <c r="K55" s="126"/>
    </row>
    <row r="56" spans="1:11" ht="15.5">
      <c r="B56" s="2"/>
    </row>
    <row r="57" spans="1:11" ht="46.5" customHeight="1">
      <c r="B57" s="124" t="s">
        <v>116</v>
      </c>
      <c r="C57" s="125"/>
      <c r="D57" s="125"/>
      <c r="E57" s="125"/>
      <c r="F57" s="125"/>
      <c r="G57" s="125"/>
      <c r="H57" s="125"/>
      <c r="I57" s="125"/>
      <c r="J57" s="125"/>
      <c r="K57" s="126"/>
    </row>
    <row r="58" spans="1:11" ht="16" thickBot="1">
      <c r="B58" s="2"/>
    </row>
    <row r="59" spans="1:11" ht="54.75" customHeight="1" thickBot="1">
      <c r="B59" s="151" t="s">
        <v>158</v>
      </c>
      <c r="C59" s="152"/>
      <c r="D59" s="152"/>
      <c r="E59" s="152"/>
      <c r="F59" s="152"/>
      <c r="G59" s="152"/>
      <c r="H59" s="152"/>
      <c r="I59" s="152"/>
      <c r="J59" s="152"/>
      <c r="K59" s="153"/>
    </row>
    <row r="60" spans="1:11" ht="15.5">
      <c r="B60" s="12"/>
      <c r="C60" s="14"/>
      <c r="D60" s="14"/>
      <c r="E60" s="14"/>
      <c r="F60" s="14"/>
      <c r="G60" s="14"/>
      <c r="H60" s="14"/>
      <c r="I60" s="14"/>
      <c r="J60" s="14"/>
      <c r="K60" s="14"/>
    </row>
    <row r="61" spans="1:11" ht="33" customHeight="1">
      <c r="A61" s="12" t="s">
        <v>4</v>
      </c>
      <c r="B61" s="112" t="s">
        <v>150</v>
      </c>
      <c r="C61" s="112"/>
      <c r="D61" s="112"/>
      <c r="E61" s="112"/>
      <c r="F61" s="112"/>
      <c r="G61" s="112"/>
      <c r="H61" s="112"/>
      <c r="I61" s="112"/>
      <c r="J61" s="112"/>
      <c r="K61" s="112"/>
    </row>
    <row r="62" spans="1:11" ht="216" customHeight="1">
      <c r="A62" s="12"/>
      <c r="B62" s="112"/>
      <c r="C62" s="112"/>
      <c r="D62" s="112"/>
      <c r="E62" s="112"/>
      <c r="F62" s="112"/>
      <c r="G62" s="112"/>
      <c r="H62" s="112"/>
      <c r="I62" s="112"/>
      <c r="J62" s="112"/>
      <c r="K62" s="112"/>
    </row>
    <row r="63" spans="1:11" ht="15.5">
      <c r="A63" s="12"/>
      <c r="B63" s="17"/>
      <c r="C63" s="17"/>
      <c r="D63" s="17"/>
      <c r="E63" s="17"/>
      <c r="F63" s="17"/>
      <c r="G63" s="17"/>
      <c r="H63" s="17"/>
      <c r="I63" s="17"/>
      <c r="J63" s="17"/>
      <c r="K63" s="17"/>
    </row>
    <row r="64" spans="1:11" ht="174" customHeight="1">
      <c r="A64" s="12"/>
      <c r="B64" s="99" t="s">
        <v>113</v>
      </c>
      <c r="C64" s="100"/>
      <c r="D64" s="100"/>
      <c r="E64" s="100"/>
      <c r="F64" s="100"/>
      <c r="G64" s="100"/>
      <c r="H64" s="100"/>
      <c r="I64" s="100"/>
      <c r="J64" s="100"/>
      <c r="K64" s="101"/>
    </row>
    <row r="65" spans="1:13" ht="15.5">
      <c r="A65" s="12"/>
      <c r="B65" s="17"/>
      <c r="C65" s="17"/>
      <c r="D65" s="17"/>
      <c r="E65" s="17"/>
      <c r="F65" s="17"/>
      <c r="G65" s="17"/>
      <c r="H65" s="17"/>
      <c r="I65" s="17"/>
      <c r="J65" s="17"/>
      <c r="K65" s="17"/>
    </row>
    <row r="66" spans="1:13" ht="403.15" customHeight="1">
      <c r="A66" s="12"/>
      <c r="B66" s="112" t="s">
        <v>50</v>
      </c>
      <c r="C66" s="112"/>
      <c r="D66" s="112"/>
      <c r="E66" s="112"/>
      <c r="F66" s="112"/>
      <c r="G66" s="112"/>
      <c r="H66" s="112"/>
      <c r="I66" s="112"/>
      <c r="J66" s="112"/>
      <c r="K66" s="112"/>
    </row>
    <row r="67" spans="1:13" ht="15.5">
      <c r="A67" s="12"/>
      <c r="B67" s="17"/>
      <c r="C67" s="17"/>
      <c r="D67" s="17"/>
      <c r="E67" s="17"/>
      <c r="F67" s="17"/>
      <c r="G67" s="17"/>
      <c r="H67" s="17"/>
      <c r="I67" s="17"/>
      <c r="J67" s="17"/>
      <c r="K67" s="17"/>
    </row>
    <row r="68" spans="1:13" ht="205.9" customHeight="1">
      <c r="A68" s="12"/>
      <c r="B68" s="99" t="s">
        <v>159</v>
      </c>
      <c r="C68" s="100"/>
      <c r="D68" s="100"/>
      <c r="E68" s="100"/>
      <c r="F68" s="100"/>
      <c r="G68" s="100"/>
      <c r="H68" s="100"/>
      <c r="I68" s="100"/>
      <c r="J68" s="100"/>
      <c r="K68" s="101"/>
    </row>
    <row r="69" spans="1:13" ht="15.5">
      <c r="A69" s="12"/>
      <c r="B69" s="17"/>
      <c r="C69" s="17"/>
      <c r="D69" s="17"/>
      <c r="E69" s="17"/>
      <c r="F69" s="17"/>
      <c r="G69" s="17"/>
      <c r="H69" s="17"/>
      <c r="I69" s="17"/>
      <c r="J69" s="17"/>
      <c r="K69" s="17"/>
    </row>
    <row r="70" spans="1:13" ht="408.75" customHeight="1">
      <c r="A70" s="12"/>
      <c r="B70" s="107" t="s">
        <v>144</v>
      </c>
      <c r="C70" s="107"/>
      <c r="D70" s="107"/>
      <c r="E70" s="107"/>
      <c r="F70" s="107"/>
      <c r="G70" s="107"/>
      <c r="H70" s="107"/>
      <c r="I70" s="107"/>
      <c r="J70" s="107"/>
      <c r="K70" s="107"/>
    </row>
    <row r="71" spans="1:13" ht="15.5">
      <c r="A71" s="12"/>
      <c r="B71" s="17"/>
      <c r="C71" s="17"/>
      <c r="D71" s="17"/>
      <c r="E71" s="17"/>
      <c r="F71" s="17"/>
      <c r="G71" s="17"/>
      <c r="H71" s="17"/>
      <c r="I71" s="17"/>
      <c r="J71" s="17"/>
      <c r="K71" s="17"/>
    </row>
    <row r="72" spans="1:13" ht="145.5" customHeight="1">
      <c r="A72" s="12"/>
      <c r="B72" s="112" t="s">
        <v>120</v>
      </c>
      <c r="C72" s="112"/>
      <c r="D72" s="112"/>
      <c r="E72" s="112"/>
      <c r="F72" s="112"/>
      <c r="G72" s="112"/>
      <c r="H72" s="112"/>
      <c r="I72" s="112"/>
      <c r="J72" s="112"/>
      <c r="K72" s="112"/>
    </row>
    <row r="73" spans="1:13" ht="15.5">
      <c r="A73" s="12"/>
      <c r="B73" s="17"/>
      <c r="C73" s="17"/>
      <c r="D73" s="17"/>
      <c r="E73" s="17"/>
      <c r="F73" s="17"/>
      <c r="G73" s="17"/>
      <c r="H73" s="17"/>
      <c r="I73" s="17"/>
      <c r="J73" s="17"/>
      <c r="K73" s="17"/>
    </row>
    <row r="74" spans="1:13" ht="45.75" customHeight="1">
      <c r="B74" s="111" t="s">
        <v>118</v>
      </c>
      <c r="C74" s="111"/>
      <c r="D74" s="111"/>
      <c r="E74" s="111"/>
      <c r="F74" s="111"/>
      <c r="G74" s="111"/>
      <c r="H74" s="111"/>
      <c r="I74" s="111"/>
      <c r="J74" s="111"/>
      <c r="K74" s="111"/>
      <c r="L74" s="16"/>
      <c r="M74" s="16"/>
    </row>
    <row r="75" spans="1:13" ht="15.5">
      <c r="B75" s="3"/>
    </row>
    <row r="76" spans="1:13" ht="96.75" customHeight="1">
      <c r="A76" s="12"/>
      <c r="B76" s="112" t="s">
        <v>124</v>
      </c>
      <c r="C76" s="112"/>
      <c r="D76" s="112"/>
      <c r="E76" s="112"/>
      <c r="F76" s="112"/>
      <c r="G76" s="112"/>
      <c r="H76" s="112"/>
      <c r="I76" s="112"/>
      <c r="J76" s="112"/>
      <c r="K76" s="112"/>
    </row>
    <row r="77" spans="1:13" ht="15.5">
      <c r="B77" s="3"/>
    </row>
    <row r="78" spans="1:13" ht="15.5">
      <c r="B78" s="111" t="s">
        <v>112</v>
      </c>
      <c r="C78" s="111"/>
      <c r="D78" s="111"/>
      <c r="E78" s="111"/>
      <c r="F78" s="111"/>
      <c r="G78" s="111"/>
      <c r="H78" s="111"/>
      <c r="I78" s="111"/>
      <c r="J78" s="111"/>
      <c r="K78" s="111"/>
      <c r="L78" s="16"/>
      <c r="M78" s="16"/>
    </row>
    <row r="79" spans="1:13" ht="15.5">
      <c r="B79" s="3"/>
    </row>
    <row r="80" spans="1:13" ht="56.25" customHeight="1">
      <c r="A80" s="12"/>
      <c r="B80" s="99" t="s">
        <v>138</v>
      </c>
      <c r="C80" s="100"/>
      <c r="D80" s="100"/>
      <c r="E80" s="100"/>
      <c r="F80" s="100"/>
      <c r="G80" s="100"/>
      <c r="H80" s="100"/>
      <c r="I80" s="100"/>
      <c r="J80" s="100"/>
      <c r="K80" s="101"/>
    </row>
    <row r="81" spans="1:13" ht="15.5">
      <c r="B81" s="3"/>
    </row>
    <row r="82" spans="1:13" ht="84.75" customHeight="1">
      <c r="B82" s="111" t="s">
        <v>125</v>
      </c>
      <c r="C82" s="111"/>
      <c r="D82" s="111"/>
      <c r="E82" s="111"/>
      <c r="F82" s="111"/>
      <c r="G82" s="111"/>
      <c r="H82" s="111"/>
      <c r="I82" s="111"/>
      <c r="J82" s="111"/>
      <c r="K82" s="111"/>
      <c r="L82" s="16"/>
      <c r="M82" s="16"/>
    </row>
    <row r="83" spans="1:13" ht="16" thickBot="1">
      <c r="A83" s="12"/>
      <c r="B83" s="17"/>
      <c r="C83" s="17"/>
      <c r="D83" s="17"/>
      <c r="E83" s="17"/>
      <c r="F83" s="17"/>
      <c r="G83" s="17"/>
      <c r="H83" s="17"/>
      <c r="I83" s="17"/>
      <c r="J83" s="17"/>
      <c r="K83" s="17"/>
    </row>
    <row r="84" spans="1:13" ht="16" thickBot="1">
      <c r="A84" s="12"/>
      <c r="B84" s="108" t="s">
        <v>154</v>
      </c>
      <c r="C84" s="109"/>
      <c r="D84" s="109"/>
      <c r="E84" s="109"/>
      <c r="F84" s="109"/>
      <c r="G84" s="109"/>
      <c r="H84" s="109"/>
      <c r="I84" s="109"/>
      <c r="J84" s="109"/>
      <c r="K84" s="110"/>
    </row>
    <row r="85" spans="1:13" ht="16" thickBot="1">
      <c r="A85" s="12"/>
      <c r="B85" s="26"/>
      <c r="C85" s="27"/>
      <c r="D85" s="27"/>
      <c r="E85" s="27"/>
      <c r="F85" s="27"/>
      <c r="G85" s="27"/>
      <c r="H85" s="27"/>
      <c r="I85" s="27"/>
      <c r="J85" s="27"/>
      <c r="K85" s="28"/>
    </row>
    <row r="86" spans="1:13" ht="24.75" customHeight="1" thickBot="1">
      <c r="B86" s="127" t="s">
        <v>151</v>
      </c>
      <c r="C86" s="128"/>
      <c r="D86" s="128"/>
      <c r="E86" s="128"/>
      <c r="F86" s="128"/>
      <c r="G86" s="128"/>
      <c r="H86" s="128"/>
      <c r="I86" s="128"/>
      <c r="J86" s="128"/>
      <c r="K86" s="129"/>
    </row>
    <row r="87" spans="1:13" ht="13" thickBot="1"/>
    <row r="88" spans="1:13" ht="32.25" customHeight="1" thickBot="1">
      <c r="B88" s="108" t="s">
        <v>48</v>
      </c>
      <c r="C88" s="116"/>
      <c r="D88" s="116"/>
      <c r="E88" s="116"/>
      <c r="F88" s="116"/>
      <c r="G88" s="116"/>
      <c r="H88" s="116"/>
      <c r="I88" s="116"/>
      <c r="J88" s="116"/>
      <c r="K88" s="117"/>
    </row>
    <row r="89" spans="1:13" ht="15.5">
      <c r="B89" s="13"/>
      <c r="C89" s="13"/>
      <c r="D89" s="13"/>
      <c r="E89" s="13"/>
      <c r="F89" s="13"/>
      <c r="G89" s="13"/>
      <c r="H89" s="13"/>
      <c r="I89" s="13"/>
      <c r="J89" s="13"/>
      <c r="K89" s="13"/>
    </row>
    <row r="90" spans="1:13" ht="33" customHeight="1">
      <c r="B90" s="102" t="s">
        <v>49</v>
      </c>
      <c r="C90" s="102"/>
      <c r="D90" s="102"/>
      <c r="E90" s="102"/>
      <c r="F90" s="102"/>
      <c r="G90" s="102"/>
      <c r="H90" s="102"/>
      <c r="I90" s="102"/>
      <c r="J90" s="102"/>
      <c r="K90" s="102"/>
    </row>
    <row r="91" spans="1:13" ht="15.5">
      <c r="B91" s="2"/>
    </row>
    <row r="92" spans="1:13" ht="31.5" customHeight="1">
      <c r="B92" s="102" t="s">
        <v>43</v>
      </c>
      <c r="C92" s="102"/>
      <c r="D92" s="102"/>
      <c r="E92" s="102"/>
      <c r="F92" s="102"/>
      <c r="G92" s="102"/>
      <c r="H92" s="102"/>
      <c r="I92" s="102"/>
      <c r="J92" s="102"/>
      <c r="K92" s="102"/>
    </row>
    <row r="93" spans="1:13" ht="15.5">
      <c r="B93" s="8"/>
      <c r="C93" s="8"/>
      <c r="D93" s="8"/>
      <c r="E93" s="8"/>
      <c r="F93" s="8"/>
      <c r="G93" s="8"/>
      <c r="H93" s="8"/>
      <c r="I93" s="8"/>
      <c r="J93" s="8"/>
      <c r="K93" s="8"/>
    </row>
    <row r="94" spans="1:13" ht="50.25" customHeight="1">
      <c r="B94" s="102" t="s">
        <v>24</v>
      </c>
      <c r="C94" s="118"/>
      <c r="D94" s="118"/>
      <c r="E94" s="118"/>
      <c r="F94" s="118"/>
      <c r="G94" s="118"/>
      <c r="H94" s="118"/>
      <c r="I94" s="118"/>
      <c r="J94" s="118"/>
      <c r="K94" s="118"/>
    </row>
    <row r="95" spans="1:13" ht="15.5">
      <c r="B95" s="4"/>
      <c r="C95" s="4"/>
      <c r="D95" s="4"/>
      <c r="E95" s="4"/>
      <c r="F95" s="4"/>
      <c r="G95" s="4"/>
      <c r="H95" s="4"/>
      <c r="I95" s="4"/>
      <c r="J95" s="4"/>
      <c r="K95" s="4"/>
    </row>
    <row r="96" spans="1:13" ht="79.900000000000006" customHeight="1">
      <c r="B96" s="113" t="s">
        <v>160</v>
      </c>
      <c r="C96" s="114"/>
      <c r="D96" s="114"/>
      <c r="E96" s="114"/>
      <c r="F96" s="114"/>
      <c r="G96" s="114"/>
      <c r="H96" s="114"/>
      <c r="I96" s="114"/>
      <c r="J96" s="114"/>
      <c r="K96" s="115"/>
    </row>
    <row r="97" spans="2:11" ht="15.5">
      <c r="B97" s="9"/>
      <c r="C97" s="10"/>
      <c r="D97" s="10"/>
      <c r="E97" s="10"/>
      <c r="F97" s="10"/>
      <c r="G97" s="10"/>
      <c r="H97" s="10"/>
      <c r="I97" s="10"/>
      <c r="J97" s="10"/>
      <c r="K97" s="10"/>
    </row>
    <row r="98" spans="2:11" ht="66" customHeight="1">
      <c r="B98" s="113" t="s">
        <v>128</v>
      </c>
      <c r="C98" s="114"/>
      <c r="D98" s="114"/>
      <c r="E98" s="114"/>
      <c r="F98" s="114"/>
      <c r="G98" s="114"/>
      <c r="H98" s="114"/>
      <c r="I98" s="114"/>
      <c r="J98" s="114"/>
      <c r="K98" s="115"/>
    </row>
    <row r="99" spans="2:11" ht="15.5">
      <c r="B99" s="4"/>
      <c r="C99" s="14"/>
      <c r="D99" s="14"/>
      <c r="E99" s="14"/>
      <c r="F99" s="14"/>
      <c r="G99" s="14"/>
      <c r="H99" s="14"/>
      <c r="I99" s="14"/>
      <c r="J99" s="14"/>
      <c r="K99" s="14"/>
    </row>
    <row r="100" spans="2:11" ht="39.75" customHeight="1">
      <c r="B100" s="113" t="s">
        <v>54</v>
      </c>
      <c r="C100" s="114"/>
      <c r="D100" s="114"/>
      <c r="E100" s="114"/>
      <c r="F100" s="114"/>
      <c r="G100" s="114"/>
      <c r="H100" s="114"/>
      <c r="I100" s="114"/>
      <c r="J100" s="114"/>
      <c r="K100" s="115"/>
    </row>
    <row r="101" spans="2:11" ht="15.5">
      <c r="B101" s="4"/>
      <c r="C101" s="14"/>
      <c r="D101" s="14"/>
      <c r="E101" s="14"/>
      <c r="F101" s="14"/>
      <c r="G101" s="14"/>
      <c r="H101" s="14"/>
      <c r="I101" s="14"/>
      <c r="J101" s="14"/>
      <c r="K101" s="14"/>
    </row>
    <row r="102" spans="2:11" ht="352" customHeight="1">
      <c r="B102" s="104" t="s">
        <v>121</v>
      </c>
      <c r="C102" s="105"/>
      <c r="D102" s="105"/>
      <c r="E102" s="105"/>
      <c r="F102" s="105"/>
      <c r="G102" s="105"/>
      <c r="H102" s="105"/>
      <c r="I102" s="105"/>
      <c r="J102" s="105"/>
      <c r="K102" s="106"/>
    </row>
    <row r="103" spans="2:11" ht="15.5">
      <c r="B103" s="4"/>
      <c r="C103" s="14"/>
      <c r="D103" s="14"/>
      <c r="E103" s="14"/>
      <c r="F103" s="14"/>
      <c r="G103" s="14"/>
      <c r="H103" s="14"/>
      <c r="I103" s="14"/>
      <c r="J103" s="14"/>
      <c r="K103" s="14"/>
    </row>
    <row r="104" spans="2:11" ht="408.75" customHeight="1">
      <c r="B104" s="103" t="s">
        <v>143</v>
      </c>
      <c r="C104" s="103"/>
      <c r="D104" s="103"/>
      <c r="E104" s="103"/>
      <c r="F104" s="103"/>
      <c r="G104" s="103"/>
      <c r="H104" s="103"/>
      <c r="I104" s="103"/>
      <c r="J104" s="103"/>
      <c r="K104" s="103"/>
    </row>
    <row r="105" spans="2:11" ht="15.5">
      <c r="B105" s="4"/>
      <c r="C105" s="14"/>
      <c r="D105" s="14"/>
      <c r="E105" s="14"/>
      <c r="F105" s="14"/>
      <c r="G105" s="14"/>
      <c r="H105" s="14"/>
      <c r="I105" s="14"/>
      <c r="J105" s="14"/>
      <c r="K105" s="14"/>
    </row>
    <row r="106" spans="2:11" ht="360" customHeight="1">
      <c r="B106" s="102" t="s">
        <v>122</v>
      </c>
      <c r="C106" s="102"/>
      <c r="D106" s="102"/>
      <c r="E106" s="102"/>
      <c r="F106" s="102"/>
      <c r="G106" s="102"/>
      <c r="H106" s="102"/>
      <c r="I106" s="102"/>
      <c r="J106" s="102"/>
      <c r="K106" s="102"/>
    </row>
    <row r="107" spans="2:11" ht="15.5">
      <c r="B107" s="4"/>
      <c r="C107" s="14"/>
      <c r="D107" s="14"/>
      <c r="E107" s="14"/>
      <c r="F107" s="14"/>
      <c r="G107" s="14"/>
      <c r="H107" s="14"/>
      <c r="I107" s="14"/>
      <c r="J107" s="14"/>
      <c r="K107" s="14"/>
    </row>
    <row r="108" spans="2:11" ht="294.75" customHeight="1">
      <c r="B108" s="102" t="s">
        <v>123</v>
      </c>
      <c r="C108" s="102"/>
      <c r="D108" s="102"/>
      <c r="E108" s="102"/>
      <c r="F108" s="102"/>
      <c r="G108" s="102"/>
      <c r="H108" s="102"/>
      <c r="I108" s="102"/>
      <c r="J108" s="102"/>
      <c r="K108" s="102"/>
    </row>
    <row r="109" spans="2:11" ht="15.5">
      <c r="B109" s="4"/>
      <c r="C109" s="14"/>
      <c r="D109" s="14"/>
      <c r="E109" s="14"/>
      <c r="F109" s="14"/>
      <c r="G109" s="14"/>
      <c r="H109" s="14"/>
      <c r="I109" s="14"/>
      <c r="J109" s="14"/>
      <c r="K109" s="14"/>
    </row>
    <row r="110" spans="2:11" ht="309" customHeight="1">
      <c r="B110" s="102" t="s">
        <v>129</v>
      </c>
      <c r="C110" s="102"/>
      <c r="D110" s="102"/>
      <c r="E110" s="102"/>
      <c r="F110" s="102"/>
      <c r="G110" s="102"/>
      <c r="H110" s="102"/>
      <c r="I110" s="102"/>
      <c r="J110" s="102"/>
      <c r="K110" s="102"/>
    </row>
  </sheetData>
  <mergeCells count="55">
    <mergeCell ref="B59:K59"/>
    <mergeCell ref="B31:K31"/>
    <mergeCell ref="B51:K51"/>
    <mergeCell ref="B55:K55"/>
    <mergeCell ref="B39:K39"/>
    <mergeCell ref="B57:K57"/>
    <mergeCell ref="B41:K41"/>
    <mergeCell ref="B43:K43"/>
    <mergeCell ref="B23:K23"/>
    <mergeCell ref="B25:K25"/>
    <mergeCell ref="B27:K27"/>
    <mergeCell ref="B29:K29"/>
    <mergeCell ref="C9:K9"/>
    <mergeCell ref="B15:K15"/>
    <mergeCell ref="B21:K21"/>
    <mergeCell ref="B19:K19"/>
    <mergeCell ref="B13:K13"/>
    <mergeCell ref="B17:K17"/>
    <mergeCell ref="A1:I1"/>
    <mergeCell ref="A2:I2"/>
    <mergeCell ref="C6:E6"/>
    <mergeCell ref="C5:E5"/>
    <mergeCell ref="B4:K4"/>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s>
  <phoneticPr fontId="19" type="noConversion"/>
  <conditionalFormatting sqref="A1:A2">
    <cfRule type="cellIs" dxfId="5" priority="1" operator="equal">
      <formula>"Word"</formula>
    </cfRule>
    <cfRule type="cellIs" dxfId="4" priority="2" operator="equal">
      <formula>"PDF"</formula>
    </cfRule>
    <cfRule type="cellIs" dxfId="3"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2F93-2F61-4E59-96FE-F6C06E2F37FB}">
  <sheetPr codeName="Sheet2">
    <pageSetUpPr fitToPage="1"/>
  </sheetPr>
  <dimension ref="A1:J7"/>
  <sheetViews>
    <sheetView tabSelected="1" zoomScale="80" zoomScaleNormal="80" workbookViewId="0">
      <selection activeCell="F9" sqref="F9"/>
    </sheetView>
  </sheetViews>
  <sheetFormatPr defaultColWidth="9.26953125" defaultRowHeight="12.5"/>
  <cols>
    <col min="1" max="1" width="52.7265625" style="36" customWidth="1"/>
    <col min="2" max="3" width="9.26953125" style="36"/>
    <col min="4" max="4" width="10.54296875" style="36" customWidth="1"/>
    <col min="5" max="5" width="9.26953125" style="36" customWidth="1"/>
    <col min="6" max="9" width="9.26953125" style="36"/>
    <col min="10" max="10" width="12.453125" style="36" customWidth="1"/>
    <col min="11" max="16384" width="9.26953125" style="36"/>
  </cols>
  <sheetData>
    <row r="1" spans="1:10" ht="18">
      <c r="A1" s="160" t="s">
        <v>11569</v>
      </c>
      <c r="B1" s="161"/>
      <c r="C1" s="161"/>
      <c r="D1" s="161"/>
      <c r="E1" s="161"/>
      <c r="F1" s="161"/>
      <c r="G1" s="161"/>
      <c r="H1" s="161"/>
      <c r="I1" s="161"/>
      <c r="J1" s="161"/>
    </row>
    <row r="2" spans="1:10" ht="14">
      <c r="A2" s="162" t="s">
        <v>6442</v>
      </c>
      <c r="B2" s="163"/>
      <c r="C2" s="163"/>
      <c r="D2" s="163"/>
      <c r="E2" s="163"/>
      <c r="F2" s="163"/>
      <c r="G2" s="163"/>
      <c r="H2" s="163"/>
      <c r="I2" s="163"/>
      <c r="J2" s="163"/>
    </row>
    <row r="3" spans="1:10" ht="13">
      <c r="B3" s="37"/>
      <c r="C3" s="37"/>
      <c r="D3" s="37"/>
      <c r="E3" s="37"/>
    </row>
    <row r="4" spans="1:10" ht="15">
      <c r="A4" s="38" t="s">
        <v>6441</v>
      </c>
      <c r="B4" s="164" t="s">
        <v>188</v>
      </c>
      <c r="C4" s="165"/>
      <c r="D4" s="166"/>
    </row>
    <row r="5" spans="1:10" ht="15">
      <c r="A5" s="38" t="s">
        <v>6439</v>
      </c>
      <c r="B5" s="39" t="s">
        <v>21</v>
      </c>
    </row>
    <row r="6" spans="1:10" ht="15">
      <c r="A6" s="38" t="s">
        <v>6440</v>
      </c>
      <c r="B6" s="40" t="s">
        <v>13</v>
      </c>
      <c r="C6" s="40" t="s">
        <v>15</v>
      </c>
      <c r="D6" s="40" t="s">
        <v>16</v>
      </c>
    </row>
    <row r="7" spans="1:10" ht="13">
      <c r="A7" s="37"/>
    </row>
  </sheetData>
  <sheetProtection algorithmName="SHA-512" hashValue="+0hdvM4z6nt6wvlznX06adQvfY97YyhNq0fjSnQMDp3yDrJFLZknUfsYB+2qmUrEHXtj5M5nyndbRHS6nN8E2Q==" saltValue="nVDN1KhAn4e3F0xnMsUGeQ==" spinCount="100000" sheet="1" objects="1" scenarios="1"/>
  <mergeCells count="3">
    <mergeCell ref="A1:J1"/>
    <mergeCell ref="A2:J2"/>
    <mergeCell ref="B4:D4"/>
  </mergeCells>
  <conditionalFormatting sqref="A1:A2">
    <cfRule type="cellIs" dxfId="2" priority="1" operator="equal">
      <formula>"Word"</formula>
    </cfRule>
    <cfRule type="cellIs" dxfId="1" priority="2" operator="equal">
      <formula>"PDF"</formula>
    </cfRule>
    <cfRule type="cellIs" dxfId="0" priority="3" operator="equal">
      <formula>"Excel"</formula>
    </cfRule>
  </conditionalFormatting>
  <printOptions horizontalCentered="1"/>
  <pageMargins left="0.75" right="0.75" top="1" bottom="1" header="0.5" footer="0.5"/>
  <pageSetup scale="64" fitToHeight="0" orientation="portrait" r:id="rId1"/>
  <headerFooter alignWithMargins="0">
    <oddHeader>&amp;LGROUP 77201, AWARD 23150 
INTELLIGENT FACILITY AND SECURITY SYSTEMS &amp;&amp; SOLUTIONS&amp;RSYRACUSE TIME &amp; ALARM CO INC
CONTRACT NO.: PT68866
JULY 2024</oddHead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520"/>
  <sheetViews>
    <sheetView zoomScale="80" zoomScaleNormal="80" workbookViewId="0">
      <pane ySplit="4" topLeftCell="A5" activePane="bottomLeft" state="frozen"/>
      <selection activeCell="E25" sqref="E25"/>
      <selection pane="bottomLeft" activeCell="E25" sqref="E25"/>
    </sheetView>
  </sheetViews>
  <sheetFormatPr defaultColWidth="9.26953125" defaultRowHeight="12.5"/>
  <cols>
    <col min="1" max="1" width="7.26953125" style="73" bestFit="1" customWidth="1"/>
    <col min="2" max="2" width="34.7265625" style="73" bestFit="1" customWidth="1"/>
    <col min="3" max="3" width="34.54296875" style="73" bestFit="1" customWidth="1"/>
    <col min="4" max="4" width="75.26953125" style="73" bestFit="1" customWidth="1"/>
    <col min="5" max="5" width="14.7265625" style="73" bestFit="1" customWidth="1"/>
    <col min="6" max="6" width="15.26953125" style="73" customWidth="1"/>
    <col min="7" max="7" width="19.26953125" style="73" customWidth="1"/>
    <col min="8" max="8" width="18.54296875" style="87" customWidth="1"/>
    <col min="9" max="9" width="13.1796875" style="95" bestFit="1" customWidth="1"/>
    <col min="10" max="10" width="15" style="87" bestFit="1" customWidth="1"/>
    <col min="11" max="16384" width="9.26953125" style="73"/>
  </cols>
  <sheetData>
    <row r="1" spans="1:11" ht="15.5">
      <c r="B1" s="29" t="s">
        <v>6444</v>
      </c>
      <c r="C1" s="29" t="s">
        <v>21</v>
      </c>
      <c r="D1" s="30"/>
      <c r="E1" s="30"/>
      <c r="F1" s="74"/>
      <c r="G1" s="74"/>
      <c r="H1" s="75"/>
      <c r="I1" s="88"/>
      <c r="J1" s="75"/>
    </row>
    <row r="2" spans="1:11" ht="15.5">
      <c r="B2" s="74" t="s">
        <v>6443</v>
      </c>
      <c r="C2" s="30">
        <f>'Cover Page'!B4:D4</f>
        <v>0</v>
      </c>
      <c r="D2" s="30"/>
      <c r="E2" s="30"/>
      <c r="F2" s="74"/>
      <c r="G2" s="74"/>
      <c r="H2" s="75"/>
      <c r="I2" s="88"/>
      <c r="J2" s="75"/>
    </row>
    <row r="3" spans="1:11" ht="15.5">
      <c r="B3" s="74"/>
      <c r="C3" s="30"/>
      <c r="D3" s="30"/>
      <c r="E3" s="30"/>
      <c r="F3" s="74"/>
      <c r="G3" s="74"/>
      <c r="H3" s="75"/>
      <c r="I3" s="88"/>
      <c r="J3" s="75"/>
    </row>
    <row r="4" spans="1:11" ht="90">
      <c r="A4" s="31" t="s">
        <v>23</v>
      </c>
      <c r="B4" s="32" t="s">
        <v>5</v>
      </c>
      <c r="C4" s="32" t="s">
        <v>140</v>
      </c>
      <c r="D4" s="32" t="s">
        <v>141</v>
      </c>
      <c r="E4" s="33" t="s">
        <v>3</v>
      </c>
      <c r="F4" s="32" t="s">
        <v>42</v>
      </c>
      <c r="G4" s="32" t="s">
        <v>25</v>
      </c>
      <c r="H4" s="35" t="s">
        <v>2</v>
      </c>
      <c r="I4" s="89" t="s">
        <v>7</v>
      </c>
      <c r="J4" s="35" t="s">
        <v>1</v>
      </c>
    </row>
    <row r="5" spans="1:11" ht="15.5">
      <c r="A5" s="34">
        <v>1</v>
      </c>
      <c r="B5" s="76" t="s">
        <v>186</v>
      </c>
      <c r="C5" s="76" t="s">
        <v>363</v>
      </c>
      <c r="D5" s="76" t="s">
        <v>364</v>
      </c>
      <c r="E5" s="76" t="s">
        <v>189</v>
      </c>
      <c r="F5" s="76" t="s">
        <v>56</v>
      </c>
      <c r="G5" s="76" t="s">
        <v>189</v>
      </c>
      <c r="H5" s="77">
        <v>181</v>
      </c>
      <c r="I5" s="90">
        <v>0.28000000000000003</v>
      </c>
      <c r="J5" s="78">
        <f t="shared" ref="J5:J61" si="0">H5*(1-I5)</f>
        <v>130.32</v>
      </c>
      <c r="K5" s="79"/>
    </row>
    <row r="6" spans="1:11" ht="15.5">
      <c r="A6" s="34">
        <f>SUM(A5+1)</f>
        <v>2</v>
      </c>
      <c r="B6" s="76" t="s">
        <v>186</v>
      </c>
      <c r="C6" s="76" t="s">
        <v>365</v>
      </c>
      <c r="D6" s="76" t="s">
        <v>366</v>
      </c>
      <c r="E6" s="76" t="s">
        <v>189</v>
      </c>
      <c r="F6" s="76" t="s">
        <v>56</v>
      </c>
      <c r="G6" s="76" t="s">
        <v>189</v>
      </c>
      <c r="H6" s="77">
        <v>401</v>
      </c>
      <c r="I6" s="90">
        <v>0.28000000000000003</v>
      </c>
      <c r="J6" s="78">
        <f t="shared" si="0"/>
        <v>288.71999999999997</v>
      </c>
    </row>
    <row r="7" spans="1:11" ht="15.5">
      <c r="A7" s="34">
        <f t="shared" ref="A7:A70" si="1">SUM(A6+1)</f>
        <v>3</v>
      </c>
      <c r="B7" s="76" t="s">
        <v>186</v>
      </c>
      <c r="C7" s="76" t="s">
        <v>368</v>
      </c>
      <c r="D7" s="76" t="s">
        <v>6851</v>
      </c>
      <c r="E7" s="76" t="s">
        <v>189</v>
      </c>
      <c r="F7" s="76" t="s">
        <v>56</v>
      </c>
      <c r="G7" s="76" t="s">
        <v>189</v>
      </c>
      <c r="H7" s="77">
        <v>63</v>
      </c>
      <c r="I7" s="90">
        <v>0.28000000000000003</v>
      </c>
      <c r="J7" s="78">
        <f t="shared" si="0"/>
        <v>45.36</v>
      </c>
    </row>
    <row r="8" spans="1:11" ht="15.5">
      <c r="A8" s="34">
        <f t="shared" si="1"/>
        <v>4</v>
      </c>
      <c r="B8" s="76" t="s">
        <v>186</v>
      </c>
      <c r="C8" s="76" t="s">
        <v>369</v>
      </c>
      <c r="D8" s="76" t="s">
        <v>6852</v>
      </c>
      <c r="E8" s="76" t="s">
        <v>189</v>
      </c>
      <c r="F8" s="76" t="s">
        <v>56</v>
      </c>
      <c r="G8" s="76" t="s">
        <v>189</v>
      </c>
      <c r="H8" s="77">
        <v>63</v>
      </c>
      <c r="I8" s="90">
        <v>0.28000000000000003</v>
      </c>
      <c r="J8" s="78">
        <f t="shared" si="0"/>
        <v>45.36</v>
      </c>
    </row>
    <row r="9" spans="1:11" ht="15.5">
      <c r="A9" s="34">
        <f t="shared" si="1"/>
        <v>5</v>
      </c>
      <c r="B9" s="76" t="s">
        <v>186</v>
      </c>
      <c r="C9" s="76" t="s">
        <v>370</v>
      </c>
      <c r="D9" s="76" t="s">
        <v>371</v>
      </c>
      <c r="E9" s="76" t="s">
        <v>189</v>
      </c>
      <c r="F9" s="76" t="s">
        <v>56</v>
      </c>
      <c r="G9" s="76" t="s">
        <v>189</v>
      </c>
      <c r="H9" s="77">
        <v>478</v>
      </c>
      <c r="I9" s="90">
        <v>0.28000000000000003</v>
      </c>
      <c r="J9" s="78">
        <f t="shared" si="0"/>
        <v>344.15999999999997</v>
      </c>
    </row>
    <row r="10" spans="1:11" ht="15.5">
      <c r="A10" s="34">
        <f t="shared" si="1"/>
        <v>6</v>
      </c>
      <c r="B10" s="76" t="s">
        <v>186</v>
      </c>
      <c r="C10" s="76" t="s">
        <v>372</v>
      </c>
      <c r="D10" s="76" t="s">
        <v>373</v>
      </c>
      <c r="E10" s="76" t="s">
        <v>189</v>
      </c>
      <c r="F10" s="76" t="s">
        <v>56</v>
      </c>
      <c r="G10" s="76" t="s">
        <v>189</v>
      </c>
      <c r="H10" s="77">
        <v>637.5</v>
      </c>
      <c r="I10" s="90">
        <v>0.28000000000000003</v>
      </c>
      <c r="J10" s="78">
        <f t="shared" si="0"/>
        <v>459</v>
      </c>
    </row>
    <row r="11" spans="1:11" ht="15.5">
      <c r="A11" s="34">
        <f t="shared" si="1"/>
        <v>7</v>
      </c>
      <c r="B11" s="76" t="s">
        <v>186</v>
      </c>
      <c r="C11" s="76" t="s">
        <v>374</v>
      </c>
      <c r="D11" s="76" t="s">
        <v>375</v>
      </c>
      <c r="E11" s="76" t="s">
        <v>189</v>
      </c>
      <c r="F11" s="76" t="s">
        <v>56</v>
      </c>
      <c r="G11" s="76" t="s">
        <v>189</v>
      </c>
      <c r="H11" s="77">
        <v>637.5</v>
      </c>
      <c r="I11" s="90">
        <v>0.28000000000000003</v>
      </c>
      <c r="J11" s="78">
        <f t="shared" si="0"/>
        <v>459</v>
      </c>
    </row>
    <row r="12" spans="1:11" ht="15.5">
      <c r="A12" s="34">
        <f t="shared" si="1"/>
        <v>8</v>
      </c>
      <c r="B12" s="76" t="s">
        <v>186</v>
      </c>
      <c r="C12" s="76" t="s">
        <v>376</v>
      </c>
      <c r="D12" s="76" t="s">
        <v>377</v>
      </c>
      <c r="E12" s="76" t="s">
        <v>189</v>
      </c>
      <c r="F12" s="76" t="s">
        <v>56</v>
      </c>
      <c r="G12" s="76" t="s">
        <v>189</v>
      </c>
      <c r="H12" s="77">
        <v>220.25</v>
      </c>
      <c r="I12" s="90">
        <v>0.28000000000000003</v>
      </c>
      <c r="J12" s="78">
        <f t="shared" si="0"/>
        <v>158.57999999999998</v>
      </c>
    </row>
    <row r="13" spans="1:11" ht="15.5">
      <c r="A13" s="34">
        <f t="shared" si="1"/>
        <v>9</v>
      </c>
      <c r="B13" s="76" t="s">
        <v>186</v>
      </c>
      <c r="C13" s="76" t="s">
        <v>376</v>
      </c>
      <c r="D13" s="76" t="s">
        <v>377</v>
      </c>
      <c r="E13" s="76" t="s">
        <v>189</v>
      </c>
      <c r="F13" s="76" t="s">
        <v>56</v>
      </c>
      <c r="G13" s="76" t="s">
        <v>189</v>
      </c>
      <c r="H13" s="77">
        <v>220.25</v>
      </c>
      <c r="I13" s="90">
        <v>0.28000000000000003</v>
      </c>
      <c r="J13" s="78">
        <f t="shared" si="0"/>
        <v>158.57999999999998</v>
      </c>
    </row>
    <row r="14" spans="1:11" ht="15.5">
      <c r="A14" s="34">
        <f t="shared" si="1"/>
        <v>10</v>
      </c>
      <c r="B14" s="76" t="s">
        <v>186</v>
      </c>
      <c r="C14" s="76" t="s">
        <v>378</v>
      </c>
      <c r="D14" s="76" t="s">
        <v>379</v>
      </c>
      <c r="E14" s="76" t="s">
        <v>189</v>
      </c>
      <c r="F14" s="76" t="s">
        <v>56</v>
      </c>
      <c r="G14" s="76" t="s">
        <v>189</v>
      </c>
      <c r="H14" s="77">
        <v>244.75</v>
      </c>
      <c r="I14" s="90">
        <v>0.28000000000000003</v>
      </c>
      <c r="J14" s="78">
        <f t="shared" si="0"/>
        <v>176.22</v>
      </c>
    </row>
    <row r="15" spans="1:11" ht="15.5">
      <c r="A15" s="34">
        <f t="shared" si="1"/>
        <v>11</v>
      </c>
      <c r="B15" s="76" t="s">
        <v>186</v>
      </c>
      <c r="C15" s="76" t="s">
        <v>378</v>
      </c>
      <c r="D15" s="76" t="s">
        <v>379</v>
      </c>
      <c r="E15" s="76" t="s">
        <v>189</v>
      </c>
      <c r="F15" s="76" t="s">
        <v>56</v>
      </c>
      <c r="G15" s="76" t="s">
        <v>189</v>
      </c>
      <c r="H15" s="77">
        <v>244.75</v>
      </c>
      <c r="I15" s="90">
        <v>0.28000000000000003</v>
      </c>
      <c r="J15" s="78">
        <f t="shared" si="0"/>
        <v>176.22</v>
      </c>
    </row>
    <row r="16" spans="1:11" ht="15.5">
      <c r="A16" s="34">
        <f t="shared" si="1"/>
        <v>12</v>
      </c>
      <c r="B16" s="76" t="s">
        <v>186</v>
      </c>
      <c r="C16" s="76" t="s">
        <v>380</v>
      </c>
      <c r="D16" s="76" t="s">
        <v>381</v>
      </c>
      <c r="E16" s="76" t="s">
        <v>189</v>
      </c>
      <c r="F16" s="76" t="s">
        <v>56</v>
      </c>
      <c r="G16" s="76" t="s">
        <v>189</v>
      </c>
      <c r="H16" s="77">
        <v>629.5</v>
      </c>
      <c r="I16" s="90">
        <v>0.28000000000000003</v>
      </c>
      <c r="J16" s="78">
        <f t="shared" si="0"/>
        <v>453.24</v>
      </c>
    </row>
    <row r="17" spans="1:10" ht="15.5">
      <c r="A17" s="34">
        <f t="shared" si="1"/>
        <v>13</v>
      </c>
      <c r="B17" s="76" t="s">
        <v>186</v>
      </c>
      <c r="C17" s="76" t="s">
        <v>380</v>
      </c>
      <c r="D17" s="76" t="s">
        <v>381</v>
      </c>
      <c r="E17" s="76" t="s">
        <v>189</v>
      </c>
      <c r="F17" s="76" t="s">
        <v>56</v>
      </c>
      <c r="G17" s="76" t="s">
        <v>189</v>
      </c>
      <c r="H17" s="77">
        <v>629.5</v>
      </c>
      <c r="I17" s="90">
        <v>0.28000000000000003</v>
      </c>
      <c r="J17" s="78">
        <f t="shared" si="0"/>
        <v>453.24</v>
      </c>
    </row>
    <row r="18" spans="1:10" ht="15.5">
      <c r="A18" s="34">
        <f t="shared" si="1"/>
        <v>14</v>
      </c>
      <c r="B18" s="76" t="s">
        <v>186</v>
      </c>
      <c r="C18" s="76" t="s">
        <v>382</v>
      </c>
      <c r="D18" s="76" t="s">
        <v>383</v>
      </c>
      <c r="E18" s="76" t="s">
        <v>189</v>
      </c>
      <c r="F18" s="76" t="s">
        <v>56</v>
      </c>
      <c r="G18" s="76" t="s">
        <v>189</v>
      </c>
      <c r="H18" s="77">
        <v>61.15</v>
      </c>
      <c r="I18" s="90">
        <v>0.28000000000000003</v>
      </c>
      <c r="J18" s="78">
        <f t="shared" si="0"/>
        <v>44.027999999999999</v>
      </c>
    </row>
    <row r="19" spans="1:10" ht="15.5">
      <c r="A19" s="34">
        <f t="shared" si="1"/>
        <v>15</v>
      </c>
      <c r="B19" s="76" t="s">
        <v>186</v>
      </c>
      <c r="C19" s="76" t="s">
        <v>384</v>
      </c>
      <c r="D19" s="76" t="s">
        <v>385</v>
      </c>
      <c r="E19" s="76" t="s">
        <v>189</v>
      </c>
      <c r="F19" s="76" t="s">
        <v>56</v>
      </c>
      <c r="G19" s="76" t="s">
        <v>189</v>
      </c>
      <c r="H19" s="77">
        <v>562</v>
      </c>
      <c r="I19" s="90">
        <v>0.28000000000000003</v>
      </c>
      <c r="J19" s="78">
        <f t="shared" si="0"/>
        <v>404.64</v>
      </c>
    </row>
    <row r="20" spans="1:10" ht="15.5">
      <c r="A20" s="34">
        <f t="shared" si="1"/>
        <v>16</v>
      </c>
      <c r="B20" s="76" t="s">
        <v>186</v>
      </c>
      <c r="C20" s="76" t="s">
        <v>384</v>
      </c>
      <c r="D20" s="76" t="s">
        <v>385</v>
      </c>
      <c r="E20" s="76" t="s">
        <v>189</v>
      </c>
      <c r="F20" s="76" t="s">
        <v>56</v>
      </c>
      <c r="G20" s="76" t="s">
        <v>189</v>
      </c>
      <c r="H20" s="77">
        <v>562</v>
      </c>
      <c r="I20" s="90">
        <v>0.28000000000000003</v>
      </c>
      <c r="J20" s="78">
        <f t="shared" si="0"/>
        <v>404.64</v>
      </c>
    </row>
    <row r="21" spans="1:10" ht="15.5">
      <c r="A21" s="34">
        <f t="shared" si="1"/>
        <v>17</v>
      </c>
      <c r="B21" s="76" t="s">
        <v>186</v>
      </c>
      <c r="C21" s="76" t="s">
        <v>386</v>
      </c>
      <c r="D21" s="76" t="s">
        <v>387</v>
      </c>
      <c r="E21" s="76" t="s">
        <v>189</v>
      </c>
      <c r="F21" s="76" t="s">
        <v>56</v>
      </c>
      <c r="G21" s="76" t="s">
        <v>189</v>
      </c>
      <c r="H21" s="77">
        <v>555.5</v>
      </c>
      <c r="I21" s="90">
        <v>0.28000000000000003</v>
      </c>
      <c r="J21" s="78">
        <f t="shared" si="0"/>
        <v>399.96</v>
      </c>
    </row>
    <row r="22" spans="1:10" ht="15.5">
      <c r="A22" s="34">
        <f t="shared" si="1"/>
        <v>18</v>
      </c>
      <c r="B22" s="76" t="s">
        <v>186</v>
      </c>
      <c r="C22" s="76" t="s">
        <v>386</v>
      </c>
      <c r="D22" s="76" t="s">
        <v>387</v>
      </c>
      <c r="E22" s="76" t="s">
        <v>189</v>
      </c>
      <c r="F22" s="76" t="s">
        <v>56</v>
      </c>
      <c r="G22" s="76" t="s">
        <v>189</v>
      </c>
      <c r="H22" s="77">
        <v>555.5</v>
      </c>
      <c r="I22" s="90">
        <v>0.28000000000000003</v>
      </c>
      <c r="J22" s="78">
        <f t="shared" si="0"/>
        <v>399.96</v>
      </c>
    </row>
    <row r="23" spans="1:10" ht="15.5">
      <c r="A23" s="34">
        <f t="shared" si="1"/>
        <v>19</v>
      </c>
      <c r="B23" s="76" t="s">
        <v>186</v>
      </c>
      <c r="C23" s="76" t="s">
        <v>388</v>
      </c>
      <c r="D23" s="76" t="s">
        <v>389</v>
      </c>
      <c r="E23" s="76" t="s">
        <v>189</v>
      </c>
      <c r="F23" s="76" t="s">
        <v>56</v>
      </c>
      <c r="G23" s="76" t="s">
        <v>189</v>
      </c>
      <c r="H23" s="77">
        <v>179</v>
      </c>
      <c r="I23" s="90">
        <v>0.28000000000000003</v>
      </c>
      <c r="J23" s="78">
        <f t="shared" si="0"/>
        <v>128.88</v>
      </c>
    </row>
    <row r="24" spans="1:10" ht="15.5">
      <c r="A24" s="34">
        <f t="shared" si="1"/>
        <v>20</v>
      </c>
      <c r="B24" s="76" t="s">
        <v>186</v>
      </c>
      <c r="C24" s="76" t="s">
        <v>390</v>
      </c>
      <c r="D24" s="76" t="s">
        <v>391</v>
      </c>
      <c r="E24" s="76" t="s">
        <v>189</v>
      </c>
      <c r="F24" s="76" t="s">
        <v>56</v>
      </c>
      <c r="G24" s="76" t="s">
        <v>189</v>
      </c>
      <c r="H24" s="77">
        <v>179.5</v>
      </c>
      <c r="I24" s="90">
        <v>0.28000000000000003</v>
      </c>
      <c r="J24" s="78">
        <f t="shared" si="0"/>
        <v>129.24</v>
      </c>
    </row>
    <row r="25" spans="1:10" ht="15.5">
      <c r="A25" s="34">
        <f t="shared" si="1"/>
        <v>21</v>
      </c>
      <c r="B25" s="76" t="s">
        <v>186</v>
      </c>
      <c r="C25" s="76" t="s">
        <v>392</v>
      </c>
      <c r="D25" s="76" t="s">
        <v>393</v>
      </c>
      <c r="E25" s="76" t="s">
        <v>189</v>
      </c>
      <c r="F25" s="76" t="s">
        <v>56</v>
      </c>
      <c r="G25" s="76" t="s">
        <v>189</v>
      </c>
      <c r="H25" s="77">
        <v>587.5</v>
      </c>
      <c r="I25" s="90">
        <v>0.28000000000000003</v>
      </c>
      <c r="J25" s="78">
        <f t="shared" si="0"/>
        <v>423</v>
      </c>
    </row>
    <row r="26" spans="1:10" ht="15.5">
      <c r="A26" s="34">
        <f t="shared" si="1"/>
        <v>22</v>
      </c>
      <c r="B26" s="76" t="s">
        <v>186</v>
      </c>
      <c r="C26" s="76" t="s">
        <v>392</v>
      </c>
      <c r="D26" s="76" t="s">
        <v>393</v>
      </c>
      <c r="E26" s="76" t="s">
        <v>189</v>
      </c>
      <c r="F26" s="76" t="s">
        <v>56</v>
      </c>
      <c r="G26" s="76" t="s">
        <v>189</v>
      </c>
      <c r="H26" s="77">
        <v>587.5</v>
      </c>
      <c r="I26" s="90">
        <v>0.28000000000000003</v>
      </c>
      <c r="J26" s="78">
        <f t="shared" si="0"/>
        <v>423</v>
      </c>
    </row>
    <row r="27" spans="1:10" ht="15.5">
      <c r="A27" s="34">
        <f t="shared" si="1"/>
        <v>23</v>
      </c>
      <c r="B27" s="76" t="s">
        <v>186</v>
      </c>
      <c r="C27" s="76" t="s">
        <v>394</v>
      </c>
      <c r="D27" s="76" t="s">
        <v>395</v>
      </c>
      <c r="E27" s="76" t="s">
        <v>189</v>
      </c>
      <c r="F27" s="76" t="s">
        <v>56</v>
      </c>
      <c r="G27" s="76" t="s">
        <v>189</v>
      </c>
      <c r="H27" s="77">
        <v>734.2</v>
      </c>
      <c r="I27" s="90">
        <v>0.28000000000000003</v>
      </c>
      <c r="J27" s="78">
        <f t="shared" si="0"/>
        <v>528.62400000000002</v>
      </c>
    </row>
    <row r="28" spans="1:10" ht="15.5">
      <c r="A28" s="34">
        <f t="shared" si="1"/>
        <v>24</v>
      </c>
      <c r="B28" s="76" t="s">
        <v>186</v>
      </c>
      <c r="C28" s="76" t="s">
        <v>394</v>
      </c>
      <c r="D28" s="76" t="s">
        <v>395</v>
      </c>
      <c r="E28" s="76" t="s">
        <v>189</v>
      </c>
      <c r="F28" s="76" t="s">
        <v>56</v>
      </c>
      <c r="G28" s="76" t="s">
        <v>189</v>
      </c>
      <c r="H28" s="77">
        <v>734.2</v>
      </c>
      <c r="I28" s="90">
        <v>0.28000000000000003</v>
      </c>
      <c r="J28" s="78">
        <f t="shared" si="0"/>
        <v>528.62400000000002</v>
      </c>
    </row>
    <row r="29" spans="1:10" ht="15.5">
      <c r="A29" s="34">
        <f t="shared" si="1"/>
        <v>25</v>
      </c>
      <c r="B29" s="76" t="s">
        <v>186</v>
      </c>
      <c r="C29" s="76" t="s">
        <v>396</v>
      </c>
      <c r="D29" s="76" t="s">
        <v>397</v>
      </c>
      <c r="E29" s="76" t="s">
        <v>189</v>
      </c>
      <c r="F29" s="76" t="s">
        <v>56</v>
      </c>
      <c r="G29" s="76" t="s">
        <v>189</v>
      </c>
      <c r="H29" s="77">
        <v>489</v>
      </c>
      <c r="I29" s="90">
        <v>0.28000000000000003</v>
      </c>
      <c r="J29" s="78">
        <f t="shared" si="0"/>
        <v>352.08</v>
      </c>
    </row>
    <row r="30" spans="1:10" ht="15.5">
      <c r="A30" s="34">
        <f t="shared" si="1"/>
        <v>26</v>
      </c>
      <c r="B30" s="76" t="s">
        <v>186</v>
      </c>
      <c r="C30" s="76" t="s">
        <v>396</v>
      </c>
      <c r="D30" s="76" t="s">
        <v>397</v>
      </c>
      <c r="E30" s="76" t="s">
        <v>189</v>
      </c>
      <c r="F30" s="76" t="s">
        <v>56</v>
      </c>
      <c r="G30" s="76" t="s">
        <v>189</v>
      </c>
      <c r="H30" s="77">
        <v>489</v>
      </c>
      <c r="I30" s="90">
        <v>0.28000000000000003</v>
      </c>
      <c r="J30" s="78">
        <f t="shared" si="0"/>
        <v>352.08</v>
      </c>
    </row>
    <row r="31" spans="1:10" ht="15.5">
      <c r="A31" s="34">
        <f t="shared" si="1"/>
        <v>27</v>
      </c>
      <c r="B31" s="76" t="s">
        <v>186</v>
      </c>
      <c r="C31" s="76" t="s">
        <v>398</v>
      </c>
      <c r="D31" s="76" t="s">
        <v>399</v>
      </c>
      <c r="E31" s="76" t="s">
        <v>189</v>
      </c>
      <c r="F31" s="76" t="s">
        <v>56</v>
      </c>
      <c r="G31" s="76" t="s">
        <v>189</v>
      </c>
      <c r="H31" s="77">
        <v>489</v>
      </c>
      <c r="I31" s="90">
        <v>0.28000000000000003</v>
      </c>
      <c r="J31" s="78">
        <f t="shared" si="0"/>
        <v>352.08</v>
      </c>
    </row>
    <row r="32" spans="1:10" ht="15.5">
      <c r="A32" s="34">
        <f t="shared" si="1"/>
        <v>28</v>
      </c>
      <c r="B32" s="76" t="s">
        <v>186</v>
      </c>
      <c r="C32" s="76" t="s">
        <v>398</v>
      </c>
      <c r="D32" s="76" t="s">
        <v>399</v>
      </c>
      <c r="E32" s="76" t="s">
        <v>189</v>
      </c>
      <c r="F32" s="76" t="s">
        <v>56</v>
      </c>
      <c r="G32" s="76" t="s">
        <v>189</v>
      </c>
      <c r="H32" s="77">
        <v>489</v>
      </c>
      <c r="I32" s="90">
        <v>0.28000000000000003</v>
      </c>
      <c r="J32" s="78">
        <f t="shared" si="0"/>
        <v>352.08</v>
      </c>
    </row>
    <row r="33" spans="1:10" ht="15.5">
      <c r="A33" s="34">
        <f t="shared" si="1"/>
        <v>29</v>
      </c>
      <c r="B33" s="76" t="s">
        <v>186</v>
      </c>
      <c r="C33" s="76" t="s">
        <v>400</v>
      </c>
      <c r="D33" s="76" t="s">
        <v>401</v>
      </c>
      <c r="E33" s="76" t="s">
        <v>189</v>
      </c>
      <c r="F33" s="76" t="s">
        <v>56</v>
      </c>
      <c r="G33" s="76" t="s">
        <v>189</v>
      </c>
      <c r="H33" s="77">
        <v>612</v>
      </c>
      <c r="I33" s="90">
        <v>0.28000000000000003</v>
      </c>
      <c r="J33" s="78">
        <f t="shared" si="0"/>
        <v>440.64</v>
      </c>
    </row>
    <row r="34" spans="1:10" ht="15.5">
      <c r="A34" s="34">
        <f t="shared" si="1"/>
        <v>30</v>
      </c>
      <c r="B34" s="76" t="s">
        <v>186</v>
      </c>
      <c r="C34" s="76" t="s">
        <v>402</v>
      </c>
      <c r="D34" s="76" t="s">
        <v>403</v>
      </c>
      <c r="E34" s="76" t="s">
        <v>189</v>
      </c>
      <c r="F34" s="76" t="s">
        <v>56</v>
      </c>
      <c r="G34" s="76" t="s">
        <v>189</v>
      </c>
      <c r="H34" s="77">
        <v>606</v>
      </c>
      <c r="I34" s="90">
        <v>0.28000000000000003</v>
      </c>
      <c r="J34" s="78">
        <f t="shared" si="0"/>
        <v>436.32</v>
      </c>
    </row>
    <row r="35" spans="1:10" ht="15.5">
      <c r="A35" s="34">
        <f t="shared" si="1"/>
        <v>31</v>
      </c>
      <c r="B35" s="76" t="s">
        <v>186</v>
      </c>
      <c r="C35" s="76" t="s">
        <v>404</v>
      </c>
      <c r="D35" s="76" t="s">
        <v>405</v>
      </c>
      <c r="E35" s="76" t="s">
        <v>189</v>
      </c>
      <c r="F35" s="76" t="s">
        <v>56</v>
      </c>
      <c r="G35" s="76" t="s">
        <v>189</v>
      </c>
      <c r="H35" s="77">
        <v>593</v>
      </c>
      <c r="I35" s="90">
        <v>0.28000000000000003</v>
      </c>
      <c r="J35" s="78">
        <f t="shared" si="0"/>
        <v>426.96</v>
      </c>
    </row>
    <row r="36" spans="1:10" ht="15.5">
      <c r="A36" s="34">
        <f t="shared" si="1"/>
        <v>32</v>
      </c>
      <c r="B36" s="76" t="s">
        <v>186</v>
      </c>
      <c r="C36" s="76" t="s">
        <v>404</v>
      </c>
      <c r="D36" s="76" t="s">
        <v>405</v>
      </c>
      <c r="E36" s="76" t="s">
        <v>189</v>
      </c>
      <c r="F36" s="76" t="s">
        <v>56</v>
      </c>
      <c r="G36" s="76" t="s">
        <v>189</v>
      </c>
      <c r="H36" s="77">
        <v>593</v>
      </c>
      <c r="I36" s="90">
        <v>0.28000000000000003</v>
      </c>
      <c r="J36" s="78">
        <f t="shared" si="0"/>
        <v>426.96</v>
      </c>
    </row>
    <row r="37" spans="1:10" ht="15.5">
      <c r="A37" s="34">
        <f t="shared" si="1"/>
        <v>33</v>
      </c>
      <c r="B37" s="76" t="s">
        <v>186</v>
      </c>
      <c r="C37" s="76" t="s">
        <v>406</v>
      </c>
      <c r="D37" s="76" t="s">
        <v>407</v>
      </c>
      <c r="E37" s="76" t="s">
        <v>189</v>
      </c>
      <c r="F37" s="76" t="s">
        <v>56</v>
      </c>
      <c r="G37" s="76" t="s">
        <v>189</v>
      </c>
      <c r="H37" s="77">
        <v>1810</v>
      </c>
      <c r="I37" s="90">
        <v>0.28000000000000003</v>
      </c>
      <c r="J37" s="78">
        <f t="shared" si="0"/>
        <v>1303.2</v>
      </c>
    </row>
    <row r="38" spans="1:10" ht="15.5">
      <c r="A38" s="34">
        <f t="shared" si="1"/>
        <v>34</v>
      </c>
      <c r="B38" s="76" t="s">
        <v>186</v>
      </c>
      <c r="C38" s="76" t="s">
        <v>406</v>
      </c>
      <c r="D38" s="76" t="s">
        <v>407</v>
      </c>
      <c r="E38" s="76" t="s">
        <v>189</v>
      </c>
      <c r="F38" s="76" t="s">
        <v>56</v>
      </c>
      <c r="G38" s="76" t="s">
        <v>189</v>
      </c>
      <c r="H38" s="77">
        <v>1810</v>
      </c>
      <c r="I38" s="90">
        <v>0.28000000000000003</v>
      </c>
      <c r="J38" s="78">
        <f t="shared" si="0"/>
        <v>1303.2</v>
      </c>
    </row>
    <row r="39" spans="1:10" ht="15.5">
      <c r="A39" s="34">
        <f t="shared" si="1"/>
        <v>35</v>
      </c>
      <c r="B39" s="76" t="s">
        <v>186</v>
      </c>
      <c r="C39" s="76" t="s">
        <v>409</v>
      </c>
      <c r="D39" s="76" t="s">
        <v>410</v>
      </c>
      <c r="E39" s="76" t="s">
        <v>189</v>
      </c>
      <c r="F39" s="76" t="s">
        <v>56</v>
      </c>
      <c r="G39" s="76" t="s">
        <v>189</v>
      </c>
      <c r="H39" s="77">
        <v>278.75</v>
      </c>
      <c r="I39" s="90">
        <v>0.28000000000000003</v>
      </c>
      <c r="J39" s="78">
        <f t="shared" si="0"/>
        <v>200.7</v>
      </c>
    </row>
    <row r="40" spans="1:10" ht="15.5">
      <c r="A40" s="34">
        <f t="shared" si="1"/>
        <v>36</v>
      </c>
      <c r="B40" s="76" t="s">
        <v>186</v>
      </c>
      <c r="C40" s="76" t="s">
        <v>409</v>
      </c>
      <c r="D40" s="76" t="s">
        <v>410</v>
      </c>
      <c r="E40" s="76" t="s">
        <v>189</v>
      </c>
      <c r="F40" s="76" t="s">
        <v>56</v>
      </c>
      <c r="G40" s="76" t="s">
        <v>189</v>
      </c>
      <c r="H40" s="77">
        <v>278.75</v>
      </c>
      <c r="I40" s="90">
        <v>0.28000000000000003</v>
      </c>
      <c r="J40" s="78">
        <f t="shared" si="0"/>
        <v>200.7</v>
      </c>
    </row>
    <row r="41" spans="1:10" ht="15.5">
      <c r="A41" s="34">
        <f t="shared" si="1"/>
        <v>37</v>
      </c>
      <c r="B41" s="76" t="s">
        <v>186</v>
      </c>
      <c r="C41" s="76" t="s">
        <v>411</v>
      </c>
      <c r="D41" s="76" t="s">
        <v>412</v>
      </c>
      <c r="E41" s="76" t="s">
        <v>189</v>
      </c>
      <c r="F41" s="76" t="s">
        <v>56</v>
      </c>
      <c r="G41" s="76" t="s">
        <v>189</v>
      </c>
      <c r="H41" s="77">
        <v>475.25</v>
      </c>
      <c r="I41" s="90">
        <v>0.28000000000000003</v>
      </c>
      <c r="J41" s="78">
        <f t="shared" si="0"/>
        <v>342.18</v>
      </c>
    </row>
    <row r="42" spans="1:10" ht="15.5">
      <c r="A42" s="34">
        <f t="shared" si="1"/>
        <v>38</v>
      </c>
      <c r="B42" s="76" t="s">
        <v>186</v>
      </c>
      <c r="C42" s="76" t="s">
        <v>411</v>
      </c>
      <c r="D42" s="76" t="s">
        <v>412</v>
      </c>
      <c r="E42" s="76" t="s">
        <v>189</v>
      </c>
      <c r="F42" s="76" t="s">
        <v>56</v>
      </c>
      <c r="G42" s="76" t="s">
        <v>189</v>
      </c>
      <c r="H42" s="77">
        <v>475.25</v>
      </c>
      <c r="I42" s="90">
        <v>0.28000000000000003</v>
      </c>
      <c r="J42" s="78">
        <f t="shared" si="0"/>
        <v>342.18</v>
      </c>
    </row>
    <row r="43" spans="1:10" ht="15.5">
      <c r="A43" s="34">
        <f t="shared" si="1"/>
        <v>39</v>
      </c>
      <c r="B43" s="76" t="s">
        <v>186</v>
      </c>
      <c r="C43" s="76" t="s">
        <v>413</v>
      </c>
      <c r="D43" s="76" t="s">
        <v>414</v>
      </c>
      <c r="E43" s="76" t="s">
        <v>189</v>
      </c>
      <c r="F43" s="76" t="s">
        <v>56</v>
      </c>
      <c r="G43" s="76" t="s">
        <v>189</v>
      </c>
      <c r="H43" s="77">
        <v>310.5</v>
      </c>
      <c r="I43" s="90">
        <v>0.28000000000000003</v>
      </c>
      <c r="J43" s="78">
        <f t="shared" si="0"/>
        <v>223.56</v>
      </c>
    </row>
    <row r="44" spans="1:10" ht="15.5">
      <c r="A44" s="34">
        <f t="shared" si="1"/>
        <v>40</v>
      </c>
      <c r="B44" s="76" t="s">
        <v>186</v>
      </c>
      <c r="C44" s="76" t="s">
        <v>413</v>
      </c>
      <c r="D44" s="76" t="s">
        <v>414</v>
      </c>
      <c r="E44" s="76" t="s">
        <v>189</v>
      </c>
      <c r="F44" s="76" t="s">
        <v>56</v>
      </c>
      <c r="G44" s="76" t="s">
        <v>189</v>
      </c>
      <c r="H44" s="77">
        <v>310.5</v>
      </c>
      <c r="I44" s="90">
        <v>0.28000000000000003</v>
      </c>
      <c r="J44" s="78">
        <f t="shared" si="0"/>
        <v>223.56</v>
      </c>
    </row>
    <row r="45" spans="1:10" ht="15.5">
      <c r="A45" s="34">
        <f t="shared" si="1"/>
        <v>41</v>
      </c>
      <c r="B45" s="76" t="s">
        <v>186</v>
      </c>
      <c r="C45" s="76" t="s">
        <v>415</v>
      </c>
      <c r="D45" s="76" t="s">
        <v>416</v>
      </c>
      <c r="E45" s="76" t="s">
        <v>189</v>
      </c>
      <c r="F45" s="76" t="s">
        <v>56</v>
      </c>
      <c r="G45" s="76" t="s">
        <v>189</v>
      </c>
      <c r="H45" s="77">
        <v>2663.5</v>
      </c>
      <c r="I45" s="90">
        <v>0.28000000000000003</v>
      </c>
      <c r="J45" s="78">
        <f t="shared" si="0"/>
        <v>1917.72</v>
      </c>
    </row>
    <row r="46" spans="1:10" ht="29">
      <c r="A46" s="34">
        <f t="shared" si="1"/>
        <v>42</v>
      </c>
      <c r="B46" s="76" t="s">
        <v>186</v>
      </c>
      <c r="C46" s="76" t="s">
        <v>417</v>
      </c>
      <c r="D46" s="76" t="s">
        <v>418</v>
      </c>
      <c r="E46" s="76" t="s">
        <v>189</v>
      </c>
      <c r="F46" s="76" t="s">
        <v>56</v>
      </c>
      <c r="G46" s="76" t="s">
        <v>189</v>
      </c>
      <c r="H46" s="77">
        <v>2331.75</v>
      </c>
      <c r="I46" s="90">
        <v>0.28000000000000003</v>
      </c>
      <c r="J46" s="78">
        <f t="shared" si="0"/>
        <v>1678.86</v>
      </c>
    </row>
    <row r="47" spans="1:10" ht="15.5">
      <c r="A47" s="34">
        <f t="shared" si="1"/>
        <v>43</v>
      </c>
      <c r="B47" s="76" t="s">
        <v>186</v>
      </c>
      <c r="C47" s="76" t="s">
        <v>419</v>
      </c>
      <c r="D47" s="76" t="s">
        <v>420</v>
      </c>
      <c r="E47" s="76" t="s">
        <v>189</v>
      </c>
      <c r="F47" s="76" t="s">
        <v>56</v>
      </c>
      <c r="G47" s="76" t="s">
        <v>189</v>
      </c>
      <c r="H47" s="77">
        <v>31.25</v>
      </c>
      <c r="I47" s="90">
        <v>0.28000000000000003</v>
      </c>
      <c r="J47" s="78">
        <f t="shared" si="0"/>
        <v>22.5</v>
      </c>
    </row>
    <row r="48" spans="1:10" ht="29">
      <c r="A48" s="34">
        <f t="shared" si="1"/>
        <v>44</v>
      </c>
      <c r="B48" s="76" t="s">
        <v>186</v>
      </c>
      <c r="C48" s="76" t="s">
        <v>422</v>
      </c>
      <c r="D48" s="76" t="s">
        <v>423</v>
      </c>
      <c r="E48" s="76" t="s">
        <v>189</v>
      </c>
      <c r="F48" s="76" t="s">
        <v>56</v>
      </c>
      <c r="G48" s="76" t="s">
        <v>189</v>
      </c>
      <c r="H48" s="77">
        <v>1353</v>
      </c>
      <c r="I48" s="90">
        <v>0.28000000000000003</v>
      </c>
      <c r="J48" s="78">
        <f t="shared" si="0"/>
        <v>974.16</v>
      </c>
    </row>
    <row r="49" spans="1:10" ht="29">
      <c r="A49" s="34">
        <f t="shared" si="1"/>
        <v>45</v>
      </c>
      <c r="B49" s="76" t="s">
        <v>186</v>
      </c>
      <c r="C49" s="76" t="s">
        <v>424</v>
      </c>
      <c r="D49" s="76" t="s">
        <v>425</v>
      </c>
      <c r="E49" s="76" t="s">
        <v>189</v>
      </c>
      <c r="F49" s="76" t="s">
        <v>56</v>
      </c>
      <c r="G49" s="76" t="s">
        <v>189</v>
      </c>
      <c r="H49" s="77">
        <v>1500</v>
      </c>
      <c r="I49" s="90">
        <v>0.28000000000000003</v>
      </c>
      <c r="J49" s="78">
        <f t="shared" si="0"/>
        <v>1080</v>
      </c>
    </row>
    <row r="50" spans="1:10" ht="15.5">
      <c r="A50" s="34">
        <f t="shared" si="1"/>
        <v>46</v>
      </c>
      <c r="B50" s="76" t="s">
        <v>186</v>
      </c>
      <c r="C50" s="76" t="s">
        <v>427</v>
      </c>
      <c r="D50" s="76" t="s">
        <v>428</v>
      </c>
      <c r="E50" s="76" t="s">
        <v>189</v>
      </c>
      <c r="F50" s="76" t="s">
        <v>56</v>
      </c>
      <c r="G50" s="76" t="s">
        <v>189</v>
      </c>
      <c r="H50" s="77">
        <v>164</v>
      </c>
      <c r="I50" s="90">
        <v>0.28000000000000003</v>
      </c>
      <c r="J50" s="78">
        <f t="shared" si="0"/>
        <v>118.08</v>
      </c>
    </row>
    <row r="51" spans="1:10" ht="15.5">
      <c r="A51" s="34">
        <f t="shared" si="1"/>
        <v>47</v>
      </c>
      <c r="B51" s="76" t="s">
        <v>186</v>
      </c>
      <c r="C51" s="76" t="s">
        <v>429</v>
      </c>
      <c r="D51" s="76" t="s">
        <v>430</v>
      </c>
      <c r="E51" s="76" t="s">
        <v>189</v>
      </c>
      <c r="F51" s="76" t="s">
        <v>56</v>
      </c>
      <c r="G51" s="76" t="s">
        <v>189</v>
      </c>
      <c r="H51" s="77">
        <v>161</v>
      </c>
      <c r="I51" s="90">
        <v>0.28000000000000003</v>
      </c>
      <c r="J51" s="78">
        <f t="shared" si="0"/>
        <v>115.92</v>
      </c>
    </row>
    <row r="52" spans="1:10" ht="15.5">
      <c r="A52" s="34">
        <f t="shared" si="1"/>
        <v>48</v>
      </c>
      <c r="B52" s="76" t="s">
        <v>186</v>
      </c>
      <c r="C52" s="76" t="s">
        <v>431</v>
      </c>
      <c r="D52" s="76" t="s">
        <v>432</v>
      </c>
      <c r="E52" s="76" t="s">
        <v>189</v>
      </c>
      <c r="F52" s="76" t="s">
        <v>56</v>
      </c>
      <c r="G52" s="76" t="s">
        <v>189</v>
      </c>
      <c r="H52" s="77">
        <v>2788</v>
      </c>
      <c r="I52" s="90">
        <v>0.28000000000000003</v>
      </c>
      <c r="J52" s="78">
        <f t="shared" si="0"/>
        <v>2007.36</v>
      </c>
    </row>
    <row r="53" spans="1:10" ht="15.5">
      <c r="A53" s="34">
        <f t="shared" si="1"/>
        <v>49</v>
      </c>
      <c r="B53" s="76" t="s">
        <v>186</v>
      </c>
      <c r="C53" s="76" t="s">
        <v>433</v>
      </c>
      <c r="D53" s="76" t="s">
        <v>434</v>
      </c>
      <c r="E53" s="76" t="s">
        <v>189</v>
      </c>
      <c r="F53" s="76" t="s">
        <v>56</v>
      </c>
      <c r="G53" s="76" t="s">
        <v>189</v>
      </c>
      <c r="H53" s="77">
        <v>3706</v>
      </c>
      <c r="I53" s="90">
        <v>0.28000000000000003</v>
      </c>
      <c r="J53" s="78">
        <f t="shared" si="0"/>
        <v>2668.3199999999997</v>
      </c>
    </row>
    <row r="54" spans="1:10" ht="15.5">
      <c r="A54" s="34">
        <f t="shared" si="1"/>
        <v>50</v>
      </c>
      <c r="B54" s="76" t="s">
        <v>186</v>
      </c>
      <c r="C54" s="76" t="s">
        <v>435</v>
      </c>
      <c r="D54" s="76" t="s">
        <v>436</v>
      </c>
      <c r="E54" s="76" t="s">
        <v>189</v>
      </c>
      <c r="F54" s="76" t="s">
        <v>56</v>
      </c>
      <c r="G54" s="76" t="s">
        <v>189</v>
      </c>
      <c r="H54" s="77">
        <v>791</v>
      </c>
      <c r="I54" s="90">
        <v>0.28000000000000003</v>
      </c>
      <c r="J54" s="78">
        <f t="shared" si="0"/>
        <v>569.52</v>
      </c>
    </row>
    <row r="55" spans="1:10" ht="15.5">
      <c r="A55" s="34">
        <f t="shared" si="1"/>
        <v>51</v>
      </c>
      <c r="B55" s="76" t="s">
        <v>186</v>
      </c>
      <c r="C55" s="76" t="s">
        <v>437</v>
      </c>
      <c r="D55" s="76" t="s">
        <v>438</v>
      </c>
      <c r="E55" s="76" t="s">
        <v>189</v>
      </c>
      <c r="F55" s="76" t="s">
        <v>56</v>
      </c>
      <c r="G55" s="76" t="s">
        <v>189</v>
      </c>
      <c r="H55" s="77">
        <v>715</v>
      </c>
      <c r="I55" s="90">
        <v>0.28000000000000003</v>
      </c>
      <c r="J55" s="78">
        <f t="shared" si="0"/>
        <v>514.79999999999995</v>
      </c>
    </row>
    <row r="56" spans="1:10" ht="15.5">
      <c r="A56" s="34">
        <f t="shared" si="1"/>
        <v>52</v>
      </c>
      <c r="B56" s="76" t="s">
        <v>186</v>
      </c>
      <c r="C56" s="76" t="s">
        <v>439</v>
      </c>
      <c r="D56" s="76" t="s">
        <v>440</v>
      </c>
      <c r="E56" s="76" t="s">
        <v>189</v>
      </c>
      <c r="F56" s="76" t="s">
        <v>56</v>
      </c>
      <c r="G56" s="76" t="s">
        <v>189</v>
      </c>
      <c r="H56" s="77">
        <v>339</v>
      </c>
      <c r="I56" s="90">
        <v>0.28000000000000003</v>
      </c>
      <c r="J56" s="78">
        <f t="shared" si="0"/>
        <v>244.07999999999998</v>
      </c>
    </row>
    <row r="57" spans="1:10" ht="15.5">
      <c r="A57" s="34">
        <f t="shared" si="1"/>
        <v>53</v>
      </c>
      <c r="B57" s="76" t="s">
        <v>186</v>
      </c>
      <c r="C57" s="76" t="s">
        <v>441</v>
      </c>
      <c r="D57" s="76" t="s">
        <v>442</v>
      </c>
      <c r="E57" s="76" t="s">
        <v>189</v>
      </c>
      <c r="F57" s="76" t="s">
        <v>56</v>
      </c>
      <c r="G57" s="76" t="s">
        <v>189</v>
      </c>
      <c r="H57" s="77">
        <v>74</v>
      </c>
      <c r="I57" s="90">
        <v>0.28000000000000003</v>
      </c>
      <c r="J57" s="78">
        <f t="shared" si="0"/>
        <v>53.28</v>
      </c>
    </row>
    <row r="58" spans="1:10" ht="15.5">
      <c r="A58" s="34">
        <f t="shared" si="1"/>
        <v>54</v>
      </c>
      <c r="B58" s="76" t="s">
        <v>186</v>
      </c>
      <c r="C58" s="76" t="s">
        <v>444</v>
      </c>
      <c r="D58" s="76" t="s">
        <v>445</v>
      </c>
      <c r="E58" s="76" t="s">
        <v>189</v>
      </c>
      <c r="F58" s="76" t="s">
        <v>56</v>
      </c>
      <c r="G58" s="76" t="s">
        <v>189</v>
      </c>
      <c r="H58" s="77">
        <v>75.599999999999994</v>
      </c>
      <c r="I58" s="90">
        <v>0.28000000000000003</v>
      </c>
      <c r="J58" s="78">
        <f t="shared" si="0"/>
        <v>54.431999999999995</v>
      </c>
    </row>
    <row r="59" spans="1:10" ht="15.5">
      <c r="A59" s="34">
        <f t="shared" si="1"/>
        <v>55</v>
      </c>
      <c r="B59" s="76" t="s">
        <v>186</v>
      </c>
      <c r="C59" s="76" t="s">
        <v>446</v>
      </c>
      <c r="D59" s="76" t="s">
        <v>447</v>
      </c>
      <c r="E59" s="76" t="s">
        <v>189</v>
      </c>
      <c r="F59" s="76" t="s">
        <v>56</v>
      </c>
      <c r="G59" s="76" t="s">
        <v>189</v>
      </c>
      <c r="H59" s="77">
        <v>81</v>
      </c>
      <c r="I59" s="90">
        <v>0.28000000000000003</v>
      </c>
      <c r="J59" s="78">
        <f t="shared" si="0"/>
        <v>58.32</v>
      </c>
    </row>
    <row r="60" spans="1:10" ht="15.5">
      <c r="A60" s="34">
        <f t="shared" si="1"/>
        <v>56</v>
      </c>
      <c r="B60" s="76" t="s">
        <v>186</v>
      </c>
      <c r="C60" s="76" t="s">
        <v>449</v>
      </c>
      <c r="D60" s="76" t="s">
        <v>450</v>
      </c>
      <c r="E60" s="76" t="s">
        <v>189</v>
      </c>
      <c r="F60" s="76" t="s">
        <v>56</v>
      </c>
      <c r="G60" s="76" t="s">
        <v>189</v>
      </c>
      <c r="H60" s="77">
        <v>341</v>
      </c>
      <c r="I60" s="90">
        <v>0.28000000000000003</v>
      </c>
      <c r="J60" s="78">
        <f t="shared" si="0"/>
        <v>245.51999999999998</v>
      </c>
    </row>
    <row r="61" spans="1:10" ht="15.5">
      <c r="A61" s="34">
        <f t="shared" si="1"/>
        <v>57</v>
      </c>
      <c r="B61" s="76" t="s">
        <v>186</v>
      </c>
      <c r="C61" s="76" t="s">
        <v>451</v>
      </c>
      <c r="D61" s="76" t="s">
        <v>452</v>
      </c>
      <c r="E61" s="76" t="s">
        <v>189</v>
      </c>
      <c r="F61" s="76" t="s">
        <v>56</v>
      </c>
      <c r="G61" s="76" t="s">
        <v>189</v>
      </c>
      <c r="H61" s="77">
        <v>33.5</v>
      </c>
      <c r="I61" s="90">
        <v>0.28000000000000003</v>
      </c>
      <c r="J61" s="78">
        <f t="shared" si="0"/>
        <v>24.119999999999997</v>
      </c>
    </row>
    <row r="62" spans="1:10" ht="15.5">
      <c r="A62" s="34">
        <f t="shared" si="1"/>
        <v>58</v>
      </c>
      <c r="B62" s="76" t="s">
        <v>186</v>
      </c>
      <c r="C62" s="76" t="s">
        <v>453</v>
      </c>
      <c r="D62" s="76" t="s">
        <v>454</v>
      </c>
      <c r="E62" s="76" t="s">
        <v>189</v>
      </c>
      <c r="F62" s="76" t="s">
        <v>56</v>
      </c>
      <c r="G62" s="76" t="s">
        <v>189</v>
      </c>
      <c r="H62" s="77">
        <v>447</v>
      </c>
      <c r="I62" s="90">
        <v>0.28000000000000003</v>
      </c>
      <c r="J62" s="78">
        <f t="shared" ref="J62:J125" si="2">H62*(1-I62)</f>
        <v>321.83999999999997</v>
      </c>
    </row>
    <row r="63" spans="1:10" ht="43.5">
      <c r="A63" s="34">
        <f t="shared" si="1"/>
        <v>59</v>
      </c>
      <c r="B63" s="76" t="s">
        <v>186</v>
      </c>
      <c r="C63" s="76" t="s">
        <v>455</v>
      </c>
      <c r="D63" s="76" t="s">
        <v>456</v>
      </c>
      <c r="E63" s="76" t="s">
        <v>189</v>
      </c>
      <c r="F63" s="76" t="s">
        <v>56</v>
      </c>
      <c r="G63" s="76" t="s">
        <v>189</v>
      </c>
      <c r="H63" s="77">
        <v>527</v>
      </c>
      <c r="I63" s="90">
        <v>0.28000000000000003</v>
      </c>
      <c r="J63" s="78">
        <f t="shared" si="2"/>
        <v>379.44</v>
      </c>
    </row>
    <row r="64" spans="1:10" ht="15.5">
      <c r="A64" s="34">
        <f t="shared" si="1"/>
        <v>60</v>
      </c>
      <c r="B64" s="76" t="s">
        <v>186</v>
      </c>
      <c r="C64" s="76" t="s">
        <v>457</v>
      </c>
      <c r="D64" s="76" t="s">
        <v>458</v>
      </c>
      <c r="E64" s="76" t="s">
        <v>189</v>
      </c>
      <c r="F64" s="76" t="s">
        <v>56</v>
      </c>
      <c r="G64" s="76" t="s">
        <v>189</v>
      </c>
      <c r="H64" s="77">
        <v>163.25</v>
      </c>
      <c r="I64" s="90">
        <v>0.28000000000000003</v>
      </c>
      <c r="J64" s="78">
        <f t="shared" si="2"/>
        <v>117.53999999999999</v>
      </c>
    </row>
    <row r="65" spans="1:10" ht="15.5">
      <c r="A65" s="34">
        <f t="shared" si="1"/>
        <v>61</v>
      </c>
      <c r="B65" s="76" t="s">
        <v>186</v>
      </c>
      <c r="C65" s="76" t="s">
        <v>459</v>
      </c>
      <c r="D65" s="76" t="s">
        <v>460</v>
      </c>
      <c r="E65" s="76" t="s">
        <v>189</v>
      </c>
      <c r="F65" s="76" t="s">
        <v>56</v>
      </c>
      <c r="G65" s="76" t="s">
        <v>189</v>
      </c>
      <c r="H65" s="77">
        <v>105.5</v>
      </c>
      <c r="I65" s="90">
        <v>0.28000000000000003</v>
      </c>
      <c r="J65" s="78">
        <f t="shared" si="2"/>
        <v>75.959999999999994</v>
      </c>
    </row>
    <row r="66" spans="1:10" ht="15.5">
      <c r="A66" s="34">
        <f t="shared" si="1"/>
        <v>62</v>
      </c>
      <c r="B66" s="76" t="s">
        <v>186</v>
      </c>
      <c r="C66" s="76" t="s">
        <v>461</v>
      </c>
      <c r="D66" s="76" t="s">
        <v>462</v>
      </c>
      <c r="E66" s="76" t="s">
        <v>189</v>
      </c>
      <c r="F66" s="76" t="s">
        <v>56</v>
      </c>
      <c r="G66" s="76" t="s">
        <v>189</v>
      </c>
      <c r="H66" s="77">
        <v>80.849999999999994</v>
      </c>
      <c r="I66" s="90">
        <v>0.28000000000000003</v>
      </c>
      <c r="J66" s="78">
        <f t="shared" si="2"/>
        <v>58.211999999999996</v>
      </c>
    </row>
    <row r="67" spans="1:10" ht="15.5">
      <c r="A67" s="34">
        <f t="shared" si="1"/>
        <v>63</v>
      </c>
      <c r="B67" s="76" t="s">
        <v>186</v>
      </c>
      <c r="C67" s="76" t="s">
        <v>463</v>
      </c>
      <c r="D67" s="76" t="s">
        <v>464</v>
      </c>
      <c r="E67" s="76" t="s">
        <v>189</v>
      </c>
      <c r="F67" s="76" t="s">
        <v>56</v>
      </c>
      <c r="G67" s="76" t="s">
        <v>189</v>
      </c>
      <c r="H67" s="77">
        <v>95</v>
      </c>
      <c r="I67" s="90">
        <v>0.28000000000000003</v>
      </c>
      <c r="J67" s="78">
        <f t="shared" si="2"/>
        <v>68.399999999999991</v>
      </c>
    </row>
    <row r="68" spans="1:10" ht="15.5">
      <c r="A68" s="34">
        <f t="shared" si="1"/>
        <v>64</v>
      </c>
      <c r="B68" s="76" t="s">
        <v>186</v>
      </c>
      <c r="C68" s="76" t="s">
        <v>465</v>
      </c>
      <c r="D68" s="76" t="s">
        <v>466</v>
      </c>
      <c r="E68" s="76" t="s">
        <v>189</v>
      </c>
      <c r="F68" s="76" t="s">
        <v>56</v>
      </c>
      <c r="G68" s="76" t="s">
        <v>189</v>
      </c>
      <c r="H68" s="77">
        <v>89.5</v>
      </c>
      <c r="I68" s="90">
        <v>0.28000000000000003</v>
      </c>
      <c r="J68" s="78">
        <f t="shared" si="2"/>
        <v>64.44</v>
      </c>
    </row>
    <row r="69" spans="1:10" ht="15.5">
      <c r="A69" s="34">
        <f t="shared" si="1"/>
        <v>65</v>
      </c>
      <c r="B69" s="76" t="s">
        <v>186</v>
      </c>
      <c r="C69" s="76" t="s">
        <v>467</v>
      </c>
      <c r="D69" s="76" t="s">
        <v>468</v>
      </c>
      <c r="E69" s="76" t="s">
        <v>189</v>
      </c>
      <c r="F69" s="76" t="s">
        <v>56</v>
      </c>
      <c r="G69" s="76" t="s">
        <v>189</v>
      </c>
      <c r="H69" s="77">
        <v>112.25</v>
      </c>
      <c r="I69" s="90">
        <v>0.28000000000000003</v>
      </c>
      <c r="J69" s="78">
        <f t="shared" si="2"/>
        <v>80.819999999999993</v>
      </c>
    </row>
    <row r="70" spans="1:10" ht="29">
      <c r="A70" s="34">
        <f t="shared" si="1"/>
        <v>66</v>
      </c>
      <c r="B70" s="76" t="s">
        <v>186</v>
      </c>
      <c r="C70" s="76" t="s">
        <v>469</v>
      </c>
      <c r="D70" s="76" t="s">
        <v>470</v>
      </c>
      <c r="E70" s="76" t="s">
        <v>189</v>
      </c>
      <c r="F70" s="76" t="s">
        <v>56</v>
      </c>
      <c r="G70" s="76" t="s">
        <v>189</v>
      </c>
      <c r="H70" s="77">
        <v>134.75</v>
      </c>
      <c r="I70" s="90">
        <v>0.28000000000000003</v>
      </c>
      <c r="J70" s="78">
        <f t="shared" si="2"/>
        <v>97.02</v>
      </c>
    </row>
    <row r="71" spans="1:10" ht="29">
      <c r="A71" s="34">
        <f t="shared" ref="A71:A134" si="3">SUM(A70+1)</f>
        <v>67</v>
      </c>
      <c r="B71" s="76" t="s">
        <v>186</v>
      </c>
      <c r="C71" s="76" t="s">
        <v>471</v>
      </c>
      <c r="D71" s="76" t="s">
        <v>472</v>
      </c>
      <c r="E71" s="76" t="s">
        <v>189</v>
      </c>
      <c r="F71" s="76" t="s">
        <v>56</v>
      </c>
      <c r="G71" s="76" t="s">
        <v>189</v>
      </c>
      <c r="H71" s="77">
        <v>130.5</v>
      </c>
      <c r="I71" s="90">
        <v>0.28000000000000003</v>
      </c>
      <c r="J71" s="78">
        <f t="shared" si="2"/>
        <v>93.96</v>
      </c>
    </row>
    <row r="72" spans="1:10" ht="15.5">
      <c r="A72" s="34">
        <f t="shared" si="3"/>
        <v>68</v>
      </c>
      <c r="B72" s="76" t="s">
        <v>186</v>
      </c>
      <c r="C72" s="76" t="s">
        <v>473</v>
      </c>
      <c r="D72" s="76" t="s">
        <v>474</v>
      </c>
      <c r="E72" s="76" t="s">
        <v>189</v>
      </c>
      <c r="F72" s="76" t="s">
        <v>56</v>
      </c>
      <c r="G72" s="76" t="s">
        <v>189</v>
      </c>
      <c r="H72" s="77">
        <v>200.25</v>
      </c>
      <c r="I72" s="90">
        <v>0.28000000000000003</v>
      </c>
      <c r="J72" s="78">
        <f t="shared" si="2"/>
        <v>144.18</v>
      </c>
    </row>
    <row r="73" spans="1:10" ht="15.5">
      <c r="A73" s="34">
        <f t="shared" si="3"/>
        <v>69</v>
      </c>
      <c r="B73" s="76" t="s">
        <v>186</v>
      </c>
      <c r="C73" s="76" t="s">
        <v>475</v>
      </c>
      <c r="D73" s="76" t="s">
        <v>476</v>
      </c>
      <c r="E73" s="76" t="s">
        <v>189</v>
      </c>
      <c r="F73" s="76" t="s">
        <v>56</v>
      </c>
      <c r="G73" s="76" t="s">
        <v>189</v>
      </c>
      <c r="H73" s="77">
        <v>200.25</v>
      </c>
      <c r="I73" s="90">
        <v>0.28000000000000003</v>
      </c>
      <c r="J73" s="78">
        <f t="shared" si="2"/>
        <v>144.18</v>
      </c>
    </row>
    <row r="74" spans="1:10" ht="15.5">
      <c r="A74" s="34">
        <f t="shared" si="3"/>
        <v>70</v>
      </c>
      <c r="B74" s="76" t="s">
        <v>186</v>
      </c>
      <c r="C74" s="76" t="s">
        <v>477</v>
      </c>
      <c r="D74" s="76" t="s">
        <v>478</v>
      </c>
      <c r="E74" s="76" t="s">
        <v>189</v>
      </c>
      <c r="F74" s="76" t="s">
        <v>56</v>
      </c>
      <c r="G74" s="76" t="s">
        <v>189</v>
      </c>
      <c r="H74" s="77">
        <v>58.3</v>
      </c>
      <c r="I74" s="90">
        <v>0.28000000000000003</v>
      </c>
      <c r="J74" s="78">
        <f t="shared" si="2"/>
        <v>41.975999999999999</v>
      </c>
    </row>
    <row r="75" spans="1:10" ht="15.5">
      <c r="A75" s="34">
        <f t="shared" si="3"/>
        <v>71</v>
      </c>
      <c r="B75" s="76" t="s">
        <v>186</v>
      </c>
      <c r="C75" s="76" t="s">
        <v>479</v>
      </c>
      <c r="D75" s="76" t="s">
        <v>480</v>
      </c>
      <c r="E75" s="76" t="s">
        <v>189</v>
      </c>
      <c r="F75" s="76" t="s">
        <v>56</v>
      </c>
      <c r="G75" s="76" t="s">
        <v>189</v>
      </c>
      <c r="H75" s="77">
        <v>24.5</v>
      </c>
      <c r="I75" s="90">
        <v>0.28000000000000003</v>
      </c>
      <c r="J75" s="78">
        <f t="shared" si="2"/>
        <v>17.64</v>
      </c>
    </row>
    <row r="76" spans="1:10" ht="15.5">
      <c r="A76" s="34">
        <f t="shared" si="3"/>
        <v>72</v>
      </c>
      <c r="B76" s="76" t="s">
        <v>186</v>
      </c>
      <c r="C76" s="76" t="s">
        <v>481</v>
      </c>
      <c r="D76" s="76" t="s">
        <v>482</v>
      </c>
      <c r="E76" s="76" t="s">
        <v>189</v>
      </c>
      <c r="F76" s="76" t="s">
        <v>56</v>
      </c>
      <c r="G76" s="76" t="s">
        <v>189</v>
      </c>
      <c r="H76" s="77">
        <v>43.5</v>
      </c>
      <c r="I76" s="90">
        <v>0.28000000000000003</v>
      </c>
      <c r="J76" s="78">
        <f t="shared" si="2"/>
        <v>31.32</v>
      </c>
    </row>
    <row r="77" spans="1:10" ht="15.5">
      <c r="A77" s="34">
        <f t="shared" si="3"/>
        <v>73</v>
      </c>
      <c r="B77" s="76" t="s">
        <v>186</v>
      </c>
      <c r="C77" s="76" t="s">
        <v>483</v>
      </c>
      <c r="D77" s="76" t="s">
        <v>484</v>
      </c>
      <c r="E77" s="76" t="s">
        <v>189</v>
      </c>
      <c r="F77" s="76" t="s">
        <v>56</v>
      </c>
      <c r="G77" s="76" t="s">
        <v>189</v>
      </c>
      <c r="H77" s="77">
        <v>43.5</v>
      </c>
      <c r="I77" s="90">
        <v>0.28000000000000003</v>
      </c>
      <c r="J77" s="78">
        <f t="shared" si="2"/>
        <v>31.32</v>
      </c>
    </row>
    <row r="78" spans="1:10" ht="15.5">
      <c r="A78" s="34">
        <f t="shared" si="3"/>
        <v>74</v>
      </c>
      <c r="B78" s="76" t="s">
        <v>186</v>
      </c>
      <c r="C78" s="76" t="s">
        <v>485</v>
      </c>
      <c r="D78" s="76" t="s">
        <v>486</v>
      </c>
      <c r="E78" s="76" t="s">
        <v>189</v>
      </c>
      <c r="F78" s="76" t="s">
        <v>56</v>
      </c>
      <c r="G78" s="76" t="s">
        <v>189</v>
      </c>
      <c r="H78" s="77">
        <v>43.5</v>
      </c>
      <c r="I78" s="90">
        <v>0.28000000000000003</v>
      </c>
      <c r="J78" s="78">
        <f t="shared" si="2"/>
        <v>31.32</v>
      </c>
    </row>
    <row r="79" spans="1:10" ht="15.5">
      <c r="A79" s="34">
        <f t="shared" si="3"/>
        <v>75</v>
      </c>
      <c r="B79" s="76" t="s">
        <v>186</v>
      </c>
      <c r="C79" s="76" t="s">
        <v>487</v>
      </c>
      <c r="D79" s="76" t="s">
        <v>488</v>
      </c>
      <c r="E79" s="76" t="s">
        <v>189</v>
      </c>
      <c r="F79" s="76" t="s">
        <v>56</v>
      </c>
      <c r="G79" s="76" t="s">
        <v>189</v>
      </c>
      <c r="H79" s="77">
        <v>43.5</v>
      </c>
      <c r="I79" s="90">
        <v>0.28000000000000003</v>
      </c>
      <c r="J79" s="78">
        <f t="shared" si="2"/>
        <v>31.32</v>
      </c>
    </row>
    <row r="80" spans="1:10" ht="43.5">
      <c r="A80" s="34">
        <f t="shared" si="3"/>
        <v>76</v>
      </c>
      <c r="B80" s="76" t="s">
        <v>186</v>
      </c>
      <c r="C80" s="76" t="s">
        <v>489</v>
      </c>
      <c r="D80" s="76" t="s">
        <v>490</v>
      </c>
      <c r="E80" s="76" t="s">
        <v>189</v>
      </c>
      <c r="F80" s="76" t="s">
        <v>56</v>
      </c>
      <c r="G80" s="76" t="s">
        <v>189</v>
      </c>
      <c r="H80" s="77">
        <v>923</v>
      </c>
      <c r="I80" s="90">
        <v>0.28000000000000003</v>
      </c>
      <c r="J80" s="78">
        <f t="shared" si="2"/>
        <v>664.56</v>
      </c>
    </row>
    <row r="81" spans="1:10" ht="15.5">
      <c r="A81" s="34">
        <f t="shared" si="3"/>
        <v>77</v>
      </c>
      <c r="B81" s="76" t="s">
        <v>186</v>
      </c>
      <c r="C81" s="76" t="s">
        <v>491</v>
      </c>
      <c r="D81" s="76" t="s">
        <v>492</v>
      </c>
      <c r="E81" s="76" t="s">
        <v>189</v>
      </c>
      <c r="F81" s="76" t="s">
        <v>56</v>
      </c>
      <c r="G81" s="76" t="s">
        <v>189</v>
      </c>
      <c r="H81" s="77">
        <v>58.5</v>
      </c>
      <c r="I81" s="90">
        <v>0.28000000000000003</v>
      </c>
      <c r="J81" s="78">
        <f t="shared" si="2"/>
        <v>42.12</v>
      </c>
    </row>
    <row r="82" spans="1:10" ht="15.5">
      <c r="A82" s="34">
        <f t="shared" si="3"/>
        <v>78</v>
      </c>
      <c r="B82" s="76" t="s">
        <v>186</v>
      </c>
      <c r="C82" s="76" t="s">
        <v>493</v>
      </c>
      <c r="D82" s="76" t="s">
        <v>494</v>
      </c>
      <c r="E82" s="76" t="s">
        <v>189</v>
      </c>
      <c r="F82" s="76" t="s">
        <v>56</v>
      </c>
      <c r="G82" s="76" t="s">
        <v>189</v>
      </c>
      <c r="H82" s="77">
        <v>30</v>
      </c>
      <c r="I82" s="90">
        <v>0.28000000000000003</v>
      </c>
      <c r="J82" s="78">
        <f t="shared" si="2"/>
        <v>21.599999999999998</v>
      </c>
    </row>
    <row r="83" spans="1:10" ht="43.5">
      <c r="A83" s="34">
        <f t="shared" si="3"/>
        <v>79</v>
      </c>
      <c r="B83" s="76" t="s">
        <v>186</v>
      </c>
      <c r="C83" s="76" t="s">
        <v>495</v>
      </c>
      <c r="D83" s="76" t="s">
        <v>496</v>
      </c>
      <c r="E83" s="76" t="s">
        <v>189</v>
      </c>
      <c r="F83" s="76" t="s">
        <v>56</v>
      </c>
      <c r="G83" s="76" t="s">
        <v>189</v>
      </c>
      <c r="H83" s="77">
        <v>262</v>
      </c>
      <c r="I83" s="90">
        <v>0.28000000000000003</v>
      </c>
      <c r="J83" s="78">
        <f t="shared" si="2"/>
        <v>188.64</v>
      </c>
    </row>
    <row r="84" spans="1:10" ht="43.5">
      <c r="A84" s="34">
        <f t="shared" si="3"/>
        <v>80</v>
      </c>
      <c r="B84" s="76" t="s">
        <v>186</v>
      </c>
      <c r="C84" s="76" t="s">
        <v>495</v>
      </c>
      <c r="D84" s="76" t="s">
        <v>496</v>
      </c>
      <c r="E84" s="76" t="s">
        <v>189</v>
      </c>
      <c r="F84" s="76" t="s">
        <v>56</v>
      </c>
      <c r="G84" s="76" t="s">
        <v>189</v>
      </c>
      <c r="H84" s="77">
        <v>262</v>
      </c>
      <c r="I84" s="90">
        <v>0.28000000000000003</v>
      </c>
      <c r="J84" s="78">
        <f t="shared" si="2"/>
        <v>188.64</v>
      </c>
    </row>
    <row r="85" spans="1:10" ht="43.5">
      <c r="A85" s="34">
        <f t="shared" si="3"/>
        <v>81</v>
      </c>
      <c r="B85" s="76" t="s">
        <v>186</v>
      </c>
      <c r="C85" s="76" t="s">
        <v>497</v>
      </c>
      <c r="D85" s="76" t="s">
        <v>498</v>
      </c>
      <c r="E85" s="76" t="s">
        <v>189</v>
      </c>
      <c r="F85" s="76" t="s">
        <v>56</v>
      </c>
      <c r="G85" s="76" t="s">
        <v>189</v>
      </c>
      <c r="H85" s="77">
        <v>1336.75</v>
      </c>
      <c r="I85" s="90">
        <v>0.28000000000000003</v>
      </c>
      <c r="J85" s="78">
        <f t="shared" si="2"/>
        <v>962.45999999999992</v>
      </c>
    </row>
    <row r="86" spans="1:10" ht="43.5">
      <c r="A86" s="34">
        <f t="shared" si="3"/>
        <v>82</v>
      </c>
      <c r="B86" s="76" t="s">
        <v>186</v>
      </c>
      <c r="C86" s="76" t="s">
        <v>499</v>
      </c>
      <c r="D86" s="76" t="s">
        <v>500</v>
      </c>
      <c r="E86" s="76" t="s">
        <v>189</v>
      </c>
      <c r="F86" s="76" t="s">
        <v>56</v>
      </c>
      <c r="G86" s="76" t="s">
        <v>189</v>
      </c>
      <c r="H86" s="77">
        <v>1495.5</v>
      </c>
      <c r="I86" s="90">
        <v>0.28000000000000003</v>
      </c>
      <c r="J86" s="78">
        <f t="shared" si="2"/>
        <v>1076.76</v>
      </c>
    </row>
    <row r="87" spans="1:10" ht="15.5">
      <c r="A87" s="34">
        <f t="shared" si="3"/>
        <v>83</v>
      </c>
      <c r="B87" s="76" t="s">
        <v>186</v>
      </c>
      <c r="C87" s="76" t="s">
        <v>502</v>
      </c>
      <c r="D87" s="76" t="s">
        <v>503</v>
      </c>
      <c r="E87" s="76" t="s">
        <v>189</v>
      </c>
      <c r="F87" s="76" t="s">
        <v>56</v>
      </c>
      <c r="G87" s="76" t="s">
        <v>189</v>
      </c>
      <c r="H87" s="77">
        <v>20</v>
      </c>
      <c r="I87" s="90">
        <v>0.28000000000000003</v>
      </c>
      <c r="J87" s="78">
        <f t="shared" si="2"/>
        <v>14.399999999999999</v>
      </c>
    </row>
    <row r="88" spans="1:10" ht="15.5">
      <c r="A88" s="34">
        <f t="shared" si="3"/>
        <v>84</v>
      </c>
      <c r="B88" s="76" t="s">
        <v>186</v>
      </c>
      <c r="C88" s="76" t="s">
        <v>504</v>
      </c>
      <c r="D88" s="76" t="s">
        <v>505</v>
      </c>
      <c r="E88" s="76" t="s">
        <v>189</v>
      </c>
      <c r="F88" s="76" t="s">
        <v>56</v>
      </c>
      <c r="G88" s="76" t="s">
        <v>189</v>
      </c>
      <c r="H88" s="77">
        <v>49.5</v>
      </c>
      <c r="I88" s="90">
        <v>0.28000000000000003</v>
      </c>
      <c r="J88" s="78">
        <f t="shared" si="2"/>
        <v>35.64</v>
      </c>
    </row>
    <row r="89" spans="1:10" ht="15.5">
      <c r="A89" s="34">
        <f t="shared" si="3"/>
        <v>85</v>
      </c>
      <c r="B89" s="76" t="s">
        <v>186</v>
      </c>
      <c r="C89" s="76" t="s">
        <v>506</v>
      </c>
      <c r="D89" s="76" t="s">
        <v>507</v>
      </c>
      <c r="E89" s="76" t="s">
        <v>189</v>
      </c>
      <c r="F89" s="76" t="s">
        <v>56</v>
      </c>
      <c r="G89" s="76" t="s">
        <v>189</v>
      </c>
      <c r="H89" s="77">
        <v>155</v>
      </c>
      <c r="I89" s="90">
        <v>0.28000000000000003</v>
      </c>
      <c r="J89" s="78">
        <f t="shared" si="2"/>
        <v>111.6</v>
      </c>
    </row>
    <row r="90" spans="1:10" ht="15.5">
      <c r="A90" s="34">
        <f t="shared" si="3"/>
        <v>86</v>
      </c>
      <c r="B90" s="76" t="s">
        <v>186</v>
      </c>
      <c r="C90" s="76" t="s">
        <v>508</v>
      </c>
      <c r="D90" s="76" t="s">
        <v>509</v>
      </c>
      <c r="E90" s="76" t="s">
        <v>189</v>
      </c>
      <c r="F90" s="76" t="s">
        <v>56</v>
      </c>
      <c r="G90" s="76" t="s">
        <v>189</v>
      </c>
      <c r="H90" s="77">
        <v>234</v>
      </c>
      <c r="I90" s="90">
        <v>0.28000000000000003</v>
      </c>
      <c r="J90" s="78">
        <f t="shared" si="2"/>
        <v>168.48</v>
      </c>
    </row>
    <row r="91" spans="1:10" ht="15.5">
      <c r="A91" s="34">
        <f t="shared" si="3"/>
        <v>87</v>
      </c>
      <c r="B91" s="76" t="s">
        <v>186</v>
      </c>
      <c r="C91" s="76" t="s">
        <v>510</v>
      </c>
      <c r="D91" s="76" t="s">
        <v>511</v>
      </c>
      <c r="E91" s="76" t="s">
        <v>189</v>
      </c>
      <c r="F91" s="76" t="s">
        <v>56</v>
      </c>
      <c r="G91" s="76" t="s">
        <v>189</v>
      </c>
      <c r="H91" s="77">
        <v>428</v>
      </c>
      <c r="I91" s="90">
        <v>0.28000000000000003</v>
      </c>
      <c r="J91" s="78">
        <f t="shared" si="2"/>
        <v>308.15999999999997</v>
      </c>
    </row>
    <row r="92" spans="1:10" ht="15.5">
      <c r="A92" s="34">
        <f t="shared" si="3"/>
        <v>88</v>
      </c>
      <c r="B92" s="76" t="s">
        <v>186</v>
      </c>
      <c r="C92" s="76" t="s">
        <v>512</v>
      </c>
      <c r="D92" s="76" t="s">
        <v>513</v>
      </c>
      <c r="E92" s="76" t="s">
        <v>189</v>
      </c>
      <c r="F92" s="76" t="s">
        <v>56</v>
      </c>
      <c r="G92" s="76" t="s">
        <v>189</v>
      </c>
      <c r="H92" s="77">
        <v>55</v>
      </c>
      <c r="I92" s="90">
        <v>0.28000000000000003</v>
      </c>
      <c r="J92" s="78">
        <f t="shared" si="2"/>
        <v>39.6</v>
      </c>
    </row>
    <row r="93" spans="1:10" ht="15.5">
      <c r="A93" s="34">
        <f t="shared" si="3"/>
        <v>89</v>
      </c>
      <c r="B93" s="76" t="s">
        <v>186</v>
      </c>
      <c r="C93" s="76" t="s">
        <v>514</v>
      </c>
      <c r="D93" s="76" t="s">
        <v>515</v>
      </c>
      <c r="E93" s="76" t="s">
        <v>189</v>
      </c>
      <c r="F93" s="76" t="s">
        <v>56</v>
      </c>
      <c r="G93" s="76" t="s">
        <v>189</v>
      </c>
      <c r="H93" s="77">
        <v>68.5</v>
      </c>
      <c r="I93" s="90">
        <v>0.28000000000000003</v>
      </c>
      <c r="J93" s="78">
        <f t="shared" si="2"/>
        <v>49.32</v>
      </c>
    </row>
    <row r="94" spans="1:10" ht="15.5">
      <c r="A94" s="34">
        <f t="shared" si="3"/>
        <v>90</v>
      </c>
      <c r="B94" s="76" t="s">
        <v>186</v>
      </c>
      <c r="C94" s="76" t="s">
        <v>516</v>
      </c>
      <c r="D94" s="76" t="s">
        <v>517</v>
      </c>
      <c r="E94" s="76" t="s">
        <v>189</v>
      </c>
      <c r="F94" s="76" t="s">
        <v>56</v>
      </c>
      <c r="G94" s="76" t="s">
        <v>189</v>
      </c>
      <c r="H94" s="77">
        <v>17.25</v>
      </c>
      <c r="I94" s="90">
        <v>0.28000000000000003</v>
      </c>
      <c r="J94" s="78">
        <f t="shared" si="2"/>
        <v>12.42</v>
      </c>
    </row>
    <row r="95" spans="1:10" ht="15.5">
      <c r="A95" s="34">
        <f t="shared" si="3"/>
        <v>91</v>
      </c>
      <c r="B95" s="76" t="s">
        <v>186</v>
      </c>
      <c r="C95" s="76" t="s">
        <v>518</v>
      </c>
      <c r="D95" s="76" t="s">
        <v>519</v>
      </c>
      <c r="E95" s="76" t="s">
        <v>189</v>
      </c>
      <c r="F95" s="76" t="s">
        <v>56</v>
      </c>
      <c r="G95" s="76" t="s">
        <v>189</v>
      </c>
      <c r="H95" s="77">
        <v>37.25</v>
      </c>
      <c r="I95" s="90">
        <v>0.28000000000000003</v>
      </c>
      <c r="J95" s="78">
        <f t="shared" si="2"/>
        <v>26.82</v>
      </c>
    </row>
    <row r="96" spans="1:10" ht="15.5">
      <c r="A96" s="34">
        <f t="shared" si="3"/>
        <v>92</v>
      </c>
      <c r="B96" s="76" t="s">
        <v>186</v>
      </c>
      <c r="C96" s="76" t="s">
        <v>520</v>
      </c>
      <c r="D96" s="76" t="s">
        <v>521</v>
      </c>
      <c r="E96" s="76" t="s">
        <v>189</v>
      </c>
      <c r="F96" s="76" t="s">
        <v>56</v>
      </c>
      <c r="G96" s="76" t="s">
        <v>189</v>
      </c>
      <c r="H96" s="77">
        <v>120.5</v>
      </c>
      <c r="I96" s="90">
        <v>0.28000000000000003</v>
      </c>
      <c r="J96" s="78">
        <f t="shared" si="2"/>
        <v>86.759999999999991</v>
      </c>
    </row>
    <row r="97" spans="1:10" ht="29">
      <c r="A97" s="34">
        <f t="shared" si="3"/>
        <v>93</v>
      </c>
      <c r="B97" s="76" t="s">
        <v>186</v>
      </c>
      <c r="C97" s="76" t="s">
        <v>522</v>
      </c>
      <c r="D97" s="76" t="s">
        <v>523</v>
      </c>
      <c r="E97" s="76" t="s">
        <v>189</v>
      </c>
      <c r="F97" s="76" t="s">
        <v>56</v>
      </c>
      <c r="G97" s="76" t="s">
        <v>189</v>
      </c>
      <c r="H97" s="77">
        <v>249.25</v>
      </c>
      <c r="I97" s="90">
        <v>0.28000000000000003</v>
      </c>
      <c r="J97" s="78">
        <f t="shared" si="2"/>
        <v>179.45999999999998</v>
      </c>
    </row>
    <row r="98" spans="1:10" ht="15.5">
      <c r="A98" s="34">
        <f t="shared" si="3"/>
        <v>94</v>
      </c>
      <c r="B98" s="76" t="s">
        <v>186</v>
      </c>
      <c r="C98" s="76" t="s">
        <v>524</v>
      </c>
      <c r="D98" s="76" t="s">
        <v>525</v>
      </c>
      <c r="E98" s="76" t="s">
        <v>189</v>
      </c>
      <c r="F98" s="76" t="s">
        <v>56</v>
      </c>
      <c r="G98" s="76" t="s">
        <v>189</v>
      </c>
      <c r="H98" s="77">
        <v>259.75</v>
      </c>
      <c r="I98" s="90">
        <v>0.28000000000000003</v>
      </c>
      <c r="J98" s="78">
        <f t="shared" si="2"/>
        <v>187.01999999999998</v>
      </c>
    </row>
    <row r="99" spans="1:10" ht="15.5">
      <c r="A99" s="34">
        <f t="shared" si="3"/>
        <v>95</v>
      </c>
      <c r="B99" s="76" t="s">
        <v>186</v>
      </c>
      <c r="C99" s="76" t="s">
        <v>526</v>
      </c>
      <c r="D99" s="76" t="s">
        <v>527</v>
      </c>
      <c r="E99" s="76" t="s">
        <v>189</v>
      </c>
      <c r="F99" s="76" t="s">
        <v>56</v>
      </c>
      <c r="G99" s="76" t="s">
        <v>189</v>
      </c>
      <c r="H99" s="77">
        <v>270</v>
      </c>
      <c r="I99" s="90">
        <v>0.28000000000000003</v>
      </c>
      <c r="J99" s="78">
        <f t="shared" si="2"/>
        <v>194.4</v>
      </c>
    </row>
    <row r="100" spans="1:10" ht="15.5">
      <c r="A100" s="34">
        <f t="shared" si="3"/>
        <v>96</v>
      </c>
      <c r="B100" s="76" t="s">
        <v>186</v>
      </c>
      <c r="C100" s="76" t="s">
        <v>528</v>
      </c>
      <c r="D100" s="76" t="s">
        <v>6853</v>
      </c>
      <c r="E100" s="76" t="s">
        <v>189</v>
      </c>
      <c r="F100" s="76" t="s">
        <v>56</v>
      </c>
      <c r="G100" s="76" t="s">
        <v>189</v>
      </c>
      <c r="H100" s="77">
        <v>95</v>
      </c>
      <c r="I100" s="90">
        <v>0.28000000000000003</v>
      </c>
      <c r="J100" s="78">
        <f t="shared" si="2"/>
        <v>68.399999999999991</v>
      </c>
    </row>
    <row r="101" spans="1:10" ht="15.5">
      <c r="A101" s="34">
        <f t="shared" si="3"/>
        <v>97</v>
      </c>
      <c r="B101" s="76" t="s">
        <v>186</v>
      </c>
      <c r="C101" s="76" t="s">
        <v>529</v>
      </c>
      <c r="D101" s="76" t="s">
        <v>530</v>
      </c>
      <c r="E101" s="76" t="s">
        <v>189</v>
      </c>
      <c r="F101" s="76" t="s">
        <v>56</v>
      </c>
      <c r="G101" s="76" t="s">
        <v>189</v>
      </c>
      <c r="H101" s="77">
        <v>24</v>
      </c>
      <c r="I101" s="90">
        <v>0.28000000000000003</v>
      </c>
      <c r="J101" s="78">
        <f t="shared" si="2"/>
        <v>17.28</v>
      </c>
    </row>
    <row r="102" spans="1:10" ht="15.5">
      <c r="A102" s="34">
        <f t="shared" si="3"/>
        <v>98</v>
      </c>
      <c r="B102" s="76" t="s">
        <v>186</v>
      </c>
      <c r="C102" s="76" t="s">
        <v>531</v>
      </c>
      <c r="D102" s="76" t="s">
        <v>532</v>
      </c>
      <c r="E102" s="76" t="s">
        <v>189</v>
      </c>
      <c r="F102" s="76" t="s">
        <v>56</v>
      </c>
      <c r="G102" s="76" t="s">
        <v>189</v>
      </c>
      <c r="H102" s="77">
        <v>2148</v>
      </c>
      <c r="I102" s="90">
        <v>0.28000000000000003</v>
      </c>
      <c r="J102" s="78">
        <f t="shared" si="2"/>
        <v>1546.56</v>
      </c>
    </row>
    <row r="103" spans="1:10" ht="15.5">
      <c r="A103" s="34">
        <f t="shared" si="3"/>
        <v>99</v>
      </c>
      <c r="B103" s="76" t="s">
        <v>186</v>
      </c>
      <c r="C103" s="76" t="s">
        <v>533</v>
      </c>
      <c r="D103" s="76" t="s">
        <v>534</v>
      </c>
      <c r="E103" s="76" t="s">
        <v>189</v>
      </c>
      <c r="F103" s="76" t="s">
        <v>56</v>
      </c>
      <c r="G103" s="76" t="s">
        <v>189</v>
      </c>
      <c r="H103" s="77">
        <v>2256</v>
      </c>
      <c r="I103" s="90">
        <v>0.28000000000000003</v>
      </c>
      <c r="J103" s="78">
        <f t="shared" si="2"/>
        <v>1624.32</v>
      </c>
    </row>
    <row r="104" spans="1:10" ht="15.5">
      <c r="A104" s="34">
        <f t="shared" si="3"/>
        <v>100</v>
      </c>
      <c r="B104" s="76" t="s">
        <v>186</v>
      </c>
      <c r="C104" s="76" t="s">
        <v>535</v>
      </c>
      <c r="D104" s="76" t="s">
        <v>536</v>
      </c>
      <c r="E104" s="76" t="s">
        <v>189</v>
      </c>
      <c r="F104" s="76" t="s">
        <v>56</v>
      </c>
      <c r="G104" s="76" t="s">
        <v>189</v>
      </c>
      <c r="H104" s="77">
        <v>2097</v>
      </c>
      <c r="I104" s="90">
        <v>0.28000000000000003</v>
      </c>
      <c r="J104" s="78">
        <f t="shared" si="2"/>
        <v>1509.84</v>
      </c>
    </row>
    <row r="105" spans="1:10" ht="15.5">
      <c r="A105" s="34">
        <f t="shared" si="3"/>
        <v>101</v>
      </c>
      <c r="B105" s="76" t="s">
        <v>186</v>
      </c>
      <c r="C105" s="76" t="s">
        <v>537</v>
      </c>
      <c r="D105" s="76" t="s">
        <v>538</v>
      </c>
      <c r="E105" s="76" t="s">
        <v>189</v>
      </c>
      <c r="F105" s="76" t="s">
        <v>56</v>
      </c>
      <c r="G105" s="76" t="s">
        <v>189</v>
      </c>
      <c r="H105" s="77">
        <v>2191</v>
      </c>
      <c r="I105" s="90">
        <v>0.28000000000000003</v>
      </c>
      <c r="J105" s="78">
        <f t="shared" si="2"/>
        <v>1577.52</v>
      </c>
    </row>
    <row r="106" spans="1:10" ht="15.5">
      <c r="A106" s="34">
        <f t="shared" si="3"/>
        <v>102</v>
      </c>
      <c r="B106" s="76" t="s">
        <v>186</v>
      </c>
      <c r="C106" s="76" t="s">
        <v>542</v>
      </c>
      <c r="D106" s="76" t="s">
        <v>543</v>
      </c>
      <c r="E106" s="76" t="s">
        <v>189</v>
      </c>
      <c r="F106" s="76" t="s">
        <v>56</v>
      </c>
      <c r="G106" s="76" t="s">
        <v>189</v>
      </c>
      <c r="H106" s="77">
        <v>104</v>
      </c>
      <c r="I106" s="90">
        <v>0.28000000000000003</v>
      </c>
      <c r="J106" s="78">
        <f t="shared" si="2"/>
        <v>74.88</v>
      </c>
    </row>
    <row r="107" spans="1:10" ht="15.5">
      <c r="A107" s="34">
        <f t="shared" si="3"/>
        <v>103</v>
      </c>
      <c r="B107" s="76" t="s">
        <v>186</v>
      </c>
      <c r="C107" s="76" t="s">
        <v>544</v>
      </c>
      <c r="D107" s="76" t="s">
        <v>545</v>
      </c>
      <c r="E107" s="76" t="s">
        <v>189</v>
      </c>
      <c r="F107" s="76" t="s">
        <v>56</v>
      </c>
      <c r="G107" s="76" t="s">
        <v>189</v>
      </c>
      <c r="H107" s="77">
        <v>740.5</v>
      </c>
      <c r="I107" s="90">
        <v>0.28000000000000003</v>
      </c>
      <c r="J107" s="78">
        <f t="shared" si="2"/>
        <v>533.16</v>
      </c>
    </row>
    <row r="108" spans="1:10" ht="15.5">
      <c r="A108" s="34">
        <f t="shared" si="3"/>
        <v>104</v>
      </c>
      <c r="B108" s="76" t="s">
        <v>186</v>
      </c>
      <c r="C108" s="76" t="s">
        <v>546</v>
      </c>
      <c r="D108" s="76" t="s">
        <v>547</v>
      </c>
      <c r="E108" s="76" t="s">
        <v>189</v>
      </c>
      <c r="F108" s="76" t="s">
        <v>56</v>
      </c>
      <c r="G108" s="76" t="s">
        <v>189</v>
      </c>
      <c r="H108" s="77">
        <v>57</v>
      </c>
      <c r="I108" s="90">
        <v>0.28000000000000003</v>
      </c>
      <c r="J108" s="78">
        <f t="shared" si="2"/>
        <v>41.04</v>
      </c>
    </row>
    <row r="109" spans="1:10" ht="15.5">
      <c r="A109" s="34">
        <f t="shared" si="3"/>
        <v>105</v>
      </c>
      <c r="B109" s="76" t="s">
        <v>186</v>
      </c>
      <c r="C109" s="76" t="s">
        <v>549</v>
      </c>
      <c r="D109" s="76" t="s">
        <v>550</v>
      </c>
      <c r="E109" s="76" t="s">
        <v>189</v>
      </c>
      <c r="F109" s="76" t="s">
        <v>56</v>
      </c>
      <c r="G109" s="76" t="s">
        <v>189</v>
      </c>
      <c r="H109" s="77">
        <v>147.25</v>
      </c>
      <c r="I109" s="90">
        <v>0.28000000000000003</v>
      </c>
      <c r="J109" s="78">
        <f t="shared" si="2"/>
        <v>106.02</v>
      </c>
    </row>
    <row r="110" spans="1:10" ht="15.5">
      <c r="A110" s="34">
        <f t="shared" si="3"/>
        <v>106</v>
      </c>
      <c r="B110" s="76" t="s">
        <v>186</v>
      </c>
      <c r="C110" s="76" t="s">
        <v>551</v>
      </c>
      <c r="D110" s="76" t="s">
        <v>552</v>
      </c>
      <c r="E110" s="76" t="s">
        <v>189</v>
      </c>
      <c r="F110" s="76" t="s">
        <v>56</v>
      </c>
      <c r="G110" s="76" t="s">
        <v>189</v>
      </c>
      <c r="H110" s="77">
        <v>86.6</v>
      </c>
      <c r="I110" s="90">
        <v>0.28000000000000003</v>
      </c>
      <c r="J110" s="78">
        <f t="shared" si="2"/>
        <v>62.351999999999997</v>
      </c>
    </row>
    <row r="111" spans="1:10" ht="15.5">
      <c r="A111" s="34">
        <f t="shared" si="3"/>
        <v>107</v>
      </c>
      <c r="B111" s="76" t="s">
        <v>186</v>
      </c>
      <c r="C111" s="76" t="s">
        <v>553</v>
      </c>
      <c r="D111" s="76" t="s">
        <v>554</v>
      </c>
      <c r="E111" s="76" t="s">
        <v>189</v>
      </c>
      <c r="F111" s="76" t="s">
        <v>56</v>
      </c>
      <c r="G111" s="76" t="s">
        <v>189</v>
      </c>
      <c r="H111" s="77">
        <v>149</v>
      </c>
      <c r="I111" s="90">
        <v>0.28000000000000003</v>
      </c>
      <c r="J111" s="78">
        <f t="shared" si="2"/>
        <v>107.28</v>
      </c>
    </row>
    <row r="112" spans="1:10" ht="15.5">
      <c r="A112" s="34">
        <f t="shared" si="3"/>
        <v>108</v>
      </c>
      <c r="B112" s="76" t="s">
        <v>186</v>
      </c>
      <c r="C112" s="76" t="s">
        <v>555</v>
      </c>
      <c r="D112" s="76" t="s">
        <v>556</v>
      </c>
      <c r="E112" s="76" t="s">
        <v>189</v>
      </c>
      <c r="F112" s="76" t="s">
        <v>56</v>
      </c>
      <c r="G112" s="76" t="s">
        <v>189</v>
      </c>
      <c r="H112" s="77">
        <v>96.75</v>
      </c>
      <c r="I112" s="90">
        <v>0.28000000000000003</v>
      </c>
      <c r="J112" s="78">
        <f t="shared" si="2"/>
        <v>69.66</v>
      </c>
    </row>
    <row r="113" spans="1:10" ht="15.5">
      <c r="A113" s="34">
        <f t="shared" si="3"/>
        <v>109</v>
      </c>
      <c r="B113" s="76" t="s">
        <v>186</v>
      </c>
      <c r="C113" s="76" t="s">
        <v>557</v>
      </c>
      <c r="D113" s="76" t="s">
        <v>558</v>
      </c>
      <c r="E113" s="76" t="s">
        <v>189</v>
      </c>
      <c r="F113" s="76" t="s">
        <v>56</v>
      </c>
      <c r="G113" s="76" t="s">
        <v>189</v>
      </c>
      <c r="H113" s="77">
        <v>180.5</v>
      </c>
      <c r="I113" s="90">
        <v>0.28000000000000003</v>
      </c>
      <c r="J113" s="78">
        <f t="shared" si="2"/>
        <v>129.96</v>
      </c>
    </row>
    <row r="114" spans="1:10" ht="15.5">
      <c r="A114" s="34">
        <f t="shared" si="3"/>
        <v>110</v>
      </c>
      <c r="B114" s="76" t="s">
        <v>186</v>
      </c>
      <c r="C114" s="76" t="s">
        <v>559</v>
      </c>
      <c r="D114" s="76" t="s">
        <v>560</v>
      </c>
      <c r="E114" s="76" t="s">
        <v>189</v>
      </c>
      <c r="F114" s="76" t="s">
        <v>56</v>
      </c>
      <c r="G114" s="76" t="s">
        <v>189</v>
      </c>
      <c r="H114" s="77">
        <v>46.5</v>
      </c>
      <c r="I114" s="90">
        <v>0.28000000000000003</v>
      </c>
      <c r="J114" s="78">
        <f t="shared" si="2"/>
        <v>33.479999999999997</v>
      </c>
    </row>
    <row r="115" spans="1:10" ht="29">
      <c r="A115" s="34">
        <f t="shared" si="3"/>
        <v>111</v>
      </c>
      <c r="B115" s="76" t="s">
        <v>186</v>
      </c>
      <c r="C115" s="76" t="s">
        <v>561</v>
      </c>
      <c r="D115" s="76" t="s">
        <v>562</v>
      </c>
      <c r="E115" s="76" t="s">
        <v>189</v>
      </c>
      <c r="F115" s="76" t="s">
        <v>56</v>
      </c>
      <c r="G115" s="76" t="s">
        <v>189</v>
      </c>
      <c r="H115" s="77">
        <v>47</v>
      </c>
      <c r="I115" s="90">
        <v>0.28000000000000003</v>
      </c>
      <c r="J115" s="78">
        <f t="shared" si="2"/>
        <v>33.839999999999996</v>
      </c>
    </row>
    <row r="116" spans="1:10" ht="15.5">
      <c r="A116" s="34">
        <f t="shared" si="3"/>
        <v>112</v>
      </c>
      <c r="B116" s="76" t="s">
        <v>186</v>
      </c>
      <c r="C116" s="76" t="s">
        <v>563</v>
      </c>
      <c r="D116" s="76" t="s">
        <v>564</v>
      </c>
      <c r="E116" s="76" t="s">
        <v>189</v>
      </c>
      <c r="F116" s="76" t="s">
        <v>56</v>
      </c>
      <c r="G116" s="76" t="s">
        <v>189</v>
      </c>
      <c r="H116" s="77">
        <v>2437</v>
      </c>
      <c r="I116" s="90">
        <v>0.28000000000000003</v>
      </c>
      <c r="J116" s="78">
        <f t="shared" si="2"/>
        <v>1754.6399999999999</v>
      </c>
    </row>
    <row r="117" spans="1:10" ht="15.5">
      <c r="A117" s="34">
        <f t="shared" si="3"/>
        <v>113</v>
      </c>
      <c r="B117" s="76" t="s">
        <v>186</v>
      </c>
      <c r="C117" s="76" t="s">
        <v>565</v>
      </c>
      <c r="D117" s="76" t="s">
        <v>566</v>
      </c>
      <c r="E117" s="76" t="s">
        <v>189</v>
      </c>
      <c r="F117" s="76" t="s">
        <v>56</v>
      </c>
      <c r="G117" s="76" t="s">
        <v>189</v>
      </c>
      <c r="H117" s="77">
        <v>1892</v>
      </c>
      <c r="I117" s="90">
        <v>0.28000000000000003</v>
      </c>
      <c r="J117" s="78">
        <f t="shared" si="2"/>
        <v>1362.24</v>
      </c>
    </row>
    <row r="118" spans="1:10" ht="15.5">
      <c r="A118" s="34">
        <f t="shared" si="3"/>
        <v>114</v>
      </c>
      <c r="B118" s="76" t="s">
        <v>186</v>
      </c>
      <c r="C118" s="76" t="s">
        <v>567</v>
      </c>
      <c r="D118" s="76" t="s">
        <v>568</v>
      </c>
      <c r="E118" s="76" t="s">
        <v>189</v>
      </c>
      <c r="F118" s="76" t="s">
        <v>56</v>
      </c>
      <c r="G118" s="76" t="s">
        <v>189</v>
      </c>
      <c r="H118" s="77">
        <v>1533.25</v>
      </c>
      <c r="I118" s="90">
        <v>0.28000000000000003</v>
      </c>
      <c r="J118" s="78">
        <f t="shared" si="2"/>
        <v>1103.94</v>
      </c>
    </row>
    <row r="119" spans="1:10" ht="15.5">
      <c r="A119" s="34">
        <f t="shared" si="3"/>
        <v>115</v>
      </c>
      <c r="B119" s="76" t="s">
        <v>186</v>
      </c>
      <c r="C119" s="76" t="s">
        <v>569</v>
      </c>
      <c r="D119" s="76" t="s">
        <v>570</v>
      </c>
      <c r="E119" s="76" t="s">
        <v>189</v>
      </c>
      <c r="F119" s="76" t="s">
        <v>56</v>
      </c>
      <c r="G119" s="76" t="s">
        <v>189</v>
      </c>
      <c r="H119" s="77">
        <v>1341.25</v>
      </c>
      <c r="I119" s="90">
        <v>0.28000000000000003</v>
      </c>
      <c r="J119" s="78">
        <f t="shared" si="2"/>
        <v>965.69999999999993</v>
      </c>
    </row>
    <row r="120" spans="1:10" ht="15.5">
      <c r="A120" s="34">
        <f t="shared" si="3"/>
        <v>116</v>
      </c>
      <c r="B120" s="76" t="s">
        <v>186</v>
      </c>
      <c r="C120" s="76" t="s">
        <v>571</v>
      </c>
      <c r="D120" s="76" t="s">
        <v>572</v>
      </c>
      <c r="E120" s="76" t="s">
        <v>189</v>
      </c>
      <c r="F120" s="76" t="s">
        <v>56</v>
      </c>
      <c r="G120" s="76" t="s">
        <v>189</v>
      </c>
      <c r="H120" s="77">
        <v>108.75</v>
      </c>
      <c r="I120" s="90">
        <v>0.28000000000000003</v>
      </c>
      <c r="J120" s="78">
        <f t="shared" si="2"/>
        <v>78.3</v>
      </c>
    </row>
    <row r="121" spans="1:10" ht="15.5">
      <c r="A121" s="34">
        <f t="shared" si="3"/>
        <v>117</v>
      </c>
      <c r="B121" s="76" t="s">
        <v>186</v>
      </c>
      <c r="C121" s="76" t="s">
        <v>573</v>
      </c>
      <c r="D121" s="76" t="s">
        <v>574</v>
      </c>
      <c r="E121" s="76" t="s">
        <v>189</v>
      </c>
      <c r="F121" s="76" t="s">
        <v>56</v>
      </c>
      <c r="G121" s="76" t="s">
        <v>189</v>
      </c>
      <c r="H121" s="77">
        <v>114.5</v>
      </c>
      <c r="I121" s="90">
        <v>0.28000000000000003</v>
      </c>
      <c r="J121" s="78">
        <f t="shared" si="2"/>
        <v>82.44</v>
      </c>
    </row>
    <row r="122" spans="1:10" ht="15.5">
      <c r="A122" s="34">
        <f t="shared" si="3"/>
        <v>118</v>
      </c>
      <c r="B122" s="76" t="s">
        <v>186</v>
      </c>
      <c r="C122" s="76" t="s">
        <v>575</v>
      </c>
      <c r="D122" s="76" t="s">
        <v>576</v>
      </c>
      <c r="E122" s="76" t="s">
        <v>189</v>
      </c>
      <c r="F122" s="76" t="s">
        <v>56</v>
      </c>
      <c r="G122" s="76" t="s">
        <v>189</v>
      </c>
      <c r="H122" s="77">
        <v>63</v>
      </c>
      <c r="I122" s="90">
        <v>0.28000000000000003</v>
      </c>
      <c r="J122" s="78">
        <f t="shared" si="2"/>
        <v>45.36</v>
      </c>
    </row>
    <row r="123" spans="1:10" ht="29">
      <c r="A123" s="34">
        <f t="shared" si="3"/>
        <v>119</v>
      </c>
      <c r="B123" s="76" t="s">
        <v>186</v>
      </c>
      <c r="C123" s="76" t="s">
        <v>577</v>
      </c>
      <c r="D123" s="76" t="s">
        <v>578</v>
      </c>
      <c r="E123" s="76" t="s">
        <v>189</v>
      </c>
      <c r="F123" s="76" t="s">
        <v>56</v>
      </c>
      <c r="G123" s="76" t="s">
        <v>189</v>
      </c>
      <c r="H123" s="77">
        <v>98.75</v>
      </c>
      <c r="I123" s="90">
        <v>0.28000000000000003</v>
      </c>
      <c r="J123" s="78">
        <f t="shared" si="2"/>
        <v>71.099999999999994</v>
      </c>
    </row>
    <row r="124" spans="1:10" ht="15.5">
      <c r="A124" s="34">
        <f t="shared" si="3"/>
        <v>120</v>
      </c>
      <c r="B124" s="76" t="s">
        <v>186</v>
      </c>
      <c r="C124" s="76" t="s">
        <v>580</v>
      </c>
      <c r="D124" s="76" t="s">
        <v>581</v>
      </c>
      <c r="E124" s="76" t="s">
        <v>189</v>
      </c>
      <c r="F124" s="76" t="s">
        <v>56</v>
      </c>
      <c r="G124" s="76" t="s">
        <v>189</v>
      </c>
      <c r="H124" s="77">
        <v>91.8</v>
      </c>
      <c r="I124" s="90">
        <v>0.28000000000000003</v>
      </c>
      <c r="J124" s="78">
        <f t="shared" si="2"/>
        <v>66.095999999999989</v>
      </c>
    </row>
    <row r="125" spans="1:10" ht="29">
      <c r="A125" s="34">
        <f t="shared" si="3"/>
        <v>121</v>
      </c>
      <c r="B125" s="76" t="s">
        <v>186</v>
      </c>
      <c r="C125" s="76" t="s">
        <v>582</v>
      </c>
      <c r="D125" s="76" t="s">
        <v>583</v>
      </c>
      <c r="E125" s="76" t="s">
        <v>189</v>
      </c>
      <c r="F125" s="76" t="s">
        <v>56</v>
      </c>
      <c r="G125" s="76" t="s">
        <v>189</v>
      </c>
      <c r="H125" s="77">
        <v>142</v>
      </c>
      <c r="I125" s="90">
        <v>0.28000000000000003</v>
      </c>
      <c r="J125" s="78">
        <f t="shared" si="2"/>
        <v>102.24</v>
      </c>
    </row>
    <row r="126" spans="1:10" ht="29">
      <c r="A126" s="34">
        <f t="shared" si="3"/>
        <v>122</v>
      </c>
      <c r="B126" s="76" t="s">
        <v>186</v>
      </c>
      <c r="C126" s="76" t="s">
        <v>584</v>
      </c>
      <c r="D126" s="76" t="s">
        <v>585</v>
      </c>
      <c r="E126" s="76" t="s">
        <v>189</v>
      </c>
      <c r="F126" s="76" t="s">
        <v>56</v>
      </c>
      <c r="G126" s="76" t="s">
        <v>189</v>
      </c>
      <c r="H126" s="77">
        <v>88.5</v>
      </c>
      <c r="I126" s="90">
        <v>0.28000000000000003</v>
      </c>
      <c r="J126" s="78">
        <f t="shared" ref="J126:J189" si="4">H126*(1-I126)</f>
        <v>63.72</v>
      </c>
    </row>
    <row r="127" spans="1:10" ht="29">
      <c r="A127" s="34">
        <f t="shared" si="3"/>
        <v>123</v>
      </c>
      <c r="B127" s="76" t="s">
        <v>186</v>
      </c>
      <c r="C127" s="76" t="s">
        <v>587</v>
      </c>
      <c r="D127" s="76" t="s">
        <v>588</v>
      </c>
      <c r="E127" s="76" t="s">
        <v>189</v>
      </c>
      <c r="F127" s="76" t="s">
        <v>56</v>
      </c>
      <c r="G127" s="76" t="s">
        <v>189</v>
      </c>
      <c r="H127" s="77">
        <v>138.5</v>
      </c>
      <c r="I127" s="90">
        <v>0.28000000000000003</v>
      </c>
      <c r="J127" s="78">
        <f t="shared" si="4"/>
        <v>99.72</v>
      </c>
    </row>
    <row r="128" spans="1:10" ht="29">
      <c r="A128" s="34">
        <f t="shared" si="3"/>
        <v>124</v>
      </c>
      <c r="B128" s="76" t="s">
        <v>186</v>
      </c>
      <c r="C128" s="76" t="s">
        <v>589</v>
      </c>
      <c r="D128" s="76" t="s">
        <v>590</v>
      </c>
      <c r="E128" s="76" t="s">
        <v>189</v>
      </c>
      <c r="F128" s="76" t="s">
        <v>56</v>
      </c>
      <c r="G128" s="76" t="s">
        <v>189</v>
      </c>
      <c r="H128" s="77">
        <v>84.6</v>
      </c>
      <c r="I128" s="90">
        <v>0.28000000000000003</v>
      </c>
      <c r="J128" s="78">
        <f t="shared" si="4"/>
        <v>60.911999999999992</v>
      </c>
    </row>
    <row r="129" spans="1:10" ht="29">
      <c r="A129" s="34">
        <f t="shared" si="3"/>
        <v>125</v>
      </c>
      <c r="B129" s="76" t="s">
        <v>186</v>
      </c>
      <c r="C129" s="76" t="s">
        <v>591</v>
      </c>
      <c r="D129" s="76" t="s">
        <v>592</v>
      </c>
      <c r="E129" s="76" t="s">
        <v>189</v>
      </c>
      <c r="F129" s="76" t="s">
        <v>56</v>
      </c>
      <c r="G129" s="76" t="s">
        <v>189</v>
      </c>
      <c r="H129" s="77">
        <v>86</v>
      </c>
      <c r="I129" s="90">
        <v>0.28000000000000003</v>
      </c>
      <c r="J129" s="78">
        <f t="shared" si="4"/>
        <v>61.919999999999995</v>
      </c>
    </row>
    <row r="130" spans="1:10" ht="15.5">
      <c r="A130" s="34">
        <f t="shared" si="3"/>
        <v>126</v>
      </c>
      <c r="B130" s="76" t="s">
        <v>186</v>
      </c>
      <c r="C130" s="76" t="s">
        <v>593</v>
      </c>
      <c r="D130" s="76" t="s">
        <v>594</v>
      </c>
      <c r="E130" s="76" t="s">
        <v>189</v>
      </c>
      <c r="F130" s="76" t="s">
        <v>56</v>
      </c>
      <c r="G130" s="76" t="s">
        <v>189</v>
      </c>
      <c r="H130" s="77">
        <v>69.5</v>
      </c>
      <c r="I130" s="90">
        <v>0.28000000000000003</v>
      </c>
      <c r="J130" s="78">
        <f t="shared" si="4"/>
        <v>50.04</v>
      </c>
    </row>
    <row r="131" spans="1:10" ht="15.5">
      <c r="A131" s="34">
        <f t="shared" si="3"/>
        <v>127</v>
      </c>
      <c r="B131" s="76" t="s">
        <v>186</v>
      </c>
      <c r="C131" s="76" t="s">
        <v>595</v>
      </c>
      <c r="D131" s="76" t="s">
        <v>596</v>
      </c>
      <c r="E131" s="76" t="s">
        <v>189</v>
      </c>
      <c r="F131" s="76" t="s">
        <v>56</v>
      </c>
      <c r="G131" s="76" t="s">
        <v>189</v>
      </c>
      <c r="H131" s="77">
        <v>63.7</v>
      </c>
      <c r="I131" s="90">
        <v>0.28000000000000003</v>
      </c>
      <c r="J131" s="78">
        <f t="shared" si="4"/>
        <v>45.863999999999997</v>
      </c>
    </row>
    <row r="132" spans="1:10" ht="15.5">
      <c r="A132" s="34">
        <f t="shared" si="3"/>
        <v>128</v>
      </c>
      <c r="B132" s="76" t="s">
        <v>186</v>
      </c>
      <c r="C132" s="76" t="s">
        <v>597</v>
      </c>
      <c r="D132" s="76" t="s">
        <v>598</v>
      </c>
      <c r="E132" s="76" t="s">
        <v>189</v>
      </c>
      <c r="F132" s="76" t="s">
        <v>56</v>
      </c>
      <c r="G132" s="76" t="s">
        <v>189</v>
      </c>
      <c r="H132" s="77">
        <v>71</v>
      </c>
      <c r="I132" s="90">
        <v>0.28000000000000003</v>
      </c>
      <c r="J132" s="78">
        <f t="shared" si="4"/>
        <v>51.12</v>
      </c>
    </row>
    <row r="133" spans="1:10" ht="15.5">
      <c r="A133" s="34">
        <f t="shared" si="3"/>
        <v>129</v>
      </c>
      <c r="B133" s="76" t="s">
        <v>186</v>
      </c>
      <c r="C133" s="76" t="s">
        <v>599</v>
      </c>
      <c r="D133" s="76" t="s">
        <v>600</v>
      </c>
      <c r="E133" s="76" t="s">
        <v>189</v>
      </c>
      <c r="F133" s="76" t="s">
        <v>56</v>
      </c>
      <c r="G133" s="76" t="s">
        <v>189</v>
      </c>
      <c r="H133" s="77">
        <v>65.5</v>
      </c>
      <c r="I133" s="90">
        <v>0.28000000000000003</v>
      </c>
      <c r="J133" s="78">
        <f t="shared" si="4"/>
        <v>47.16</v>
      </c>
    </row>
    <row r="134" spans="1:10" ht="15.5">
      <c r="A134" s="34">
        <f t="shared" si="3"/>
        <v>130</v>
      </c>
      <c r="B134" s="76" t="s">
        <v>186</v>
      </c>
      <c r="C134" s="76" t="s">
        <v>601</v>
      </c>
      <c r="D134" s="76" t="s">
        <v>602</v>
      </c>
      <c r="E134" s="76" t="s">
        <v>189</v>
      </c>
      <c r="F134" s="76" t="s">
        <v>56</v>
      </c>
      <c r="G134" s="76" t="s">
        <v>189</v>
      </c>
      <c r="H134" s="77">
        <v>170</v>
      </c>
      <c r="I134" s="90">
        <v>0.28000000000000003</v>
      </c>
      <c r="J134" s="78">
        <f t="shared" si="4"/>
        <v>122.39999999999999</v>
      </c>
    </row>
    <row r="135" spans="1:10" ht="15.5">
      <c r="A135" s="34">
        <f t="shared" ref="A135:A198" si="5">SUM(A134+1)</f>
        <v>131</v>
      </c>
      <c r="B135" s="76" t="s">
        <v>186</v>
      </c>
      <c r="C135" s="76" t="s">
        <v>603</v>
      </c>
      <c r="D135" s="76" t="s">
        <v>604</v>
      </c>
      <c r="E135" s="76" t="s">
        <v>189</v>
      </c>
      <c r="F135" s="76" t="s">
        <v>56</v>
      </c>
      <c r="G135" s="76" t="s">
        <v>189</v>
      </c>
      <c r="H135" s="77">
        <v>889</v>
      </c>
      <c r="I135" s="90">
        <v>0.28000000000000003</v>
      </c>
      <c r="J135" s="78">
        <f t="shared" si="4"/>
        <v>640.07999999999993</v>
      </c>
    </row>
    <row r="136" spans="1:10" ht="15.5">
      <c r="A136" s="34">
        <f t="shared" si="5"/>
        <v>132</v>
      </c>
      <c r="B136" s="76" t="s">
        <v>186</v>
      </c>
      <c r="C136" s="76" t="s">
        <v>605</v>
      </c>
      <c r="D136" s="76" t="s">
        <v>606</v>
      </c>
      <c r="E136" s="76" t="s">
        <v>189</v>
      </c>
      <c r="F136" s="76" t="s">
        <v>56</v>
      </c>
      <c r="G136" s="76" t="s">
        <v>189</v>
      </c>
      <c r="H136" s="77">
        <v>334.5</v>
      </c>
      <c r="I136" s="90">
        <v>0.28000000000000003</v>
      </c>
      <c r="J136" s="78">
        <f t="shared" si="4"/>
        <v>240.84</v>
      </c>
    </row>
    <row r="137" spans="1:10" ht="15.5">
      <c r="A137" s="34">
        <f t="shared" si="5"/>
        <v>133</v>
      </c>
      <c r="B137" s="76" t="s">
        <v>186</v>
      </c>
      <c r="C137" s="76" t="s">
        <v>607</v>
      </c>
      <c r="D137" s="76" t="s">
        <v>608</v>
      </c>
      <c r="E137" s="76" t="s">
        <v>189</v>
      </c>
      <c r="F137" s="76" t="s">
        <v>56</v>
      </c>
      <c r="G137" s="76" t="s">
        <v>189</v>
      </c>
      <c r="H137" s="77">
        <v>507</v>
      </c>
      <c r="I137" s="90">
        <v>0.28000000000000003</v>
      </c>
      <c r="J137" s="78">
        <f t="shared" si="4"/>
        <v>365.03999999999996</v>
      </c>
    </row>
    <row r="138" spans="1:10" ht="15.5">
      <c r="A138" s="34">
        <f t="shared" si="5"/>
        <v>134</v>
      </c>
      <c r="B138" s="76" t="s">
        <v>186</v>
      </c>
      <c r="C138" s="76" t="s">
        <v>609</v>
      </c>
      <c r="D138" s="76" t="s">
        <v>610</v>
      </c>
      <c r="E138" s="76" t="s">
        <v>189</v>
      </c>
      <c r="F138" s="76" t="s">
        <v>56</v>
      </c>
      <c r="G138" s="76" t="s">
        <v>189</v>
      </c>
      <c r="H138" s="77">
        <v>264.5</v>
      </c>
      <c r="I138" s="90">
        <v>0.28000000000000003</v>
      </c>
      <c r="J138" s="78">
        <f t="shared" si="4"/>
        <v>190.44</v>
      </c>
    </row>
    <row r="139" spans="1:10" ht="15.5">
      <c r="A139" s="34">
        <f t="shared" si="5"/>
        <v>135</v>
      </c>
      <c r="B139" s="76" t="s">
        <v>186</v>
      </c>
      <c r="C139" s="76" t="s">
        <v>611</v>
      </c>
      <c r="D139" s="76" t="s">
        <v>612</v>
      </c>
      <c r="E139" s="76" t="s">
        <v>189</v>
      </c>
      <c r="F139" s="76" t="s">
        <v>56</v>
      </c>
      <c r="G139" s="76" t="s">
        <v>189</v>
      </c>
      <c r="H139" s="77">
        <v>566</v>
      </c>
      <c r="I139" s="90">
        <v>0.28000000000000003</v>
      </c>
      <c r="J139" s="78">
        <f t="shared" si="4"/>
        <v>407.52</v>
      </c>
    </row>
    <row r="140" spans="1:10" ht="15.5">
      <c r="A140" s="34">
        <f t="shared" si="5"/>
        <v>136</v>
      </c>
      <c r="B140" s="76" t="s">
        <v>186</v>
      </c>
      <c r="C140" s="76" t="s">
        <v>613</v>
      </c>
      <c r="D140" s="76" t="s">
        <v>614</v>
      </c>
      <c r="E140" s="76" t="s">
        <v>189</v>
      </c>
      <c r="F140" s="76" t="s">
        <v>56</v>
      </c>
      <c r="G140" s="76" t="s">
        <v>189</v>
      </c>
      <c r="H140" s="77">
        <v>498</v>
      </c>
      <c r="I140" s="90">
        <v>0.28000000000000003</v>
      </c>
      <c r="J140" s="78">
        <f t="shared" si="4"/>
        <v>358.56</v>
      </c>
    </row>
    <row r="141" spans="1:10" ht="15.5">
      <c r="A141" s="34">
        <f t="shared" si="5"/>
        <v>137</v>
      </c>
      <c r="B141" s="76" t="s">
        <v>186</v>
      </c>
      <c r="C141" s="76" t="s">
        <v>615</v>
      </c>
      <c r="D141" s="76" t="s">
        <v>616</v>
      </c>
      <c r="E141" s="76" t="s">
        <v>189</v>
      </c>
      <c r="F141" s="76" t="s">
        <v>56</v>
      </c>
      <c r="G141" s="76" t="s">
        <v>189</v>
      </c>
      <c r="H141" s="77">
        <v>461</v>
      </c>
      <c r="I141" s="90">
        <v>0.28000000000000003</v>
      </c>
      <c r="J141" s="78">
        <f t="shared" si="4"/>
        <v>331.92</v>
      </c>
    </row>
    <row r="142" spans="1:10" ht="15.5">
      <c r="A142" s="34">
        <f t="shared" si="5"/>
        <v>138</v>
      </c>
      <c r="B142" s="76" t="s">
        <v>186</v>
      </c>
      <c r="C142" s="76" t="s">
        <v>617</v>
      </c>
      <c r="D142" s="76" t="s">
        <v>618</v>
      </c>
      <c r="E142" s="76" t="s">
        <v>189</v>
      </c>
      <c r="F142" s="76" t="s">
        <v>56</v>
      </c>
      <c r="G142" s="76" t="s">
        <v>189</v>
      </c>
      <c r="H142" s="77">
        <v>109</v>
      </c>
      <c r="I142" s="90">
        <v>0.28000000000000003</v>
      </c>
      <c r="J142" s="78">
        <f t="shared" si="4"/>
        <v>78.48</v>
      </c>
    </row>
    <row r="143" spans="1:10" ht="15.5">
      <c r="A143" s="34">
        <f t="shared" si="5"/>
        <v>139</v>
      </c>
      <c r="B143" s="76" t="s">
        <v>186</v>
      </c>
      <c r="C143" s="76" t="s">
        <v>617</v>
      </c>
      <c r="D143" s="76" t="s">
        <v>618</v>
      </c>
      <c r="E143" s="76" t="s">
        <v>189</v>
      </c>
      <c r="F143" s="76" t="s">
        <v>56</v>
      </c>
      <c r="G143" s="76" t="s">
        <v>189</v>
      </c>
      <c r="H143" s="77">
        <v>109</v>
      </c>
      <c r="I143" s="90">
        <v>0.28000000000000003</v>
      </c>
      <c r="J143" s="78">
        <f t="shared" si="4"/>
        <v>78.48</v>
      </c>
    </row>
    <row r="144" spans="1:10" ht="15.5">
      <c r="A144" s="34">
        <f t="shared" si="5"/>
        <v>140</v>
      </c>
      <c r="B144" s="76" t="s">
        <v>186</v>
      </c>
      <c r="C144" s="76" t="s">
        <v>619</v>
      </c>
      <c r="D144" s="76" t="s">
        <v>620</v>
      </c>
      <c r="E144" s="76" t="s">
        <v>189</v>
      </c>
      <c r="F144" s="76" t="s">
        <v>56</v>
      </c>
      <c r="G144" s="76" t="s">
        <v>189</v>
      </c>
      <c r="H144" s="77">
        <v>240.5</v>
      </c>
      <c r="I144" s="90">
        <v>0.28000000000000003</v>
      </c>
      <c r="J144" s="78">
        <f t="shared" si="4"/>
        <v>173.16</v>
      </c>
    </row>
    <row r="145" spans="1:10" ht="29">
      <c r="A145" s="34">
        <f t="shared" si="5"/>
        <v>141</v>
      </c>
      <c r="B145" s="76" t="s">
        <v>186</v>
      </c>
      <c r="C145" s="76" t="s">
        <v>621</v>
      </c>
      <c r="D145" s="76" t="s">
        <v>622</v>
      </c>
      <c r="E145" s="76" t="s">
        <v>189</v>
      </c>
      <c r="F145" s="76" t="s">
        <v>56</v>
      </c>
      <c r="G145" s="76" t="s">
        <v>189</v>
      </c>
      <c r="H145" s="77">
        <v>367</v>
      </c>
      <c r="I145" s="90">
        <v>0.28000000000000003</v>
      </c>
      <c r="J145" s="78">
        <f t="shared" si="4"/>
        <v>264.24</v>
      </c>
    </row>
    <row r="146" spans="1:10" ht="15.5">
      <c r="A146" s="34">
        <f t="shared" si="5"/>
        <v>142</v>
      </c>
      <c r="B146" s="76" t="s">
        <v>186</v>
      </c>
      <c r="C146" s="76" t="s">
        <v>623</v>
      </c>
      <c r="D146" s="76" t="s">
        <v>6854</v>
      </c>
      <c r="E146" s="76" t="s">
        <v>189</v>
      </c>
      <c r="F146" s="76" t="s">
        <v>56</v>
      </c>
      <c r="G146" s="76" t="s">
        <v>189</v>
      </c>
      <c r="H146" s="77">
        <v>0</v>
      </c>
      <c r="I146" s="90">
        <v>0.28000000000000003</v>
      </c>
      <c r="J146" s="78">
        <f t="shared" si="4"/>
        <v>0</v>
      </c>
    </row>
    <row r="147" spans="1:10" ht="15.5">
      <c r="A147" s="34">
        <f t="shared" si="5"/>
        <v>143</v>
      </c>
      <c r="B147" s="76" t="s">
        <v>186</v>
      </c>
      <c r="C147" s="76" t="s">
        <v>628</v>
      </c>
      <c r="D147" s="76" t="s">
        <v>6854</v>
      </c>
      <c r="E147" s="76" t="s">
        <v>189</v>
      </c>
      <c r="F147" s="76" t="s">
        <v>56</v>
      </c>
      <c r="G147" s="76" t="s">
        <v>189</v>
      </c>
      <c r="H147" s="77">
        <v>0</v>
      </c>
      <c r="I147" s="90">
        <v>0.28000000000000003</v>
      </c>
      <c r="J147" s="78">
        <f t="shared" si="4"/>
        <v>0</v>
      </c>
    </row>
    <row r="148" spans="1:10" ht="29">
      <c r="A148" s="34">
        <f t="shared" si="5"/>
        <v>144</v>
      </c>
      <c r="B148" s="76" t="s">
        <v>186</v>
      </c>
      <c r="C148" s="76" t="s">
        <v>629</v>
      </c>
      <c r="D148" s="76" t="s">
        <v>630</v>
      </c>
      <c r="E148" s="76" t="s">
        <v>189</v>
      </c>
      <c r="F148" s="76" t="s">
        <v>56</v>
      </c>
      <c r="G148" s="76" t="s">
        <v>189</v>
      </c>
      <c r="H148" s="77">
        <v>105.5</v>
      </c>
      <c r="I148" s="90">
        <v>0.28000000000000003</v>
      </c>
      <c r="J148" s="78">
        <f t="shared" si="4"/>
        <v>75.959999999999994</v>
      </c>
    </row>
    <row r="149" spans="1:10" ht="15.5">
      <c r="A149" s="34">
        <f t="shared" si="5"/>
        <v>145</v>
      </c>
      <c r="B149" s="76" t="s">
        <v>186</v>
      </c>
      <c r="C149" s="76" t="s">
        <v>631</v>
      </c>
      <c r="D149" s="76" t="s">
        <v>632</v>
      </c>
      <c r="E149" s="76" t="s">
        <v>189</v>
      </c>
      <c r="F149" s="76" t="s">
        <v>56</v>
      </c>
      <c r="G149" s="76" t="s">
        <v>189</v>
      </c>
      <c r="H149" s="77">
        <v>63.2</v>
      </c>
      <c r="I149" s="90">
        <v>0.28000000000000003</v>
      </c>
      <c r="J149" s="78">
        <f t="shared" si="4"/>
        <v>45.503999999999998</v>
      </c>
    </row>
    <row r="150" spans="1:10" ht="15.5">
      <c r="A150" s="34">
        <f t="shared" si="5"/>
        <v>146</v>
      </c>
      <c r="B150" s="76" t="s">
        <v>186</v>
      </c>
      <c r="C150" s="76" t="s">
        <v>633</v>
      </c>
      <c r="D150" s="76" t="s">
        <v>634</v>
      </c>
      <c r="E150" s="76" t="s">
        <v>189</v>
      </c>
      <c r="F150" s="76" t="s">
        <v>56</v>
      </c>
      <c r="G150" s="76" t="s">
        <v>189</v>
      </c>
      <c r="H150" s="77">
        <v>62.3</v>
      </c>
      <c r="I150" s="90">
        <v>0.28000000000000003</v>
      </c>
      <c r="J150" s="78">
        <f t="shared" si="4"/>
        <v>44.855999999999995</v>
      </c>
    </row>
    <row r="151" spans="1:10" ht="15.5">
      <c r="A151" s="34">
        <f t="shared" si="5"/>
        <v>147</v>
      </c>
      <c r="B151" s="76" t="s">
        <v>186</v>
      </c>
      <c r="C151" s="76" t="s">
        <v>635</v>
      </c>
      <c r="D151" s="76" t="s">
        <v>636</v>
      </c>
      <c r="E151" s="76" t="s">
        <v>189</v>
      </c>
      <c r="F151" s="76" t="s">
        <v>56</v>
      </c>
      <c r="G151" s="76" t="s">
        <v>189</v>
      </c>
      <c r="H151" s="77">
        <v>62.3</v>
      </c>
      <c r="I151" s="90">
        <v>0.28000000000000003</v>
      </c>
      <c r="J151" s="78">
        <f t="shared" si="4"/>
        <v>44.855999999999995</v>
      </c>
    </row>
    <row r="152" spans="1:10" ht="15.5">
      <c r="A152" s="34">
        <f t="shared" si="5"/>
        <v>148</v>
      </c>
      <c r="B152" s="76" t="s">
        <v>186</v>
      </c>
      <c r="C152" s="76" t="s">
        <v>637</v>
      </c>
      <c r="D152" s="76" t="s">
        <v>638</v>
      </c>
      <c r="E152" s="76" t="s">
        <v>189</v>
      </c>
      <c r="F152" s="76" t="s">
        <v>56</v>
      </c>
      <c r="G152" s="76" t="s">
        <v>189</v>
      </c>
      <c r="H152" s="77">
        <v>62.3</v>
      </c>
      <c r="I152" s="90">
        <v>0.28000000000000003</v>
      </c>
      <c r="J152" s="78">
        <f t="shared" si="4"/>
        <v>44.855999999999995</v>
      </c>
    </row>
    <row r="153" spans="1:10" ht="15.5">
      <c r="A153" s="34">
        <f t="shared" si="5"/>
        <v>149</v>
      </c>
      <c r="B153" s="76" t="s">
        <v>186</v>
      </c>
      <c r="C153" s="76" t="s">
        <v>639</v>
      </c>
      <c r="D153" s="76" t="s">
        <v>640</v>
      </c>
      <c r="E153" s="76" t="s">
        <v>189</v>
      </c>
      <c r="F153" s="76" t="s">
        <v>56</v>
      </c>
      <c r="G153" s="76" t="s">
        <v>189</v>
      </c>
      <c r="H153" s="77">
        <v>62.3</v>
      </c>
      <c r="I153" s="90">
        <v>0.28000000000000003</v>
      </c>
      <c r="J153" s="78">
        <f t="shared" si="4"/>
        <v>44.855999999999995</v>
      </c>
    </row>
    <row r="154" spans="1:10" ht="15.5">
      <c r="A154" s="34">
        <f t="shared" si="5"/>
        <v>150</v>
      </c>
      <c r="B154" s="76" t="s">
        <v>186</v>
      </c>
      <c r="C154" s="76" t="s">
        <v>641</v>
      </c>
      <c r="D154" s="76" t="s">
        <v>642</v>
      </c>
      <c r="E154" s="76" t="s">
        <v>189</v>
      </c>
      <c r="F154" s="76" t="s">
        <v>56</v>
      </c>
      <c r="G154" s="76" t="s">
        <v>189</v>
      </c>
      <c r="H154" s="77">
        <v>62.3</v>
      </c>
      <c r="I154" s="90">
        <v>0.28000000000000003</v>
      </c>
      <c r="J154" s="78">
        <f t="shared" si="4"/>
        <v>44.855999999999995</v>
      </c>
    </row>
    <row r="155" spans="1:10" ht="15.5">
      <c r="A155" s="34">
        <f t="shared" si="5"/>
        <v>151</v>
      </c>
      <c r="B155" s="76" t="s">
        <v>186</v>
      </c>
      <c r="C155" s="76" t="s">
        <v>643</v>
      </c>
      <c r="D155" s="76" t="s">
        <v>644</v>
      </c>
      <c r="E155" s="76" t="s">
        <v>189</v>
      </c>
      <c r="F155" s="76" t="s">
        <v>56</v>
      </c>
      <c r="G155" s="76" t="s">
        <v>189</v>
      </c>
      <c r="H155" s="77">
        <v>62.3</v>
      </c>
      <c r="I155" s="90">
        <v>0.28000000000000003</v>
      </c>
      <c r="J155" s="78">
        <f t="shared" si="4"/>
        <v>44.855999999999995</v>
      </c>
    </row>
    <row r="156" spans="1:10" ht="15.5">
      <c r="A156" s="34">
        <f t="shared" si="5"/>
        <v>152</v>
      </c>
      <c r="B156" s="76" t="s">
        <v>186</v>
      </c>
      <c r="C156" s="76" t="s">
        <v>645</v>
      </c>
      <c r="D156" s="76" t="s">
        <v>646</v>
      </c>
      <c r="E156" s="76" t="s">
        <v>189</v>
      </c>
      <c r="F156" s="76" t="s">
        <v>56</v>
      </c>
      <c r="G156" s="76" t="s">
        <v>189</v>
      </c>
      <c r="H156" s="77">
        <v>62.3</v>
      </c>
      <c r="I156" s="90">
        <v>0.28000000000000003</v>
      </c>
      <c r="J156" s="78">
        <f t="shared" si="4"/>
        <v>44.855999999999995</v>
      </c>
    </row>
    <row r="157" spans="1:10" ht="15.5">
      <c r="A157" s="34">
        <f t="shared" si="5"/>
        <v>153</v>
      </c>
      <c r="B157" s="76" t="s">
        <v>186</v>
      </c>
      <c r="C157" s="76" t="s">
        <v>647</v>
      </c>
      <c r="D157" s="76" t="s">
        <v>648</v>
      </c>
      <c r="E157" s="76" t="s">
        <v>189</v>
      </c>
      <c r="F157" s="76" t="s">
        <v>56</v>
      </c>
      <c r="G157" s="76" t="s">
        <v>189</v>
      </c>
      <c r="H157" s="77">
        <v>62.3</v>
      </c>
      <c r="I157" s="90">
        <v>0.28000000000000003</v>
      </c>
      <c r="J157" s="78">
        <f t="shared" si="4"/>
        <v>44.855999999999995</v>
      </c>
    </row>
    <row r="158" spans="1:10" ht="15.5">
      <c r="A158" s="34">
        <f t="shared" si="5"/>
        <v>154</v>
      </c>
      <c r="B158" s="76" t="s">
        <v>186</v>
      </c>
      <c r="C158" s="76" t="s">
        <v>649</v>
      </c>
      <c r="D158" s="76" t="s">
        <v>650</v>
      </c>
      <c r="E158" s="76" t="s">
        <v>189</v>
      </c>
      <c r="F158" s="76" t="s">
        <v>56</v>
      </c>
      <c r="G158" s="76" t="s">
        <v>189</v>
      </c>
      <c r="H158" s="77">
        <v>62.3</v>
      </c>
      <c r="I158" s="90">
        <v>0.28000000000000003</v>
      </c>
      <c r="J158" s="78">
        <f t="shared" si="4"/>
        <v>44.855999999999995</v>
      </c>
    </row>
    <row r="159" spans="1:10" ht="15.5">
      <c r="A159" s="34">
        <f t="shared" si="5"/>
        <v>155</v>
      </c>
      <c r="B159" s="76" t="s">
        <v>186</v>
      </c>
      <c r="C159" s="76" t="s">
        <v>651</v>
      </c>
      <c r="D159" s="76" t="s">
        <v>652</v>
      </c>
      <c r="E159" s="76" t="s">
        <v>189</v>
      </c>
      <c r="F159" s="76" t="s">
        <v>56</v>
      </c>
      <c r="G159" s="76" t="s">
        <v>189</v>
      </c>
      <c r="H159" s="77">
        <v>62.3</v>
      </c>
      <c r="I159" s="90">
        <v>0.28000000000000003</v>
      </c>
      <c r="J159" s="78">
        <f t="shared" si="4"/>
        <v>44.855999999999995</v>
      </c>
    </row>
    <row r="160" spans="1:10" ht="15.5">
      <c r="A160" s="34">
        <f t="shared" si="5"/>
        <v>156</v>
      </c>
      <c r="B160" s="76" t="s">
        <v>186</v>
      </c>
      <c r="C160" s="76" t="s">
        <v>653</v>
      </c>
      <c r="D160" s="76" t="s">
        <v>654</v>
      </c>
      <c r="E160" s="76" t="s">
        <v>189</v>
      </c>
      <c r="F160" s="76" t="s">
        <v>56</v>
      </c>
      <c r="G160" s="76" t="s">
        <v>189</v>
      </c>
      <c r="H160" s="77">
        <v>62.3</v>
      </c>
      <c r="I160" s="90">
        <v>0.28000000000000003</v>
      </c>
      <c r="J160" s="78">
        <f t="shared" si="4"/>
        <v>44.855999999999995</v>
      </c>
    </row>
    <row r="161" spans="1:10" ht="15.5">
      <c r="A161" s="34">
        <f t="shared" si="5"/>
        <v>157</v>
      </c>
      <c r="B161" s="76" t="s">
        <v>186</v>
      </c>
      <c r="C161" s="76" t="s">
        <v>655</v>
      </c>
      <c r="D161" s="76" t="s">
        <v>656</v>
      </c>
      <c r="E161" s="76" t="s">
        <v>189</v>
      </c>
      <c r="F161" s="76" t="s">
        <v>56</v>
      </c>
      <c r="G161" s="76" t="s">
        <v>189</v>
      </c>
      <c r="H161" s="77">
        <v>62.3</v>
      </c>
      <c r="I161" s="90">
        <v>0.28000000000000003</v>
      </c>
      <c r="J161" s="78">
        <f t="shared" si="4"/>
        <v>44.855999999999995</v>
      </c>
    </row>
    <row r="162" spans="1:10" ht="15.5">
      <c r="A162" s="34">
        <f t="shared" si="5"/>
        <v>158</v>
      </c>
      <c r="B162" s="76" t="s">
        <v>186</v>
      </c>
      <c r="C162" s="76" t="s">
        <v>657</v>
      </c>
      <c r="D162" s="76" t="s">
        <v>658</v>
      </c>
      <c r="E162" s="76" t="s">
        <v>189</v>
      </c>
      <c r="F162" s="76" t="s">
        <v>56</v>
      </c>
      <c r="G162" s="76" t="s">
        <v>189</v>
      </c>
      <c r="H162" s="77">
        <v>62.3</v>
      </c>
      <c r="I162" s="90">
        <v>0.28000000000000003</v>
      </c>
      <c r="J162" s="78">
        <f t="shared" si="4"/>
        <v>44.855999999999995</v>
      </c>
    </row>
    <row r="163" spans="1:10" ht="15.5">
      <c r="A163" s="34">
        <f t="shared" si="5"/>
        <v>159</v>
      </c>
      <c r="B163" s="76" t="s">
        <v>186</v>
      </c>
      <c r="C163" s="76" t="s">
        <v>659</v>
      </c>
      <c r="D163" s="76" t="s">
        <v>660</v>
      </c>
      <c r="E163" s="76" t="s">
        <v>189</v>
      </c>
      <c r="F163" s="76" t="s">
        <v>56</v>
      </c>
      <c r="G163" s="76" t="s">
        <v>189</v>
      </c>
      <c r="H163" s="77">
        <v>62.3</v>
      </c>
      <c r="I163" s="90">
        <v>0.28000000000000003</v>
      </c>
      <c r="J163" s="78">
        <f t="shared" si="4"/>
        <v>44.855999999999995</v>
      </c>
    </row>
    <row r="164" spans="1:10" ht="15.5">
      <c r="A164" s="34">
        <f t="shared" si="5"/>
        <v>160</v>
      </c>
      <c r="B164" s="76" t="s">
        <v>186</v>
      </c>
      <c r="C164" s="76" t="s">
        <v>661</v>
      </c>
      <c r="D164" s="76" t="s">
        <v>662</v>
      </c>
      <c r="E164" s="76" t="s">
        <v>189</v>
      </c>
      <c r="F164" s="76" t="s">
        <v>56</v>
      </c>
      <c r="G164" s="76" t="s">
        <v>189</v>
      </c>
      <c r="H164" s="77">
        <v>62.3</v>
      </c>
      <c r="I164" s="90">
        <v>0.28000000000000003</v>
      </c>
      <c r="J164" s="78">
        <f t="shared" si="4"/>
        <v>44.855999999999995</v>
      </c>
    </row>
    <row r="165" spans="1:10" ht="15.5">
      <c r="A165" s="34">
        <f t="shared" si="5"/>
        <v>161</v>
      </c>
      <c r="B165" s="76" t="s">
        <v>186</v>
      </c>
      <c r="C165" s="76" t="s">
        <v>663</v>
      </c>
      <c r="D165" s="76" t="s">
        <v>664</v>
      </c>
      <c r="E165" s="76" t="s">
        <v>189</v>
      </c>
      <c r="F165" s="76" t="s">
        <v>56</v>
      </c>
      <c r="G165" s="76" t="s">
        <v>189</v>
      </c>
      <c r="H165" s="77">
        <v>62.3</v>
      </c>
      <c r="I165" s="90">
        <v>0.28000000000000003</v>
      </c>
      <c r="J165" s="78">
        <f t="shared" si="4"/>
        <v>44.855999999999995</v>
      </c>
    </row>
    <row r="166" spans="1:10" ht="15.5">
      <c r="A166" s="34">
        <f t="shared" si="5"/>
        <v>162</v>
      </c>
      <c r="B166" s="76" t="s">
        <v>186</v>
      </c>
      <c r="C166" s="76" t="s">
        <v>665</v>
      </c>
      <c r="D166" s="76" t="s">
        <v>666</v>
      </c>
      <c r="E166" s="76" t="s">
        <v>189</v>
      </c>
      <c r="F166" s="76" t="s">
        <v>56</v>
      </c>
      <c r="G166" s="76" t="s">
        <v>189</v>
      </c>
      <c r="H166" s="77">
        <v>70.2</v>
      </c>
      <c r="I166" s="90">
        <v>0.28000000000000003</v>
      </c>
      <c r="J166" s="78">
        <f t="shared" si="4"/>
        <v>50.543999999999997</v>
      </c>
    </row>
    <row r="167" spans="1:10" ht="15.5">
      <c r="A167" s="34">
        <f t="shared" si="5"/>
        <v>163</v>
      </c>
      <c r="B167" s="76" t="s">
        <v>186</v>
      </c>
      <c r="C167" s="76" t="s">
        <v>667</v>
      </c>
      <c r="D167" s="76" t="s">
        <v>668</v>
      </c>
      <c r="E167" s="76" t="s">
        <v>189</v>
      </c>
      <c r="F167" s="76" t="s">
        <v>56</v>
      </c>
      <c r="G167" s="76" t="s">
        <v>189</v>
      </c>
      <c r="H167" s="77">
        <v>70.2</v>
      </c>
      <c r="I167" s="90">
        <v>0.28000000000000003</v>
      </c>
      <c r="J167" s="78">
        <f t="shared" si="4"/>
        <v>50.543999999999997</v>
      </c>
    </row>
    <row r="168" spans="1:10" ht="15.5">
      <c r="A168" s="34">
        <f t="shared" si="5"/>
        <v>164</v>
      </c>
      <c r="B168" s="76" t="s">
        <v>186</v>
      </c>
      <c r="C168" s="76" t="s">
        <v>669</v>
      </c>
      <c r="D168" s="76" t="s">
        <v>670</v>
      </c>
      <c r="E168" s="76" t="s">
        <v>189</v>
      </c>
      <c r="F168" s="76" t="s">
        <v>56</v>
      </c>
      <c r="G168" s="76" t="s">
        <v>189</v>
      </c>
      <c r="H168" s="77">
        <v>70.2</v>
      </c>
      <c r="I168" s="90">
        <v>0.28000000000000003</v>
      </c>
      <c r="J168" s="78">
        <f t="shared" si="4"/>
        <v>50.543999999999997</v>
      </c>
    </row>
    <row r="169" spans="1:10" ht="15.5">
      <c r="A169" s="34">
        <f t="shared" si="5"/>
        <v>165</v>
      </c>
      <c r="B169" s="76" t="s">
        <v>186</v>
      </c>
      <c r="C169" s="76" t="s">
        <v>671</v>
      </c>
      <c r="D169" s="76" t="s">
        <v>672</v>
      </c>
      <c r="E169" s="76" t="s">
        <v>189</v>
      </c>
      <c r="F169" s="76" t="s">
        <v>56</v>
      </c>
      <c r="G169" s="76" t="s">
        <v>189</v>
      </c>
      <c r="H169" s="77">
        <v>70.2</v>
      </c>
      <c r="I169" s="90">
        <v>0.28000000000000003</v>
      </c>
      <c r="J169" s="78">
        <f t="shared" si="4"/>
        <v>50.543999999999997</v>
      </c>
    </row>
    <row r="170" spans="1:10" ht="15.5">
      <c r="A170" s="34">
        <f t="shared" si="5"/>
        <v>166</v>
      </c>
      <c r="B170" s="76" t="s">
        <v>186</v>
      </c>
      <c r="C170" s="76" t="s">
        <v>673</v>
      </c>
      <c r="D170" s="76" t="s">
        <v>674</v>
      </c>
      <c r="E170" s="76" t="s">
        <v>189</v>
      </c>
      <c r="F170" s="76" t="s">
        <v>56</v>
      </c>
      <c r="G170" s="76" t="s">
        <v>189</v>
      </c>
      <c r="H170" s="77">
        <v>70.2</v>
      </c>
      <c r="I170" s="90">
        <v>0.28000000000000003</v>
      </c>
      <c r="J170" s="78">
        <f t="shared" si="4"/>
        <v>50.543999999999997</v>
      </c>
    </row>
    <row r="171" spans="1:10" ht="15.5">
      <c r="A171" s="34">
        <f t="shared" si="5"/>
        <v>167</v>
      </c>
      <c r="B171" s="76" t="s">
        <v>186</v>
      </c>
      <c r="C171" s="76" t="s">
        <v>675</v>
      </c>
      <c r="D171" s="76" t="s">
        <v>676</v>
      </c>
      <c r="E171" s="76" t="s">
        <v>189</v>
      </c>
      <c r="F171" s="76" t="s">
        <v>56</v>
      </c>
      <c r="G171" s="76" t="s">
        <v>189</v>
      </c>
      <c r="H171" s="77">
        <v>70.2</v>
      </c>
      <c r="I171" s="90">
        <v>0.28000000000000003</v>
      </c>
      <c r="J171" s="78">
        <f t="shared" si="4"/>
        <v>50.543999999999997</v>
      </c>
    </row>
    <row r="172" spans="1:10" ht="15.5">
      <c r="A172" s="34">
        <f t="shared" si="5"/>
        <v>168</v>
      </c>
      <c r="B172" s="76" t="s">
        <v>186</v>
      </c>
      <c r="C172" s="76" t="s">
        <v>677</v>
      </c>
      <c r="D172" s="76" t="s">
        <v>678</v>
      </c>
      <c r="E172" s="76" t="s">
        <v>189</v>
      </c>
      <c r="F172" s="76" t="s">
        <v>56</v>
      </c>
      <c r="G172" s="76" t="s">
        <v>189</v>
      </c>
      <c r="H172" s="77">
        <v>70.2</v>
      </c>
      <c r="I172" s="90">
        <v>0.28000000000000003</v>
      </c>
      <c r="J172" s="78">
        <f t="shared" si="4"/>
        <v>50.543999999999997</v>
      </c>
    </row>
    <row r="173" spans="1:10" ht="15.5">
      <c r="A173" s="34">
        <f t="shared" si="5"/>
        <v>169</v>
      </c>
      <c r="B173" s="76" t="s">
        <v>186</v>
      </c>
      <c r="C173" s="76" t="s">
        <v>679</v>
      </c>
      <c r="D173" s="76" t="s">
        <v>680</v>
      </c>
      <c r="E173" s="76" t="s">
        <v>189</v>
      </c>
      <c r="F173" s="76" t="s">
        <v>56</v>
      </c>
      <c r="G173" s="76" t="s">
        <v>189</v>
      </c>
      <c r="H173" s="77">
        <v>62.3</v>
      </c>
      <c r="I173" s="90">
        <v>0.28000000000000003</v>
      </c>
      <c r="J173" s="78">
        <f t="shared" si="4"/>
        <v>44.855999999999995</v>
      </c>
    </row>
    <row r="174" spans="1:10" ht="15.5">
      <c r="A174" s="34">
        <f t="shared" si="5"/>
        <v>170</v>
      </c>
      <c r="B174" s="76" t="s">
        <v>186</v>
      </c>
      <c r="C174" s="76" t="s">
        <v>681</v>
      </c>
      <c r="D174" s="76" t="s">
        <v>682</v>
      </c>
      <c r="E174" s="76" t="s">
        <v>189</v>
      </c>
      <c r="F174" s="76" t="s">
        <v>56</v>
      </c>
      <c r="G174" s="76" t="s">
        <v>189</v>
      </c>
      <c r="H174" s="77">
        <v>62.3</v>
      </c>
      <c r="I174" s="90">
        <v>0.28000000000000003</v>
      </c>
      <c r="J174" s="78">
        <f t="shared" si="4"/>
        <v>44.855999999999995</v>
      </c>
    </row>
    <row r="175" spans="1:10" ht="15.5">
      <c r="A175" s="34">
        <f t="shared" si="5"/>
        <v>171</v>
      </c>
      <c r="B175" s="76" t="s">
        <v>186</v>
      </c>
      <c r="C175" s="76" t="s">
        <v>683</v>
      </c>
      <c r="D175" s="76" t="s">
        <v>684</v>
      </c>
      <c r="E175" s="76" t="s">
        <v>189</v>
      </c>
      <c r="F175" s="76" t="s">
        <v>56</v>
      </c>
      <c r="G175" s="76" t="s">
        <v>189</v>
      </c>
      <c r="H175" s="77">
        <v>62.3</v>
      </c>
      <c r="I175" s="90">
        <v>0.28000000000000003</v>
      </c>
      <c r="J175" s="78">
        <f t="shared" si="4"/>
        <v>44.855999999999995</v>
      </c>
    </row>
    <row r="176" spans="1:10" ht="15.5">
      <c r="A176" s="34">
        <f t="shared" si="5"/>
        <v>172</v>
      </c>
      <c r="B176" s="76" t="s">
        <v>186</v>
      </c>
      <c r="C176" s="76" t="s">
        <v>685</v>
      </c>
      <c r="D176" s="76" t="s">
        <v>686</v>
      </c>
      <c r="E176" s="76" t="s">
        <v>189</v>
      </c>
      <c r="F176" s="76" t="s">
        <v>56</v>
      </c>
      <c r="G176" s="76" t="s">
        <v>189</v>
      </c>
      <c r="H176" s="77">
        <v>62.3</v>
      </c>
      <c r="I176" s="90">
        <v>0.28000000000000003</v>
      </c>
      <c r="J176" s="78">
        <f t="shared" si="4"/>
        <v>44.855999999999995</v>
      </c>
    </row>
    <row r="177" spans="1:10" ht="15.5">
      <c r="A177" s="34">
        <f t="shared" si="5"/>
        <v>173</v>
      </c>
      <c r="B177" s="76" t="s">
        <v>186</v>
      </c>
      <c r="C177" s="76" t="s">
        <v>687</v>
      </c>
      <c r="D177" s="76" t="s">
        <v>688</v>
      </c>
      <c r="E177" s="76" t="s">
        <v>189</v>
      </c>
      <c r="F177" s="76" t="s">
        <v>56</v>
      </c>
      <c r="G177" s="76" t="s">
        <v>189</v>
      </c>
      <c r="H177" s="77">
        <v>62.3</v>
      </c>
      <c r="I177" s="90">
        <v>0.28000000000000003</v>
      </c>
      <c r="J177" s="78">
        <f t="shared" si="4"/>
        <v>44.855999999999995</v>
      </c>
    </row>
    <row r="178" spans="1:10" ht="15.5">
      <c r="A178" s="34">
        <f t="shared" si="5"/>
        <v>174</v>
      </c>
      <c r="B178" s="76" t="s">
        <v>186</v>
      </c>
      <c r="C178" s="76" t="s">
        <v>689</v>
      </c>
      <c r="D178" s="76" t="s">
        <v>690</v>
      </c>
      <c r="E178" s="76" t="s">
        <v>189</v>
      </c>
      <c r="F178" s="76" t="s">
        <v>56</v>
      </c>
      <c r="G178" s="76" t="s">
        <v>189</v>
      </c>
      <c r="H178" s="77">
        <v>62.3</v>
      </c>
      <c r="I178" s="90">
        <v>0.28000000000000003</v>
      </c>
      <c r="J178" s="78">
        <f t="shared" si="4"/>
        <v>44.855999999999995</v>
      </c>
    </row>
    <row r="179" spans="1:10" ht="15.5">
      <c r="A179" s="34">
        <f t="shared" si="5"/>
        <v>175</v>
      </c>
      <c r="B179" s="76" t="s">
        <v>186</v>
      </c>
      <c r="C179" s="76" t="s">
        <v>691</v>
      </c>
      <c r="D179" s="76" t="s">
        <v>692</v>
      </c>
      <c r="E179" s="76" t="s">
        <v>189</v>
      </c>
      <c r="F179" s="76" t="s">
        <v>56</v>
      </c>
      <c r="G179" s="76" t="s">
        <v>189</v>
      </c>
      <c r="H179" s="77">
        <v>62.3</v>
      </c>
      <c r="I179" s="90">
        <v>0.28000000000000003</v>
      </c>
      <c r="J179" s="78">
        <f t="shared" si="4"/>
        <v>44.855999999999995</v>
      </c>
    </row>
    <row r="180" spans="1:10" ht="15.5">
      <c r="A180" s="34">
        <f t="shared" si="5"/>
        <v>176</v>
      </c>
      <c r="B180" s="76" t="s">
        <v>186</v>
      </c>
      <c r="C180" s="76" t="s">
        <v>693</v>
      </c>
      <c r="D180" s="76" t="s">
        <v>694</v>
      </c>
      <c r="E180" s="76" t="s">
        <v>189</v>
      </c>
      <c r="F180" s="76" t="s">
        <v>56</v>
      </c>
      <c r="G180" s="76" t="s">
        <v>189</v>
      </c>
      <c r="H180" s="77">
        <v>70.2</v>
      </c>
      <c r="I180" s="90">
        <v>0.28000000000000003</v>
      </c>
      <c r="J180" s="78">
        <f t="shared" si="4"/>
        <v>50.543999999999997</v>
      </c>
    </row>
    <row r="181" spans="1:10" ht="15.5">
      <c r="A181" s="34">
        <f t="shared" si="5"/>
        <v>177</v>
      </c>
      <c r="B181" s="76" t="s">
        <v>186</v>
      </c>
      <c r="C181" s="76" t="s">
        <v>695</v>
      </c>
      <c r="D181" s="76" t="s">
        <v>696</v>
      </c>
      <c r="E181" s="76" t="s">
        <v>189</v>
      </c>
      <c r="F181" s="76" t="s">
        <v>56</v>
      </c>
      <c r="G181" s="76" t="s">
        <v>189</v>
      </c>
      <c r="H181" s="77">
        <v>70.2</v>
      </c>
      <c r="I181" s="90">
        <v>0.28000000000000003</v>
      </c>
      <c r="J181" s="78">
        <f t="shared" si="4"/>
        <v>50.543999999999997</v>
      </c>
    </row>
    <row r="182" spans="1:10" ht="15.5">
      <c r="A182" s="34">
        <f t="shared" si="5"/>
        <v>178</v>
      </c>
      <c r="B182" s="76" t="s">
        <v>186</v>
      </c>
      <c r="C182" s="76" t="s">
        <v>697</v>
      </c>
      <c r="D182" s="76" t="s">
        <v>698</v>
      </c>
      <c r="E182" s="76" t="s">
        <v>189</v>
      </c>
      <c r="F182" s="76" t="s">
        <v>56</v>
      </c>
      <c r="G182" s="76" t="s">
        <v>189</v>
      </c>
      <c r="H182" s="77">
        <v>70.2</v>
      </c>
      <c r="I182" s="90">
        <v>0.28000000000000003</v>
      </c>
      <c r="J182" s="78">
        <f t="shared" si="4"/>
        <v>50.543999999999997</v>
      </c>
    </row>
    <row r="183" spans="1:10" ht="15.5">
      <c r="A183" s="34">
        <f t="shared" si="5"/>
        <v>179</v>
      </c>
      <c r="B183" s="76" t="s">
        <v>186</v>
      </c>
      <c r="C183" s="76" t="s">
        <v>699</v>
      </c>
      <c r="D183" s="76" t="s">
        <v>700</v>
      </c>
      <c r="E183" s="76" t="s">
        <v>189</v>
      </c>
      <c r="F183" s="76" t="s">
        <v>56</v>
      </c>
      <c r="G183" s="76" t="s">
        <v>189</v>
      </c>
      <c r="H183" s="77">
        <v>62.2</v>
      </c>
      <c r="I183" s="90">
        <v>0.28000000000000003</v>
      </c>
      <c r="J183" s="78">
        <f t="shared" si="4"/>
        <v>44.783999999999999</v>
      </c>
    </row>
    <row r="184" spans="1:10" ht="15.5">
      <c r="A184" s="34">
        <f t="shared" si="5"/>
        <v>180</v>
      </c>
      <c r="B184" s="76" t="s">
        <v>186</v>
      </c>
      <c r="C184" s="76" t="s">
        <v>701</v>
      </c>
      <c r="D184" s="76" t="s">
        <v>702</v>
      </c>
      <c r="E184" s="76" t="s">
        <v>189</v>
      </c>
      <c r="F184" s="76" t="s">
        <v>56</v>
      </c>
      <c r="G184" s="76" t="s">
        <v>189</v>
      </c>
      <c r="H184" s="77">
        <v>70.2</v>
      </c>
      <c r="I184" s="90">
        <v>0.28000000000000003</v>
      </c>
      <c r="J184" s="78">
        <f t="shared" si="4"/>
        <v>50.543999999999997</v>
      </c>
    </row>
    <row r="185" spans="1:10" ht="15.5">
      <c r="A185" s="34">
        <f t="shared" si="5"/>
        <v>181</v>
      </c>
      <c r="B185" s="76" t="s">
        <v>186</v>
      </c>
      <c r="C185" s="76" t="s">
        <v>703</v>
      </c>
      <c r="D185" s="76" t="s">
        <v>704</v>
      </c>
      <c r="E185" s="76" t="s">
        <v>189</v>
      </c>
      <c r="F185" s="76" t="s">
        <v>56</v>
      </c>
      <c r="G185" s="76" t="s">
        <v>189</v>
      </c>
      <c r="H185" s="77">
        <v>62.2</v>
      </c>
      <c r="I185" s="90">
        <v>0.28000000000000003</v>
      </c>
      <c r="J185" s="78">
        <f t="shared" si="4"/>
        <v>44.783999999999999</v>
      </c>
    </row>
    <row r="186" spans="1:10" ht="15.5">
      <c r="A186" s="34">
        <f t="shared" si="5"/>
        <v>182</v>
      </c>
      <c r="B186" s="76" t="s">
        <v>186</v>
      </c>
      <c r="C186" s="76" t="s">
        <v>705</v>
      </c>
      <c r="D186" s="76" t="s">
        <v>706</v>
      </c>
      <c r="E186" s="76" t="s">
        <v>189</v>
      </c>
      <c r="F186" s="76" t="s">
        <v>56</v>
      </c>
      <c r="G186" s="76" t="s">
        <v>189</v>
      </c>
      <c r="H186" s="77">
        <v>62.2</v>
      </c>
      <c r="I186" s="90">
        <v>0.28000000000000003</v>
      </c>
      <c r="J186" s="78">
        <f t="shared" si="4"/>
        <v>44.783999999999999</v>
      </c>
    </row>
    <row r="187" spans="1:10" ht="15.5">
      <c r="A187" s="34">
        <f t="shared" si="5"/>
        <v>183</v>
      </c>
      <c r="B187" s="76" t="s">
        <v>186</v>
      </c>
      <c r="C187" s="76" t="s">
        <v>707</v>
      </c>
      <c r="D187" s="76" t="s">
        <v>708</v>
      </c>
      <c r="E187" s="76" t="s">
        <v>189</v>
      </c>
      <c r="F187" s="76" t="s">
        <v>56</v>
      </c>
      <c r="G187" s="76" t="s">
        <v>189</v>
      </c>
      <c r="H187" s="77">
        <v>62.3</v>
      </c>
      <c r="I187" s="90">
        <v>0.28000000000000003</v>
      </c>
      <c r="J187" s="78">
        <f t="shared" si="4"/>
        <v>44.855999999999995</v>
      </c>
    </row>
    <row r="188" spans="1:10" ht="15.5">
      <c r="A188" s="34">
        <f t="shared" si="5"/>
        <v>184</v>
      </c>
      <c r="B188" s="76" t="s">
        <v>186</v>
      </c>
      <c r="C188" s="76" t="s">
        <v>709</v>
      </c>
      <c r="D188" s="76" t="s">
        <v>710</v>
      </c>
      <c r="E188" s="76" t="s">
        <v>189</v>
      </c>
      <c r="F188" s="76" t="s">
        <v>56</v>
      </c>
      <c r="G188" s="76" t="s">
        <v>189</v>
      </c>
      <c r="H188" s="77">
        <v>62.3</v>
      </c>
      <c r="I188" s="90">
        <v>0.28000000000000003</v>
      </c>
      <c r="J188" s="78">
        <f t="shared" si="4"/>
        <v>44.855999999999995</v>
      </c>
    </row>
    <row r="189" spans="1:10" ht="15.5">
      <c r="A189" s="34">
        <f t="shared" si="5"/>
        <v>185</v>
      </c>
      <c r="B189" s="76" t="s">
        <v>186</v>
      </c>
      <c r="C189" s="76" t="s">
        <v>711</v>
      </c>
      <c r="D189" s="76" t="s">
        <v>712</v>
      </c>
      <c r="E189" s="76" t="s">
        <v>189</v>
      </c>
      <c r="F189" s="76" t="s">
        <v>56</v>
      </c>
      <c r="G189" s="76" t="s">
        <v>189</v>
      </c>
      <c r="H189" s="77">
        <v>62.3</v>
      </c>
      <c r="I189" s="90">
        <v>0.28000000000000003</v>
      </c>
      <c r="J189" s="78">
        <f t="shared" si="4"/>
        <v>44.855999999999995</v>
      </c>
    </row>
    <row r="190" spans="1:10" ht="15.5">
      <c r="A190" s="34">
        <f t="shared" si="5"/>
        <v>186</v>
      </c>
      <c r="B190" s="76" t="s">
        <v>186</v>
      </c>
      <c r="C190" s="76" t="s">
        <v>713</v>
      </c>
      <c r="D190" s="76" t="s">
        <v>714</v>
      </c>
      <c r="E190" s="76" t="s">
        <v>189</v>
      </c>
      <c r="F190" s="76" t="s">
        <v>56</v>
      </c>
      <c r="G190" s="76" t="s">
        <v>189</v>
      </c>
      <c r="H190" s="77">
        <v>62.3</v>
      </c>
      <c r="I190" s="90">
        <v>0.28000000000000003</v>
      </c>
      <c r="J190" s="78">
        <f t="shared" ref="J190:J253" si="6">H190*(1-I190)</f>
        <v>44.855999999999995</v>
      </c>
    </row>
    <row r="191" spans="1:10" ht="15.5">
      <c r="A191" s="34">
        <f t="shared" si="5"/>
        <v>187</v>
      </c>
      <c r="B191" s="76" t="s">
        <v>186</v>
      </c>
      <c r="C191" s="76" t="s">
        <v>715</v>
      </c>
      <c r="D191" s="76" t="s">
        <v>716</v>
      </c>
      <c r="E191" s="76" t="s">
        <v>189</v>
      </c>
      <c r="F191" s="76" t="s">
        <v>56</v>
      </c>
      <c r="G191" s="76" t="s">
        <v>189</v>
      </c>
      <c r="H191" s="77">
        <v>62.3</v>
      </c>
      <c r="I191" s="90">
        <v>0.28000000000000003</v>
      </c>
      <c r="J191" s="78">
        <f t="shared" si="6"/>
        <v>44.855999999999995</v>
      </c>
    </row>
    <row r="192" spans="1:10" ht="15.5">
      <c r="A192" s="34">
        <f t="shared" si="5"/>
        <v>188</v>
      </c>
      <c r="B192" s="76" t="s">
        <v>186</v>
      </c>
      <c r="C192" s="76" t="s">
        <v>717</v>
      </c>
      <c r="D192" s="76" t="s">
        <v>718</v>
      </c>
      <c r="E192" s="76" t="s">
        <v>189</v>
      </c>
      <c r="F192" s="76" t="s">
        <v>56</v>
      </c>
      <c r="G192" s="76" t="s">
        <v>189</v>
      </c>
      <c r="H192" s="77">
        <v>62.3</v>
      </c>
      <c r="I192" s="90">
        <v>0.28000000000000003</v>
      </c>
      <c r="J192" s="78">
        <f t="shared" si="6"/>
        <v>44.855999999999995</v>
      </c>
    </row>
    <row r="193" spans="1:10" ht="15.5">
      <c r="A193" s="34">
        <f t="shared" si="5"/>
        <v>189</v>
      </c>
      <c r="B193" s="76" t="s">
        <v>186</v>
      </c>
      <c r="C193" s="76" t="s">
        <v>719</v>
      </c>
      <c r="D193" s="76" t="s">
        <v>720</v>
      </c>
      <c r="E193" s="76" t="s">
        <v>189</v>
      </c>
      <c r="F193" s="76" t="s">
        <v>56</v>
      </c>
      <c r="G193" s="76" t="s">
        <v>189</v>
      </c>
      <c r="H193" s="77">
        <v>62.3</v>
      </c>
      <c r="I193" s="90">
        <v>0.28000000000000003</v>
      </c>
      <c r="J193" s="78">
        <f t="shared" si="6"/>
        <v>44.855999999999995</v>
      </c>
    </row>
    <row r="194" spans="1:10" ht="15.5">
      <c r="A194" s="34">
        <f t="shared" si="5"/>
        <v>190</v>
      </c>
      <c r="B194" s="76" t="s">
        <v>186</v>
      </c>
      <c r="C194" s="76" t="s">
        <v>721</v>
      </c>
      <c r="D194" s="76" t="s">
        <v>722</v>
      </c>
      <c r="E194" s="76" t="s">
        <v>189</v>
      </c>
      <c r="F194" s="76" t="s">
        <v>56</v>
      </c>
      <c r="G194" s="76" t="s">
        <v>189</v>
      </c>
      <c r="H194" s="77">
        <v>70.2</v>
      </c>
      <c r="I194" s="90">
        <v>0.28000000000000003</v>
      </c>
      <c r="J194" s="78">
        <f t="shared" si="6"/>
        <v>50.543999999999997</v>
      </c>
    </row>
    <row r="195" spans="1:10" ht="15.5">
      <c r="A195" s="34">
        <f t="shared" si="5"/>
        <v>191</v>
      </c>
      <c r="B195" s="76" t="s">
        <v>186</v>
      </c>
      <c r="C195" s="76" t="s">
        <v>723</v>
      </c>
      <c r="D195" s="76" t="s">
        <v>724</v>
      </c>
      <c r="E195" s="76" t="s">
        <v>189</v>
      </c>
      <c r="F195" s="76" t="s">
        <v>56</v>
      </c>
      <c r="G195" s="76" t="s">
        <v>189</v>
      </c>
      <c r="H195" s="77">
        <v>70.2</v>
      </c>
      <c r="I195" s="90">
        <v>0.28000000000000003</v>
      </c>
      <c r="J195" s="78">
        <f t="shared" si="6"/>
        <v>50.543999999999997</v>
      </c>
    </row>
    <row r="196" spans="1:10" ht="15.5">
      <c r="A196" s="34">
        <f t="shared" si="5"/>
        <v>192</v>
      </c>
      <c r="B196" s="76" t="s">
        <v>186</v>
      </c>
      <c r="C196" s="76" t="s">
        <v>725</v>
      </c>
      <c r="D196" s="76" t="s">
        <v>726</v>
      </c>
      <c r="E196" s="76" t="s">
        <v>189</v>
      </c>
      <c r="F196" s="76" t="s">
        <v>56</v>
      </c>
      <c r="G196" s="76" t="s">
        <v>189</v>
      </c>
      <c r="H196" s="77">
        <v>70.2</v>
      </c>
      <c r="I196" s="90">
        <v>0.28000000000000003</v>
      </c>
      <c r="J196" s="78">
        <f t="shared" si="6"/>
        <v>50.543999999999997</v>
      </c>
    </row>
    <row r="197" spans="1:10" ht="15.5">
      <c r="A197" s="34">
        <f t="shared" si="5"/>
        <v>193</v>
      </c>
      <c r="B197" s="76" t="s">
        <v>186</v>
      </c>
      <c r="C197" s="76" t="s">
        <v>727</v>
      </c>
      <c r="D197" s="76" t="s">
        <v>728</v>
      </c>
      <c r="E197" s="76" t="s">
        <v>189</v>
      </c>
      <c r="F197" s="76" t="s">
        <v>56</v>
      </c>
      <c r="G197" s="76" t="s">
        <v>189</v>
      </c>
      <c r="H197" s="77">
        <v>62.2</v>
      </c>
      <c r="I197" s="90">
        <v>0.28000000000000003</v>
      </c>
      <c r="J197" s="78">
        <f t="shared" si="6"/>
        <v>44.783999999999999</v>
      </c>
    </row>
    <row r="198" spans="1:10" ht="15.5">
      <c r="A198" s="34">
        <f t="shared" si="5"/>
        <v>194</v>
      </c>
      <c r="B198" s="76" t="s">
        <v>186</v>
      </c>
      <c r="C198" s="76" t="s">
        <v>729</v>
      </c>
      <c r="D198" s="76" t="s">
        <v>730</v>
      </c>
      <c r="E198" s="76" t="s">
        <v>189</v>
      </c>
      <c r="F198" s="76" t="s">
        <v>56</v>
      </c>
      <c r="G198" s="76" t="s">
        <v>189</v>
      </c>
      <c r="H198" s="77">
        <v>70.2</v>
      </c>
      <c r="I198" s="90">
        <v>0.28000000000000003</v>
      </c>
      <c r="J198" s="78">
        <f t="shared" si="6"/>
        <v>50.543999999999997</v>
      </c>
    </row>
    <row r="199" spans="1:10" ht="15.5">
      <c r="A199" s="34">
        <f t="shared" ref="A199:A262" si="7">SUM(A198+1)</f>
        <v>195</v>
      </c>
      <c r="B199" s="76" t="s">
        <v>186</v>
      </c>
      <c r="C199" s="76" t="s">
        <v>731</v>
      </c>
      <c r="D199" s="76" t="s">
        <v>732</v>
      </c>
      <c r="E199" s="76" t="s">
        <v>189</v>
      </c>
      <c r="F199" s="76" t="s">
        <v>56</v>
      </c>
      <c r="G199" s="76" t="s">
        <v>189</v>
      </c>
      <c r="H199" s="77">
        <v>62.2</v>
      </c>
      <c r="I199" s="90">
        <v>0.28000000000000003</v>
      </c>
      <c r="J199" s="78">
        <f t="shared" si="6"/>
        <v>44.783999999999999</v>
      </c>
    </row>
    <row r="200" spans="1:10" ht="15.5">
      <c r="A200" s="34">
        <f t="shared" si="7"/>
        <v>196</v>
      </c>
      <c r="B200" s="76" t="s">
        <v>186</v>
      </c>
      <c r="C200" s="76" t="s">
        <v>733</v>
      </c>
      <c r="D200" s="76" t="s">
        <v>734</v>
      </c>
      <c r="E200" s="76" t="s">
        <v>189</v>
      </c>
      <c r="F200" s="76" t="s">
        <v>56</v>
      </c>
      <c r="G200" s="76" t="s">
        <v>189</v>
      </c>
      <c r="H200" s="77">
        <v>73.2</v>
      </c>
      <c r="I200" s="90">
        <v>0.28000000000000003</v>
      </c>
      <c r="J200" s="78">
        <f t="shared" si="6"/>
        <v>52.704000000000001</v>
      </c>
    </row>
    <row r="201" spans="1:10" ht="15.5">
      <c r="A201" s="34">
        <f t="shared" si="7"/>
        <v>197</v>
      </c>
      <c r="B201" s="76" t="s">
        <v>186</v>
      </c>
      <c r="C201" s="76" t="s">
        <v>735</v>
      </c>
      <c r="D201" s="76" t="s">
        <v>736</v>
      </c>
      <c r="E201" s="76" t="s">
        <v>189</v>
      </c>
      <c r="F201" s="76" t="s">
        <v>56</v>
      </c>
      <c r="G201" s="76" t="s">
        <v>189</v>
      </c>
      <c r="H201" s="77">
        <v>62.3</v>
      </c>
      <c r="I201" s="90">
        <v>0.28000000000000003</v>
      </c>
      <c r="J201" s="78">
        <f t="shared" si="6"/>
        <v>44.855999999999995</v>
      </c>
    </row>
    <row r="202" spans="1:10" ht="15.5">
      <c r="A202" s="34">
        <f t="shared" si="7"/>
        <v>198</v>
      </c>
      <c r="B202" s="76" t="s">
        <v>186</v>
      </c>
      <c r="C202" s="76" t="s">
        <v>737</v>
      </c>
      <c r="D202" s="76" t="s">
        <v>738</v>
      </c>
      <c r="E202" s="76" t="s">
        <v>189</v>
      </c>
      <c r="F202" s="76" t="s">
        <v>56</v>
      </c>
      <c r="G202" s="76" t="s">
        <v>189</v>
      </c>
      <c r="H202" s="77">
        <v>62.3</v>
      </c>
      <c r="I202" s="90">
        <v>0.28000000000000003</v>
      </c>
      <c r="J202" s="78">
        <f t="shared" si="6"/>
        <v>44.855999999999995</v>
      </c>
    </row>
    <row r="203" spans="1:10" ht="15.5">
      <c r="A203" s="34">
        <f t="shared" si="7"/>
        <v>199</v>
      </c>
      <c r="B203" s="76" t="s">
        <v>186</v>
      </c>
      <c r="C203" s="76" t="s">
        <v>739</v>
      </c>
      <c r="D203" s="76" t="s">
        <v>740</v>
      </c>
      <c r="E203" s="76" t="s">
        <v>189</v>
      </c>
      <c r="F203" s="76" t="s">
        <v>56</v>
      </c>
      <c r="G203" s="76" t="s">
        <v>189</v>
      </c>
      <c r="H203" s="77">
        <v>62.3</v>
      </c>
      <c r="I203" s="90">
        <v>0.28000000000000003</v>
      </c>
      <c r="J203" s="78">
        <f t="shared" si="6"/>
        <v>44.855999999999995</v>
      </c>
    </row>
    <row r="204" spans="1:10" ht="15.5">
      <c r="A204" s="34">
        <f t="shared" si="7"/>
        <v>200</v>
      </c>
      <c r="B204" s="76" t="s">
        <v>186</v>
      </c>
      <c r="C204" s="76" t="s">
        <v>741</v>
      </c>
      <c r="D204" s="76" t="s">
        <v>742</v>
      </c>
      <c r="E204" s="76" t="s">
        <v>189</v>
      </c>
      <c r="F204" s="76" t="s">
        <v>56</v>
      </c>
      <c r="G204" s="76" t="s">
        <v>189</v>
      </c>
      <c r="H204" s="77">
        <v>62.3</v>
      </c>
      <c r="I204" s="90">
        <v>0.28000000000000003</v>
      </c>
      <c r="J204" s="78">
        <f t="shared" si="6"/>
        <v>44.855999999999995</v>
      </c>
    </row>
    <row r="205" spans="1:10" ht="15.5">
      <c r="A205" s="34">
        <f t="shared" si="7"/>
        <v>201</v>
      </c>
      <c r="B205" s="76" t="s">
        <v>186</v>
      </c>
      <c r="C205" s="76" t="s">
        <v>743</v>
      </c>
      <c r="D205" s="76" t="s">
        <v>744</v>
      </c>
      <c r="E205" s="76" t="s">
        <v>189</v>
      </c>
      <c r="F205" s="76" t="s">
        <v>56</v>
      </c>
      <c r="G205" s="76" t="s">
        <v>189</v>
      </c>
      <c r="H205" s="77">
        <v>62.3</v>
      </c>
      <c r="I205" s="90">
        <v>0.28000000000000003</v>
      </c>
      <c r="J205" s="78">
        <f t="shared" si="6"/>
        <v>44.855999999999995</v>
      </c>
    </row>
    <row r="206" spans="1:10" ht="15.5">
      <c r="A206" s="34">
        <f t="shared" si="7"/>
        <v>202</v>
      </c>
      <c r="B206" s="76" t="s">
        <v>186</v>
      </c>
      <c r="C206" s="76" t="s">
        <v>745</v>
      </c>
      <c r="D206" s="76" t="s">
        <v>746</v>
      </c>
      <c r="E206" s="76" t="s">
        <v>189</v>
      </c>
      <c r="F206" s="76" t="s">
        <v>56</v>
      </c>
      <c r="G206" s="76" t="s">
        <v>189</v>
      </c>
      <c r="H206" s="77">
        <v>62.3</v>
      </c>
      <c r="I206" s="90">
        <v>0.28000000000000003</v>
      </c>
      <c r="J206" s="78">
        <f t="shared" si="6"/>
        <v>44.855999999999995</v>
      </c>
    </row>
    <row r="207" spans="1:10" ht="15.5">
      <c r="A207" s="34">
        <f t="shared" si="7"/>
        <v>203</v>
      </c>
      <c r="B207" s="76" t="s">
        <v>186</v>
      </c>
      <c r="C207" s="76" t="s">
        <v>747</v>
      </c>
      <c r="D207" s="76" t="s">
        <v>748</v>
      </c>
      <c r="E207" s="76" t="s">
        <v>189</v>
      </c>
      <c r="F207" s="76" t="s">
        <v>56</v>
      </c>
      <c r="G207" s="76" t="s">
        <v>189</v>
      </c>
      <c r="H207" s="77">
        <v>62.3</v>
      </c>
      <c r="I207" s="90">
        <v>0.28000000000000003</v>
      </c>
      <c r="J207" s="78">
        <f t="shared" si="6"/>
        <v>44.855999999999995</v>
      </c>
    </row>
    <row r="208" spans="1:10" ht="15.5">
      <c r="A208" s="34">
        <f t="shared" si="7"/>
        <v>204</v>
      </c>
      <c r="B208" s="76" t="s">
        <v>186</v>
      </c>
      <c r="C208" s="76" t="s">
        <v>749</v>
      </c>
      <c r="D208" s="76" t="s">
        <v>750</v>
      </c>
      <c r="E208" s="76" t="s">
        <v>189</v>
      </c>
      <c r="F208" s="76" t="s">
        <v>56</v>
      </c>
      <c r="G208" s="76" t="s">
        <v>189</v>
      </c>
      <c r="H208" s="77">
        <v>70.2</v>
      </c>
      <c r="I208" s="90">
        <v>0.28000000000000003</v>
      </c>
      <c r="J208" s="78">
        <f t="shared" si="6"/>
        <v>50.543999999999997</v>
      </c>
    </row>
    <row r="209" spans="1:10" ht="15.5">
      <c r="A209" s="34">
        <f t="shared" si="7"/>
        <v>205</v>
      </c>
      <c r="B209" s="76" t="s">
        <v>186</v>
      </c>
      <c r="C209" s="76" t="s">
        <v>751</v>
      </c>
      <c r="D209" s="76" t="s">
        <v>752</v>
      </c>
      <c r="E209" s="76" t="s">
        <v>189</v>
      </c>
      <c r="F209" s="76" t="s">
        <v>56</v>
      </c>
      <c r="G209" s="76" t="s">
        <v>189</v>
      </c>
      <c r="H209" s="77">
        <v>70.2</v>
      </c>
      <c r="I209" s="90">
        <v>0.28000000000000003</v>
      </c>
      <c r="J209" s="78">
        <f t="shared" si="6"/>
        <v>50.543999999999997</v>
      </c>
    </row>
    <row r="210" spans="1:10" ht="15.5">
      <c r="A210" s="34">
        <f t="shared" si="7"/>
        <v>206</v>
      </c>
      <c r="B210" s="76" t="s">
        <v>186</v>
      </c>
      <c r="C210" s="76" t="s">
        <v>753</v>
      </c>
      <c r="D210" s="76" t="s">
        <v>754</v>
      </c>
      <c r="E210" s="76" t="s">
        <v>189</v>
      </c>
      <c r="F210" s="76" t="s">
        <v>56</v>
      </c>
      <c r="G210" s="76" t="s">
        <v>189</v>
      </c>
      <c r="H210" s="77">
        <v>70.2</v>
      </c>
      <c r="I210" s="90">
        <v>0.28000000000000003</v>
      </c>
      <c r="J210" s="78">
        <f t="shared" si="6"/>
        <v>50.543999999999997</v>
      </c>
    </row>
    <row r="211" spans="1:10" ht="15.5">
      <c r="A211" s="34">
        <f t="shared" si="7"/>
        <v>207</v>
      </c>
      <c r="B211" s="76" t="s">
        <v>186</v>
      </c>
      <c r="C211" s="76" t="s">
        <v>755</v>
      </c>
      <c r="D211" s="76" t="s">
        <v>756</v>
      </c>
      <c r="E211" s="76" t="s">
        <v>189</v>
      </c>
      <c r="F211" s="76" t="s">
        <v>56</v>
      </c>
      <c r="G211" s="76" t="s">
        <v>189</v>
      </c>
      <c r="H211" s="77">
        <v>70.2</v>
      </c>
      <c r="I211" s="90">
        <v>0.28000000000000003</v>
      </c>
      <c r="J211" s="78">
        <f t="shared" si="6"/>
        <v>50.543999999999997</v>
      </c>
    </row>
    <row r="212" spans="1:10" ht="15.5">
      <c r="A212" s="34">
        <f t="shared" si="7"/>
        <v>208</v>
      </c>
      <c r="B212" s="76" t="s">
        <v>186</v>
      </c>
      <c r="C212" s="76" t="s">
        <v>757</v>
      </c>
      <c r="D212" s="76" t="s">
        <v>758</v>
      </c>
      <c r="E212" s="76" t="s">
        <v>189</v>
      </c>
      <c r="F212" s="76" t="s">
        <v>56</v>
      </c>
      <c r="G212" s="76" t="s">
        <v>189</v>
      </c>
      <c r="H212" s="77">
        <v>70.2</v>
      </c>
      <c r="I212" s="90">
        <v>0.28000000000000003</v>
      </c>
      <c r="J212" s="78">
        <f t="shared" si="6"/>
        <v>50.543999999999997</v>
      </c>
    </row>
    <row r="213" spans="1:10" ht="15.5">
      <c r="A213" s="34">
        <f t="shared" si="7"/>
        <v>209</v>
      </c>
      <c r="B213" s="76" t="s">
        <v>186</v>
      </c>
      <c r="C213" s="76" t="s">
        <v>759</v>
      </c>
      <c r="D213" s="76" t="s">
        <v>760</v>
      </c>
      <c r="E213" s="76" t="s">
        <v>189</v>
      </c>
      <c r="F213" s="76" t="s">
        <v>56</v>
      </c>
      <c r="G213" s="76" t="s">
        <v>189</v>
      </c>
      <c r="H213" s="77">
        <v>70.2</v>
      </c>
      <c r="I213" s="90">
        <v>0.28000000000000003</v>
      </c>
      <c r="J213" s="78">
        <f t="shared" si="6"/>
        <v>50.543999999999997</v>
      </c>
    </row>
    <row r="214" spans="1:10" ht="15.5">
      <c r="A214" s="34">
        <f t="shared" si="7"/>
        <v>210</v>
      </c>
      <c r="B214" s="76" t="s">
        <v>186</v>
      </c>
      <c r="C214" s="76" t="s">
        <v>761</v>
      </c>
      <c r="D214" s="76" t="s">
        <v>762</v>
      </c>
      <c r="E214" s="76" t="s">
        <v>189</v>
      </c>
      <c r="F214" s="76" t="s">
        <v>56</v>
      </c>
      <c r="G214" s="76" t="s">
        <v>189</v>
      </c>
      <c r="H214" s="77">
        <v>70.2</v>
      </c>
      <c r="I214" s="90">
        <v>0.28000000000000003</v>
      </c>
      <c r="J214" s="78">
        <f t="shared" si="6"/>
        <v>50.543999999999997</v>
      </c>
    </row>
    <row r="215" spans="1:10" ht="15.5">
      <c r="A215" s="34">
        <f t="shared" si="7"/>
        <v>211</v>
      </c>
      <c r="B215" s="76" t="s">
        <v>186</v>
      </c>
      <c r="C215" s="76" t="s">
        <v>763</v>
      </c>
      <c r="D215" s="76" t="s">
        <v>764</v>
      </c>
      <c r="E215" s="76" t="s">
        <v>189</v>
      </c>
      <c r="F215" s="76" t="s">
        <v>56</v>
      </c>
      <c r="G215" s="76" t="s">
        <v>189</v>
      </c>
      <c r="H215" s="77">
        <v>62.3</v>
      </c>
      <c r="I215" s="90">
        <v>0.28000000000000003</v>
      </c>
      <c r="J215" s="78">
        <f t="shared" si="6"/>
        <v>44.855999999999995</v>
      </c>
    </row>
    <row r="216" spans="1:10" ht="15.5">
      <c r="A216" s="34">
        <f t="shared" si="7"/>
        <v>212</v>
      </c>
      <c r="B216" s="76" t="s">
        <v>186</v>
      </c>
      <c r="C216" s="76" t="s">
        <v>765</v>
      </c>
      <c r="D216" s="76" t="s">
        <v>766</v>
      </c>
      <c r="E216" s="76" t="s">
        <v>189</v>
      </c>
      <c r="F216" s="76" t="s">
        <v>56</v>
      </c>
      <c r="G216" s="76" t="s">
        <v>189</v>
      </c>
      <c r="H216" s="77">
        <v>62.3</v>
      </c>
      <c r="I216" s="90">
        <v>0.28000000000000003</v>
      </c>
      <c r="J216" s="78">
        <f t="shared" si="6"/>
        <v>44.855999999999995</v>
      </c>
    </row>
    <row r="217" spans="1:10" ht="15.5">
      <c r="A217" s="34">
        <f t="shared" si="7"/>
        <v>213</v>
      </c>
      <c r="B217" s="76" t="s">
        <v>186</v>
      </c>
      <c r="C217" s="76" t="s">
        <v>767</v>
      </c>
      <c r="D217" s="76" t="s">
        <v>768</v>
      </c>
      <c r="E217" s="76" t="s">
        <v>189</v>
      </c>
      <c r="F217" s="76" t="s">
        <v>56</v>
      </c>
      <c r="G217" s="76" t="s">
        <v>189</v>
      </c>
      <c r="H217" s="77">
        <v>62.3</v>
      </c>
      <c r="I217" s="90">
        <v>0.28000000000000003</v>
      </c>
      <c r="J217" s="78">
        <f t="shared" si="6"/>
        <v>44.855999999999995</v>
      </c>
    </row>
    <row r="218" spans="1:10" ht="15.5">
      <c r="A218" s="34">
        <f t="shared" si="7"/>
        <v>214</v>
      </c>
      <c r="B218" s="76" t="s">
        <v>186</v>
      </c>
      <c r="C218" s="76" t="s">
        <v>769</v>
      </c>
      <c r="D218" s="76" t="s">
        <v>770</v>
      </c>
      <c r="E218" s="76" t="s">
        <v>189</v>
      </c>
      <c r="F218" s="76" t="s">
        <v>56</v>
      </c>
      <c r="G218" s="76" t="s">
        <v>189</v>
      </c>
      <c r="H218" s="77">
        <v>62.3</v>
      </c>
      <c r="I218" s="90">
        <v>0.28000000000000003</v>
      </c>
      <c r="J218" s="78">
        <f t="shared" si="6"/>
        <v>44.855999999999995</v>
      </c>
    </row>
    <row r="219" spans="1:10" ht="15.5">
      <c r="A219" s="34">
        <f t="shared" si="7"/>
        <v>215</v>
      </c>
      <c r="B219" s="76" t="s">
        <v>186</v>
      </c>
      <c r="C219" s="76" t="s">
        <v>771</v>
      </c>
      <c r="D219" s="76" t="s">
        <v>772</v>
      </c>
      <c r="E219" s="76" t="s">
        <v>189</v>
      </c>
      <c r="F219" s="76" t="s">
        <v>56</v>
      </c>
      <c r="G219" s="76" t="s">
        <v>189</v>
      </c>
      <c r="H219" s="77">
        <v>62.3</v>
      </c>
      <c r="I219" s="90">
        <v>0.28000000000000003</v>
      </c>
      <c r="J219" s="78">
        <f t="shared" si="6"/>
        <v>44.855999999999995</v>
      </c>
    </row>
    <row r="220" spans="1:10" ht="29">
      <c r="A220" s="34">
        <f t="shared" si="7"/>
        <v>216</v>
      </c>
      <c r="B220" s="76" t="s">
        <v>186</v>
      </c>
      <c r="C220" s="76" t="s">
        <v>773</v>
      </c>
      <c r="D220" s="76" t="s">
        <v>774</v>
      </c>
      <c r="E220" s="76" t="s">
        <v>189</v>
      </c>
      <c r="F220" s="76" t="s">
        <v>56</v>
      </c>
      <c r="G220" s="76" t="s">
        <v>189</v>
      </c>
      <c r="H220" s="77">
        <v>357.75</v>
      </c>
      <c r="I220" s="90">
        <v>0.28000000000000003</v>
      </c>
      <c r="J220" s="78">
        <f t="shared" si="6"/>
        <v>257.58</v>
      </c>
    </row>
    <row r="221" spans="1:10" ht="15.5">
      <c r="A221" s="34">
        <f t="shared" si="7"/>
        <v>217</v>
      </c>
      <c r="B221" s="76" t="s">
        <v>186</v>
      </c>
      <c r="C221" s="76" t="s">
        <v>775</v>
      </c>
      <c r="D221" s="76" t="s">
        <v>776</v>
      </c>
      <c r="E221" s="76" t="s">
        <v>189</v>
      </c>
      <c r="F221" s="76" t="s">
        <v>56</v>
      </c>
      <c r="G221" s="76" t="s">
        <v>189</v>
      </c>
      <c r="H221" s="77">
        <v>342</v>
      </c>
      <c r="I221" s="90">
        <v>0.28000000000000003</v>
      </c>
      <c r="J221" s="78">
        <f t="shared" si="6"/>
        <v>246.23999999999998</v>
      </c>
    </row>
    <row r="222" spans="1:10" ht="29">
      <c r="A222" s="34">
        <f t="shared" si="7"/>
        <v>218</v>
      </c>
      <c r="B222" s="76" t="s">
        <v>186</v>
      </c>
      <c r="C222" s="76" t="s">
        <v>777</v>
      </c>
      <c r="D222" s="76" t="s">
        <v>778</v>
      </c>
      <c r="E222" s="76" t="s">
        <v>189</v>
      </c>
      <c r="F222" s="76" t="s">
        <v>56</v>
      </c>
      <c r="G222" s="76" t="s">
        <v>189</v>
      </c>
      <c r="H222" s="77">
        <v>397.75</v>
      </c>
      <c r="I222" s="90">
        <v>0.28000000000000003</v>
      </c>
      <c r="J222" s="78">
        <f t="shared" si="6"/>
        <v>286.38</v>
      </c>
    </row>
    <row r="223" spans="1:10" ht="15.5">
      <c r="A223" s="34">
        <f t="shared" si="7"/>
        <v>219</v>
      </c>
      <c r="B223" s="76" t="s">
        <v>186</v>
      </c>
      <c r="C223" s="76" t="s">
        <v>779</v>
      </c>
      <c r="D223" s="76" t="s">
        <v>780</v>
      </c>
      <c r="E223" s="76" t="s">
        <v>189</v>
      </c>
      <c r="F223" s="76" t="s">
        <v>56</v>
      </c>
      <c r="G223" s="76" t="s">
        <v>189</v>
      </c>
      <c r="H223" s="77">
        <v>765</v>
      </c>
      <c r="I223" s="90">
        <v>0.28000000000000003</v>
      </c>
      <c r="J223" s="78">
        <f t="shared" si="6"/>
        <v>550.79999999999995</v>
      </c>
    </row>
    <row r="224" spans="1:10" ht="15.5">
      <c r="A224" s="34">
        <f t="shared" si="7"/>
        <v>220</v>
      </c>
      <c r="B224" s="76" t="s">
        <v>186</v>
      </c>
      <c r="C224" s="76" t="s">
        <v>781</v>
      </c>
      <c r="D224" s="76" t="s">
        <v>782</v>
      </c>
      <c r="E224" s="76" t="s">
        <v>189</v>
      </c>
      <c r="F224" s="76" t="s">
        <v>56</v>
      </c>
      <c r="G224" s="76" t="s">
        <v>189</v>
      </c>
      <c r="H224" s="77">
        <v>64</v>
      </c>
      <c r="I224" s="90">
        <v>0.28000000000000003</v>
      </c>
      <c r="J224" s="78">
        <f t="shared" si="6"/>
        <v>46.08</v>
      </c>
    </row>
    <row r="225" spans="1:10" ht="15.5">
      <c r="A225" s="34">
        <f t="shared" si="7"/>
        <v>221</v>
      </c>
      <c r="B225" s="76" t="s">
        <v>186</v>
      </c>
      <c r="C225" s="76" t="s">
        <v>783</v>
      </c>
      <c r="D225" s="76" t="s">
        <v>784</v>
      </c>
      <c r="E225" s="76" t="s">
        <v>189</v>
      </c>
      <c r="F225" s="76" t="s">
        <v>56</v>
      </c>
      <c r="G225" s="76" t="s">
        <v>189</v>
      </c>
      <c r="H225" s="77">
        <v>137.5</v>
      </c>
      <c r="I225" s="90">
        <v>0.28000000000000003</v>
      </c>
      <c r="J225" s="78">
        <f t="shared" si="6"/>
        <v>99</v>
      </c>
    </row>
    <row r="226" spans="1:10" ht="15.5">
      <c r="A226" s="34">
        <f t="shared" si="7"/>
        <v>222</v>
      </c>
      <c r="B226" s="76" t="s">
        <v>186</v>
      </c>
      <c r="C226" s="76" t="s">
        <v>785</v>
      </c>
      <c r="D226" s="76" t="s">
        <v>786</v>
      </c>
      <c r="E226" s="76" t="s">
        <v>189</v>
      </c>
      <c r="F226" s="76" t="s">
        <v>56</v>
      </c>
      <c r="G226" s="76" t="s">
        <v>189</v>
      </c>
      <c r="H226" s="77">
        <v>137.5</v>
      </c>
      <c r="I226" s="90">
        <v>0.28000000000000003</v>
      </c>
      <c r="J226" s="78">
        <f t="shared" si="6"/>
        <v>99</v>
      </c>
    </row>
    <row r="227" spans="1:10" ht="15.5">
      <c r="A227" s="34">
        <f t="shared" si="7"/>
        <v>223</v>
      </c>
      <c r="B227" s="76" t="s">
        <v>186</v>
      </c>
      <c r="C227" s="76" t="s">
        <v>787</v>
      </c>
      <c r="D227" s="76" t="s">
        <v>788</v>
      </c>
      <c r="E227" s="76" t="s">
        <v>189</v>
      </c>
      <c r="F227" s="76" t="s">
        <v>56</v>
      </c>
      <c r="G227" s="76" t="s">
        <v>189</v>
      </c>
      <c r="H227" s="77">
        <v>135.19999999999999</v>
      </c>
      <c r="I227" s="90">
        <v>0.28000000000000003</v>
      </c>
      <c r="J227" s="78">
        <f t="shared" si="6"/>
        <v>97.343999999999994</v>
      </c>
    </row>
    <row r="228" spans="1:10" ht="15.5">
      <c r="A228" s="34">
        <f t="shared" si="7"/>
        <v>224</v>
      </c>
      <c r="B228" s="76" t="s">
        <v>186</v>
      </c>
      <c r="C228" s="76" t="s">
        <v>789</v>
      </c>
      <c r="D228" s="76" t="s">
        <v>790</v>
      </c>
      <c r="E228" s="76" t="s">
        <v>189</v>
      </c>
      <c r="F228" s="76" t="s">
        <v>56</v>
      </c>
      <c r="G228" s="76" t="s">
        <v>189</v>
      </c>
      <c r="H228" s="77">
        <v>135.19999999999999</v>
      </c>
      <c r="I228" s="90">
        <v>0.28000000000000003</v>
      </c>
      <c r="J228" s="78">
        <f t="shared" si="6"/>
        <v>97.343999999999994</v>
      </c>
    </row>
    <row r="229" spans="1:10" ht="15.5">
      <c r="A229" s="34">
        <f t="shared" si="7"/>
        <v>225</v>
      </c>
      <c r="B229" s="76" t="s">
        <v>186</v>
      </c>
      <c r="C229" s="76" t="s">
        <v>791</v>
      </c>
      <c r="D229" s="76" t="s">
        <v>792</v>
      </c>
      <c r="E229" s="76" t="s">
        <v>189</v>
      </c>
      <c r="F229" s="76" t="s">
        <v>56</v>
      </c>
      <c r="G229" s="76" t="s">
        <v>189</v>
      </c>
      <c r="H229" s="77">
        <v>129.5</v>
      </c>
      <c r="I229" s="90">
        <v>0.28000000000000003</v>
      </c>
      <c r="J229" s="78">
        <f t="shared" si="6"/>
        <v>93.24</v>
      </c>
    </row>
    <row r="230" spans="1:10" ht="15.5">
      <c r="A230" s="34">
        <f t="shared" si="7"/>
        <v>226</v>
      </c>
      <c r="B230" s="76" t="s">
        <v>186</v>
      </c>
      <c r="C230" s="76" t="s">
        <v>793</v>
      </c>
      <c r="D230" s="76" t="s">
        <v>6854</v>
      </c>
      <c r="E230" s="76" t="s">
        <v>189</v>
      </c>
      <c r="F230" s="76" t="s">
        <v>56</v>
      </c>
      <c r="G230" s="76" t="s">
        <v>189</v>
      </c>
      <c r="H230" s="77">
        <v>0</v>
      </c>
      <c r="I230" s="90">
        <v>0.28000000000000003</v>
      </c>
      <c r="J230" s="78">
        <f t="shared" si="6"/>
        <v>0</v>
      </c>
    </row>
    <row r="231" spans="1:10" ht="15.5">
      <c r="A231" s="34">
        <f t="shared" si="7"/>
        <v>227</v>
      </c>
      <c r="B231" s="76" t="s">
        <v>186</v>
      </c>
      <c r="C231" s="76" t="s">
        <v>794</v>
      </c>
      <c r="D231" s="76" t="s">
        <v>795</v>
      </c>
      <c r="E231" s="76" t="s">
        <v>189</v>
      </c>
      <c r="F231" s="76" t="s">
        <v>56</v>
      </c>
      <c r="G231" s="76" t="s">
        <v>189</v>
      </c>
      <c r="H231" s="77">
        <v>195</v>
      </c>
      <c r="I231" s="90">
        <v>0.28000000000000003</v>
      </c>
      <c r="J231" s="78">
        <f t="shared" si="6"/>
        <v>140.4</v>
      </c>
    </row>
    <row r="232" spans="1:10" ht="29">
      <c r="A232" s="34">
        <f t="shared" si="7"/>
        <v>228</v>
      </c>
      <c r="B232" s="76" t="s">
        <v>186</v>
      </c>
      <c r="C232" s="76" t="s">
        <v>796</v>
      </c>
      <c r="D232" s="76" t="s">
        <v>797</v>
      </c>
      <c r="E232" s="76" t="s">
        <v>189</v>
      </c>
      <c r="F232" s="76" t="s">
        <v>56</v>
      </c>
      <c r="G232" s="76" t="s">
        <v>189</v>
      </c>
      <c r="H232" s="77">
        <v>142.80000000000001</v>
      </c>
      <c r="I232" s="90">
        <v>0.28000000000000003</v>
      </c>
      <c r="J232" s="78">
        <f t="shared" si="6"/>
        <v>102.816</v>
      </c>
    </row>
    <row r="233" spans="1:10" ht="15.5">
      <c r="A233" s="34">
        <f t="shared" si="7"/>
        <v>229</v>
      </c>
      <c r="B233" s="76" t="s">
        <v>186</v>
      </c>
      <c r="C233" s="76" t="s">
        <v>798</v>
      </c>
      <c r="D233" s="76" t="s">
        <v>799</v>
      </c>
      <c r="E233" s="76" t="s">
        <v>189</v>
      </c>
      <c r="F233" s="76" t="s">
        <v>56</v>
      </c>
      <c r="G233" s="76" t="s">
        <v>189</v>
      </c>
      <c r="H233" s="77">
        <v>2025.75</v>
      </c>
      <c r="I233" s="90">
        <v>0.28000000000000003</v>
      </c>
      <c r="J233" s="78">
        <f t="shared" si="6"/>
        <v>1458.54</v>
      </c>
    </row>
    <row r="234" spans="1:10" ht="15.5">
      <c r="A234" s="34">
        <f t="shared" si="7"/>
        <v>230</v>
      </c>
      <c r="B234" s="76" t="s">
        <v>186</v>
      </c>
      <c r="C234" s="76" t="s">
        <v>800</v>
      </c>
      <c r="D234" s="76" t="s">
        <v>6855</v>
      </c>
      <c r="E234" s="76" t="s">
        <v>189</v>
      </c>
      <c r="F234" s="76" t="s">
        <v>56</v>
      </c>
      <c r="G234" s="76" t="s">
        <v>189</v>
      </c>
      <c r="H234" s="77">
        <v>3630</v>
      </c>
      <c r="I234" s="90">
        <v>0.28000000000000003</v>
      </c>
      <c r="J234" s="78">
        <f t="shared" si="6"/>
        <v>2613.6</v>
      </c>
    </row>
    <row r="235" spans="1:10" ht="15.5">
      <c r="A235" s="34">
        <f t="shared" si="7"/>
        <v>231</v>
      </c>
      <c r="B235" s="76" t="s">
        <v>186</v>
      </c>
      <c r="C235" s="76" t="s">
        <v>801</v>
      </c>
      <c r="D235" s="76" t="s">
        <v>6854</v>
      </c>
      <c r="E235" s="76" t="s">
        <v>189</v>
      </c>
      <c r="F235" s="76" t="s">
        <v>56</v>
      </c>
      <c r="G235" s="76" t="s">
        <v>189</v>
      </c>
      <c r="H235" s="77">
        <v>0</v>
      </c>
      <c r="I235" s="91"/>
      <c r="J235" s="78">
        <f t="shared" si="6"/>
        <v>0</v>
      </c>
    </row>
    <row r="236" spans="1:10" ht="15.5">
      <c r="A236" s="34">
        <f t="shared" si="7"/>
        <v>232</v>
      </c>
      <c r="B236" s="76" t="s">
        <v>186</v>
      </c>
      <c r="C236" s="76" t="s">
        <v>801</v>
      </c>
      <c r="D236" s="76" t="s">
        <v>6854</v>
      </c>
      <c r="E236" s="76" t="s">
        <v>189</v>
      </c>
      <c r="F236" s="76" t="s">
        <v>56</v>
      </c>
      <c r="G236" s="76" t="s">
        <v>189</v>
      </c>
      <c r="H236" s="77">
        <v>0</v>
      </c>
      <c r="I236" s="91"/>
      <c r="J236" s="78">
        <f t="shared" si="6"/>
        <v>0</v>
      </c>
    </row>
    <row r="237" spans="1:10" ht="29">
      <c r="A237" s="34">
        <f t="shared" si="7"/>
        <v>233</v>
      </c>
      <c r="B237" s="76" t="s">
        <v>186</v>
      </c>
      <c r="C237" s="76" t="s">
        <v>802</v>
      </c>
      <c r="D237" s="76" t="s">
        <v>803</v>
      </c>
      <c r="E237" s="76" t="s">
        <v>189</v>
      </c>
      <c r="F237" s="76" t="s">
        <v>56</v>
      </c>
      <c r="G237" s="76" t="s">
        <v>189</v>
      </c>
      <c r="H237" s="77">
        <v>256</v>
      </c>
      <c r="I237" s="90">
        <v>0.28000000000000003</v>
      </c>
      <c r="J237" s="78">
        <f t="shared" si="6"/>
        <v>184.32</v>
      </c>
    </row>
    <row r="238" spans="1:10" ht="29">
      <c r="A238" s="34">
        <f t="shared" si="7"/>
        <v>234</v>
      </c>
      <c r="B238" s="76" t="s">
        <v>186</v>
      </c>
      <c r="C238" s="76" t="s">
        <v>804</v>
      </c>
      <c r="D238" s="76" t="s">
        <v>805</v>
      </c>
      <c r="E238" s="76" t="s">
        <v>189</v>
      </c>
      <c r="F238" s="76" t="s">
        <v>56</v>
      </c>
      <c r="G238" s="76" t="s">
        <v>189</v>
      </c>
      <c r="H238" s="77">
        <v>373</v>
      </c>
      <c r="I238" s="90">
        <v>0.28000000000000003</v>
      </c>
      <c r="J238" s="78">
        <f t="shared" si="6"/>
        <v>268.56</v>
      </c>
    </row>
    <row r="239" spans="1:10" ht="15.5">
      <c r="A239" s="34">
        <f t="shared" si="7"/>
        <v>235</v>
      </c>
      <c r="B239" s="76" t="s">
        <v>186</v>
      </c>
      <c r="C239" s="76" t="s">
        <v>806</v>
      </c>
      <c r="D239" s="76" t="s">
        <v>807</v>
      </c>
      <c r="E239" s="76" t="s">
        <v>189</v>
      </c>
      <c r="F239" s="76" t="s">
        <v>56</v>
      </c>
      <c r="G239" s="76" t="s">
        <v>189</v>
      </c>
      <c r="H239" s="77">
        <v>190</v>
      </c>
      <c r="I239" s="90">
        <v>0.28000000000000003</v>
      </c>
      <c r="J239" s="78">
        <f t="shared" si="6"/>
        <v>136.79999999999998</v>
      </c>
    </row>
    <row r="240" spans="1:10" ht="15.5">
      <c r="A240" s="34">
        <f t="shared" si="7"/>
        <v>236</v>
      </c>
      <c r="B240" s="76" t="s">
        <v>186</v>
      </c>
      <c r="C240" s="76" t="s">
        <v>808</v>
      </c>
      <c r="D240" s="76" t="s">
        <v>809</v>
      </c>
      <c r="E240" s="76" t="s">
        <v>189</v>
      </c>
      <c r="F240" s="76" t="s">
        <v>56</v>
      </c>
      <c r="G240" s="76" t="s">
        <v>189</v>
      </c>
      <c r="H240" s="77">
        <v>178</v>
      </c>
      <c r="I240" s="90">
        <v>0.28000000000000003</v>
      </c>
      <c r="J240" s="78">
        <f t="shared" si="6"/>
        <v>128.16</v>
      </c>
    </row>
    <row r="241" spans="1:10" ht="15.5">
      <c r="A241" s="34">
        <f t="shared" si="7"/>
        <v>237</v>
      </c>
      <c r="B241" s="76" t="s">
        <v>186</v>
      </c>
      <c r="C241" s="76" t="s">
        <v>808</v>
      </c>
      <c r="D241" s="76" t="s">
        <v>809</v>
      </c>
      <c r="E241" s="76" t="s">
        <v>189</v>
      </c>
      <c r="F241" s="76" t="s">
        <v>56</v>
      </c>
      <c r="G241" s="76" t="s">
        <v>189</v>
      </c>
      <c r="H241" s="77">
        <v>178</v>
      </c>
      <c r="I241" s="90">
        <v>0.28000000000000003</v>
      </c>
      <c r="J241" s="78">
        <f t="shared" si="6"/>
        <v>128.16</v>
      </c>
    </row>
    <row r="242" spans="1:10" ht="15.5">
      <c r="A242" s="34">
        <f t="shared" si="7"/>
        <v>238</v>
      </c>
      <c r="B242" s="76" t="s">
        <v>186</v>
      </c>
      <c r="C242" s="76" t="s">
        <v>810</v>
      </c>
      <c r="D242" s="76" t="s">
        <v>811</v>
      </c>
      <c r="E242" s="76" t="s">
        <v>189</v>
      </c>
      <c r="F242" s="76" t="s">
        <v>56</v>
      </c>
      <c r="G242" s="76" t="s">
        <v>189</v>
      </c>
      <c r="H242" s="77">
        <v>399</v>
      </c>
      <c r="I242" s="90">
        <v>0.28000000000000003</v>
      </c>
      <c r="J242" s="78">
        <f t="shared" si="6"/>
        <v>287.27999999999997</v>
      </c>
    </row>
    <row r="243" spans="1:10" ht="29">
      <c r="A243" s="34">
        <f t="shared" si="7"/>
        <v>239</v>
      </c>
      <c r="B243" s="76" t="s">
        <v>186</v>
      </c>
      <c r="C243" s="76" t="s">
        <v>812</v>
      </c>
      <c r="D243" s="76" t="s">
        <v>813</v>
      </c>
      <c r="E243" s="76" t="s">
        <v>189</v>
      </c>
      <c r="F243" s="76" t="s">
        <v>56</v>
      </c>
      <c r="G243" s="76" t="s">
        <v>189</v>
      </c>
      <c r="H243" s="77">
        <v>427.8</v>
      </c>
      <c r="I243" s="90">
        <v>0.28000000000000003</v>
      </c>
      <c r="J243" s="78">
        <f t="shared" si="6"/>
        <v>308.01600000000002</v>
      </c>
    </row>
    <row r="244" spans="1:10" ht="15.5">
      <c r="A244" s="34">
        <f t="shared" si="7"/>
        <v>240</v>
      </c>
      <c r="B244" s="76" t="s">
        <v>186</v>
      </c>
      <c r="C244" s="76" t="s">
        <v>814</v>
      </c>
      <c r="D244" s="76" t="s">
        <v>815</v>
      </c>
      <c r="E244" s="76" t="s">
        <v>189</v>
      </c>
      <c r="F244" s="76" t="s">
        <v>56</v>
      </c>
      <c r="G244" s="76" t="s">
        <v>189</v>
      </c>
      <c r="H244" s="77">
        <v>155.5</v>
      </c>
      <c r="I244" s="90">
        <v>0.28000000000000003</v>
      </c>
      <c r="J244" s="78">
        <f t="shared" si="6"/>
        <v>111.96</v>
      </c>
    </row>
    <row r="245" spans="1:10" ht="15.5">
      <c r="A245" s="34">
        <f t="shared" si="7"/>
        <v>241</v>
      </c>
      <c r="B245" s="76" t="s">
        <v>186</v>
      </c>
      <c r="C245" s="76" t="s">
        <v>816</v>
      </c>
      <c r="D245" s="76" t="s">
        <v>817</v>
      </c>
      <c r="E245" s="76" t="s">
        <v>189</v>
      </c>
      <c r="F245" s="76" t="s">
        <v>56</v>
      </c>
      <c r="G245" s="76" t="s">
        <v>189</v>
      </c>
      <c r="H245" s="77">
        <v>264.5</v>
      </c>
      <c r="I245" s="90">
        <v>0.28000000000000003</v>
      </c>
      <c r="J245" s="78">
        <f t="shared" si="6"/>
        <v>190.44</v>
      </c>
    </row>
    <row r="246" spans="1:10" ht="15.5">
      <c r="A246" s="34">
        <f t="shared" si="7"/>
        <v>242</v>
      </c>
      <c r="B246" s="76" t="s">
        <v>186</v>
      </c>
      <c r="C246" s="76" t="s">
        <v>818</v>
      </c>
      <c r="D246" s="76" t="s">
        <v>819</v>
      </c>
      <c r="E246" s="76" t="s">
        <v>189</v>
      </c>
      <c r="F246" s="76" t="s">
        <v>56</v>
      </c>
      <c r="G246" s="76" t="s">
        <v>189</v>
      </c>
      <c r="H246" s="77">
        <v>145</v>
      </c>
      <c r="I246" s="90">
        <v>0.28000000000000003</v>
      </c>
      <c r="J246" s="78">
        <f t="shared" si="6"/>
        <v>104.39999999999999</v>
      </c>
    </row>
    <row r="247" spans="1:10" ht="15.5">
      <c r="A247" s="34">
        <f t="shared" si="7"/>
        <v>243</v>
      </c>
      <c r="B247" s="76" t="s">
        <v>186</v>
      </c>
      <c r="C247" s="76" t="s">
        <v>820</v>
      </c>
      <c r="D247" s="76" t="s">
        <v>821</v>
      </c>
      <c r="E247" s="76" t="s">
        <v>189</v>
      </c>
      <c r="F247" s="76" t="s">
        <v>56</v>
      </c>
      <c r="G247" s="76" t="s">
        <v>189</v>
      </c>
      <c r="H247" s="77">
        <v>128.25</v>
      </c>
      <c r="I247" s="90">
        <v>0.28000000000000003</v>
      </c>
      <c r="J247" s="78">
        <f t="shared" si="6"/>
        <v>92.34</v>
      </c>
    </row>
    <row r="248" spans="1:10" ht="15.5">
      <c r="A248" s="34">
        <f t="shared" si="7"/>
        <v>244</v>
      </c>
      <c r="B248" s="76" t="s">
        <v>186</v>
      </c>
      <c r="C248" s="76" t="s">
        <v>822</v>
      </c>
      <c r="D248" s="76" t="s">
        <v>823</v>
      </c>
      <c r="E248" s="76" t="s">
        <v>189</v>
      </c>
      <c r="F248" s="76" t="s">
        <v>56</v>
      </c>
      <c r="G248" s="76" t="s">
        <v>189</v>
      </c>
      <c r="H248" s="77">
        <v>13</v>
      </c>
      <c r="I248" s="90">
        <v>0.28000000000000003</v>
      </c>
      <c r="J248" s="78">
        <f t="shared" si="6"/>
        <v>9.36</v>
      </c>
    </row>
    <row r="249" spans="1:10" ht="15.5">
      <c r="A249" s="34">
        <f t="shared" si="7"/>
        <v>245</v>
      </c>
      <c r="B249" s="76" t="s">
        <v>186</v>
      </c>
      <c r="C249" s="76" t="s">
        <v>824</v>
      </c>
      <c r="D249" s="76" t="s">
        <v>825</v>
      </c>
      <c r="E249" s="76" t="s">
        <v>189</v>
      </c>
      <c r="F249" s="76" t="s">
        <v>56</v>
      </c>
      <c r="G249" s="76" t="s">
        <v>189</v>
      </c>
      <c r="H249" s="77">
        <v>50</v>
      </c>
      <c r="I249" s="90">
        <v>0.28000000000000003</v>
      </c>
      <c r="J249" s="78">
        <f t="shared" si="6"/>
        <v>36</v>
      </c>
    </row>
    <row r="250" spans="1:10" ht="15.5">
      <c r="A250" s="34">
        <f t="shared" si="7"/>
        <v>246</v>
      </c>
      <c r="B250" s="76" t="s">
        <v>186</v>
      </c>
      <c r="C250" s="76" t="s">
        <v>826</v>
      </c>
      <c r="D250" s="76" t="s">
        <v>827</v>
      </c>
      <c r="E250" s="76" t="s">
        <v>189</v>
      </c>
      <c r="F250" s="76" t="s">
        <v>56</v>
      </c>
      <c r="G250" s="76" t="s">
        <v>189</v>
      </c>
      <c r="H250" s="77">
        <v>402</v>
      </c>
      <c r="I250" s="90">
        <v>0.28000000000000003</v>
      </c>
      <c r="J250" s="78">
        <f t="shared" si="6"/>
        <v>289.44</v>
      </c>
    </row>
    <row r="251" spans="1:10" ht="15.5">
      <c r="A251" s="34">
        <f t="shared" si="7"/>
        <v>247</v>
      </c>
      <c r="B251" s="76" t="s">
        <v>186</v>
      </c>
      <c r="C251" s="76" t="s">
        <v>828</v>
      </c>
      <c r="D251" s="76" t="s">
        <v>829</v>
      </c>
      <c r="E251" s="76" t="s">
        <v>189</v>
      </c>
      <c r="F251" s="76" t="s">
        <v>56</v>
      </c>
      <c r="G251" s="76" t="s">
        <v>189</v>
      </c>
      <c r="H251" s="77">
        <v>410</v>
      </c>
      <c r="I251" s="90">
        <v>0.28000000000000003</v>
      </c>
      <c r="J251" s="78">
        <f t="shared" si="6"/>
        <v>295.2</v>
      </c>
    </row>
    <row r="252" spans="1:10" ht="15.5">
      <c r="A252" s="34">
        <f t="shared" si="7"/>
        <v>248</v>
      </c>
      <c r="B252" s="76" t="s">
        <v>186</v>
      </c>
      <c r="C252" s="76" t="s">
        <v>830</v>
      </c>
      <c r="D252" s="76" t="s">
        <v>831</v>
      </c>
      <c r="E252" s="76" t="s">
        <v>189</v>
      </c>
      <c r="F252" s="76" t="s">
        <v>56</v>
      </c>
      <c r="G252" s="76" t="s">
        <v>189</v>
      </c>
      <c r="H252" s="77">
        <v>394.5</v>
      </c>
      <c r="I252" s="90">
        <v>0.28000000000000003</v>
      </c>
      <c r="J252" s="78">
        <f t="shared" si="6"/>
        <v>284.03999999999996</v>
      </c>
    </row>
    <row r="253" spans="1:10" ht="15.5">
      <c r="A253" s="34">
        <f t="shared" si="7"/>
        <v>249</v>
      </c>
      <c r="B253" s="76" t="s">
        <v>186</v>
      </c>
      <c r="C253" s="76" t="s">
        <v>832</v>
      </c>
      <c r="D253" s="76" t="s">
        <v>833</v>
      </c>
      <c r="E253" s="76" t="s">
        <v>189</v>
      </c>
      <c r="F253" s="76" t="s">
        <v>56</v>
      </c>
      <c r="G253" s="76" t="s">
        <v>189</v>
      </c>
      <c r="H253" s="77">
        <v>459</v>
      </c>
      <c r="I253" s="90">
        <v>0.28000000000000003</v>
      </c>
      <c r="J253" s="78">
        <f t="shared" si="6"/>
        <v>330.47999999999996</v>
      </c>
    </row>
    <row r="254" spans="1:10" ht="29">
      <c r="A254" s="34">
        <f t="shared" si="7"/>
        <v>250</v>
      </c>
      <c r="B254" s="76" t="s">
        <v>186</v>
      </c>
      <c r="C254" s="76" t="s">
        <v>834</v>
      </c>
      <c r="D254" s="76" t="s">
        <v>835</v>
      </c>
      <c r="E254" s="76" t="s">
        <v>189</v>
      </c>
      <c r="F254" s="76" t="s">
        <v>56</v>
      </c>
      <c r="G254" s="76" t="s">
        <v>189</v>
      </c>
      <c r="H254" s="77">
        <v>527</v>
      </c>
      <c r="I254" s="90">
        <v>0.28000000000000003</v>
      </c>
      <c r="J254" s="78">
        <f t="shared" ref="J254:J316" si="8">H254*(1-I254)</f>
        <v>379.44</v>
      </c>
    </row>
    <row r="255" spans="1:10" ht="15.5">
      <c r="A255" s="34">
        <f t="shared" si="7"/>
        <v>251</v>
      </c>
      <c r="B255" s="76" t="s">
        <v>186</v>
      </c>
      <c r="C255" s="76" t="s">
        <v>836</v>
      </c>
      <c r="D255" s="76" t="s">
        <v>837</v>
      </c>
      <c r="E255" s="76" t="s">
        <v>189</v>
      </c>
      <c r="F255" s="76" t="s">
        <v>56</v>
      </c>
      <c r="G255" s="76" t="s">
        <v>189</v>
      </c>
      <c r="H255" s="77">
        <v>638</v>
      </c>
      <c r="I255" s="90">
        <v>0.28000000000000003</v>
      </c>
      <c r="J255" s="78">
        <f t="shared" si="8"/>
        <v>459.35999999999996</v>
      </c>
    </row>
    <row r="256" spans="1:10" ht="15.5">
      <c r="A256" s="34">
        <f t="shared" si="7"/>
        <v>252</v>
      </c>
      <c r="B256" s="76" t="s">
        <v>186</v>
      </c>
      <c r="C256" s="76" t="s">
        <v>838</v>
      </c>
      <c r="D256" s="76" t="s">
        <v>839</v>
      </c>
      <c r="E256" s="76" t="s">
        <v>189</v>
      </c>
      <c r="F256" s="76" t="s">
        <v>56</v>
      </c>
      <c r="G256" s="76" t="s">
        <v>189</v>
      </c>
      <c r="H256" s="77">
        <v>868</v>
      </c>
      <c r="I256" s="90">
        <v>0.28000000000000003</v>
      </c>
      <c r="J256" s="78">
        <f t="shared" si="8"/>
        <v>624.95999999999992</v>
      </c>
    </row>
    <row r="257" spans="1:10" ht="29">
      <c r="A257" s="34">
        <f t="shared" si="7"/>
        <v>253</v>
      </c>
      <c r="B257" s="76" t="s">
        <v>186</v>
      </c>
      <c r="C257" s="76" t="s">
        <v>840</v>
      </c>
      <c r="D257" s="76" t="s">
        <v>841</v>
      </c>
      <c r="E257" s="76" t="s">
        <v>189</v>
      </c>
      <c r="F257" s="76" t="s">
        <v>56</v>
      </c>
      <c r="G257" s="76" t="s">
        <v>189</v>
      </c>
      <c r="H257" s="77">
        <v>279</v>
      </c>
      <c r="I257" s="90">
        <v>0.28000000000000003</v>
      </c>
      <c r="J257" s="78">
        <f t="shared" si="8"/>
        <v>200.88</v>
      </c>
    </row>
    <row r="258" spans="1:10" ht="15.5">
      <c r="A258" s="34">
        <f t="shared" si="7"/>
        <v>254</v>
      </c>
      <c r="B258" s="76" t="s">
        <v>186</v>
      </c>
      <c r="C258" s="76" t="s">
        <v>842</v>
      </c>
      <c r="D258" s="76" t="s">
        <v>843</v>
      </c>
      <c r="E258" s="76" t="s">
        <v>189</v>
      </c>
      <c r="F258" s="76" t="s">
        <v>56</v>
      </c>
      <c r="G258" s="76" t="s">
        <v>189</v>
      </c>
      <c r="H258" s="77">
        <v>279</v>
      </c>
      <c r="I258" s="90">
        <v>0.28000000000000003</v>
      </c>
      <c r="J258" s="78">
        <f t="shared" si="8"/>
        <v>200.88</v>
      </c>
    </row>
    <row r="259" spans="1:10" ht="15.5">
      <c r="A259" s="34">
        <f t="shared" si="7"/>
        <v>255</v>
      </c>
      <c r="B259" s="76" t="s">
        <v>186</v>
      </c>
      <c r="C259" s="76" t="s">
        <v>844</v>
      </c>
      <c r="D259" s="76" t="s">
        <v>845</v>
      </c>
      <c r="E259" s="76" t="s">
        <v>189</v>
      </c>
      <c r="F259" s="76" t="s">
        <v>56</v>
      </c>
      <c r="G259" s="76" t="s">
        <v>189</v>
      </c>
      <c r="H259" s="77">
        <v>396</v>
      </c>
      <c r="I259" s="90">
        <v>0.28000000000000003</v>
      </c>
      <c r="J259" s="78">
        <f t="shared" si="8"/>
        <v>285.12</v>
      </c>
    </row>
    <row r="260" spans="1:10" ht="15.5">
      <c r="A260" s="34">
        <f t="shared" si="7"/>
        <v>256</v>
      </c>
      <c r="B260" s="76" t="s">
        <v>186</v>
      </c>
      <c r="C260" s="76" t="s">
        <v>847</v>
      </c>
      <c r="D260" s="76" t="s">
        <v>848</v>
      </c>
      <c r="E260" s="76" t="s">
        <v>189</v>
      </c>
      <c r="F260" s="76" t="s">
        <v>56</v>
      </c>
      <c r="G260" s="76" t="s">
        <v>189</v>
      </c>
      <c r="H260" s="77">
        <v>398.25</v>
      </c>
      <c r="I260" s="90">
        <v>0.28000000000000003</v>
      </c>
      <c r="J260" s="78">
        <f t="shared" si="8"/>
        <v>286.74</v>
      </c>
    </row>
    <row r="261" spans="1:10" ht="15.5">
      <c r="A261" s="34">
        <f t="shared" si="7"/>
        <v>257</v>
      </c>
      <c r="B261" s="76" t="s">
        <v>186</v>
      </c>
      <c r="C261" s="76" t="s">
        <v>849</v>
      </c>
      <c r="D261" s="76" t="s">
        <v>850</v>
      </c>
      <c r="E261" s="76" t="s">
        <v>189</v>
      </c>
      <c r="F261" s="76" t="s">
        <v>56</v>
      </c>
      <c r="G261" s="76" t="s">
        <v>189</v>
      </c>
      <c r="H261" s="77">
        <v>396</v>
      </c>
      <c r="I261" s="90">
        <v>0.28000000000000003</v>
      </c>
      <c r="J261" s="78">
        <f t="shared" si="8"/>
        <v>285.12</v>
      </c>
    </row>
    <row r="262" spans="1:10" ht="15.5">
      <c r="A262" s="34">
        <f t="shared" si="7"/>
        <v>258</v>
      </c>
      <c r="B262" s="76" t="s">
        <v>186</v>
      </c>
      <c r="C262" s="76" t="s">
        <v>851</v>
      </c>
      <c r="D262" s="76" t="s">
        <v>852</v>
      </c>
      <c r="E262" s="76" t="s">
        <v>189</v>
      </c>
      <c r="F262" s="76" t="s">
        <v>56</v>
      </c>
      <c r="G262" s="76" t="s">
        <v>189</v>
      </c>
      <c r="H262" s="77">
        <v>457</v>
      </c>
      <c r="I262" s="90">
        <v>0.28000000000000003</v>
      </c>
      <c r="J262" s="78">
        <f t="shared" si="8"/>
        <v>329.03999999999996</v>
      </c>
    </row>
    <row r="263" spans="1:10" ht="15.5">
      <c r="A263" s="34">
        <f t="shared" ref="A263:A326" si="9">SUM(A262+1)</f>
        <v>259</v>
      </c>
      <c r="B263" s="76" t="s">
        <v>186</v>
      </c>
      <c r="C263" s="76" t="s">
        <v>853</v>
      </c>
      <c r="D263" s="76" t="s">
        <v>854</v>
      </c>
      <c r="E263" s="76" t="s">
        <v>189</v>
      </c>
      <c r="F263" s="76" t="s">
        <v>56</v>
      </c>
      <c r="G263" s="76" t="s">
        <v>189</v>
      </c>
      <c r="H263" s="77">
        <v>443.25</v>
      </c>
      <c r="I263" s="90">
        <v>0.28000000000000003</v>
      </c>
      <c r="J263" s="78">
        <f t="shared" si="8"/>
        <v>319.14</v>
      </c>
    </row>
    <row r="264" spans="1:10" ht="29">
      <c r="A264" s="34">
        <f t="shared" si="9"/>
        <v>260</v>
      </c>
      <c r="B264" s="76" t="s">
        <v>186</v>
      </c>
      <c r="C264" s="76" t="s">
        <v>855</v>
      </c>
      <c r="D264" s="76" t="s">
        <v>856</v>
      </c>
      <c r="E264" s="76" t="s">
        <v>189</v>
      </c>
      <c r="F264" s="76" t="s">
        <v>56</v>
      </c>
      <c r="G264" s="76" t="s">
        <v>189</v>
      </c>
      <c r="H264" s="77">
        <v>530</v>
      </c>
      <c r="I264" s="90">
        <v>0.28000000000000003</v>
      </c>
      <c r="J264" s="78">
        <f t="shared" si="8"/>
        <v>381.59999999999997</v>
      </c>
    </row>
    <row r="265" spans="1:10" ht="15.5">
      <c r="A265" s="34">
        <f t="shared" si="9"/>
        <v>261</v>
      </c>
      <c r="B265" s="76" t="s">
        <v>186</v>
      </c>
      <c r="C265" s="76" t="s">
        <v>857</v>
      </c>
      <c r="D265" s="76" t="s">
        <v>858</v>
      </c>
      <c r="E265" s="76" t="s">
        <v>189</v>
      </c>
      <c r="F265" s="76" t="s">
        <v>56</v>
      </c>
      <c r="G265" s="76" t="s">
        <v>189</v>
      </c>
      <c r="H265" s="77">
        <v>638</v>
      </c>
      <c r="I265" s="90">
        <v>0.28000000000000003</v>
      </c>
      <c r="J265" s="78">
        <f t="shared" si="8"/>
        <v>459.35999999999996</v>
      </c>
    </row>
    <row r="266" spans="1:10" ht="15.5">
      <c r="A266" s="34">
        <f t="shared" si="9"/>
        <v>262</v>
      </c>
      <c r="B266" s="76" t="s">
        <v>186</v>
      </c>
      <c r="C266" s="76" t="s">
        <v>859</v>
      </c>
      <c r="D266" s="76" t="s">
        <v>860</v>
      </c>
      <c r="E266" s="76" t="s">
        <v>189</v>
      </c>
      <c r="F266" s="76" t="s">
        <v>56</v>
      </c>
      <c r="G266" s="76" t="s">
        <v>189</v>
      </c>
      <c r="H266" s="77">
        <v>876</v>
      </c>
      <c r="I266" s="90">
        <v>0.28000000000000003</v>
      </c>
      <c r="J266" s="78">
        <f t="shared" si="8"/>
        <v>630.72</v>
      </c>
    </row>
    <row r="267" spans="1:10" ht="15.5">
      <c r="A267" s="34">
        <f t="shared" si="9"/>
        <v>263</v>
      </c>
      <c r="B267" s="76" t="s">
        <v>186</v>
      </c>
      <c r="C267" s="76" t="s">
        <v>861</v>
      </c>
      <c r="D267" s="76" t="s">
        <v>862</v>
      </c>
      <c r="E267" s="76" t="s">
        <v>189</v>
      </c>
      <c r="F267" s="76" t="s">
        <v>56</v>
      </c>
      <c r="G267" s="76" t="s">
        <v>189</v>
      </c>
      <c r="H267" s="77">
        <v>53.5</v>
      </c>
      <c r="I267" s="90">
        <v>0.28000000000000003</v>
      </c>
      <c r="J267" s="78">
        <f t="shared" si="8"/>
        <v>38.519999999999996</v>
      </c>
    </row>
    <row r="268" spans="1:10" ht="15.5">
      <c r="A268" s="34">
        <f t="shared" si="9"/>
        <v>264</v>
      </c>
      <c r="B268" s="76" t="s">
        <v>186</v>
      </c>
      <c r="C268" s="76" t="s">
        <v>863</v>
      </c>
      <c r="D268" s="76" t="s">
        <v>864</v>
      </c>
      <c r="E268" s="76" t="s">
        <v>189</v>
      </c>
      <c r="F268" s="76" t="s">
        <v>56</v>
      </c>
      <c r="G268" s="76" t="s">
        <v>189</v>
      </c>
      <c r="H268" s="77">
        <v>108.75</v>
      </c>
      <c r="I268" s="90">
        <v>0.28000000000000003</v>
      </c>
      <c r="J268" s="78">
        <f t="shared" si="8"/>
        <v>78.3</v>
      </c>
    </row>
    <row r="269" spans="1:10" ht="15.5">
      <c r="A269" s="34">
        <f t="shared" si="9"/>
        <v>265</v>
      </c>
      <c r="B269" s="76" t="s">
        <v>186</v>
      </c>
      <c r="C269" s="76" t="s">
        <v>865</v>
      </c>
      <c r="D269" s="76" t="s">
        <v>866</v>
      </c>
      <c r="E269" s="76" t="s">
        <v>189</v>
      </c>
      <c r="F269" s="76" t="s">
        <v>56</v>
      </c>
      <c r="G269" s="76" t="s">
        <v>189</v>
      </c>
      <c r="H269" s="77">
        <v>174.25</v>
      </c>
      <c r="I269" s="90">
        <v>0.28000000000000003</v>
      </c>
      <c r="J269" s="78">
        <f t="shared" si="8"/>
        <v>125.46</v>
      </c>
    </row>
    <row r="270" spans="1:10" ht="29">
      <c r="A270" s="34">
        <f t="shared" si="9"/>
        <v>266</v>
      </c>
      <c r="B270" s="76" t="s">
        <v>186</v>
      </c>
      <c r="C270" s="76" t="s">
        <v>867</v>
      </c>
      <c r="D270" s="76" t="s">
        <v>868</v>
      </c>
      <c r="E270" s="76" t="s">
        <v>189</v>
      </c>
      <c r="F270" s="76" t="s">
        <v>56</v>
      </c>
      <c r="G270" s="76" t="s">
        <v>189</v>
      </c>
      <c r="H270" s="77">
        <v>239.75</v>
      </c>
      <c r="I270" s="90">
        <v>0.28000000000000003</v>
      </c>
      <c r="J270" s="78">
        <f t="shared" si="8"/>
        <v>172.62</v>
      </c>
    </row>
    <row r="271" spans="1:10" ht="29">
      <c r="A271" s="34">
        <f t="shared" si="9"/>
        <v>267</v>
      </c>
      <c r="B271" s="76" t="s">
        <v>186</v>
      </c>
      <c r="C271" s="76" t="s">
        <v>869</v>
      </c>
      <c r="D271" s="76" t="s">
        <v>870</v>
      </c>
      <c r="E271" s="76" t="s">
        <v>189</v>
      </c>
      <c r="F271" s="76" t="s">
        <v>56</v>
      </c>
      <c r="G271" s="76" t="s">
        <v>189</v>
      </c>
      <c r="H271" s="77">
        <v>322.5</v>
      </c>
      <c r="I271" s="90">
        <v>0.28000000000000003</v>
      </c>
      <c r="J271" s="78">
        <f t="shared" si="8"/>
        <v>232.2</v>
      </c>
    </row>
    <row r="272" spans="1:10" ht="15.5">
      <c r="A272" s="34">
        <f t="shared" si="9"/>
        <v>268</v>
      </c>
      <c r="B272" s="76" t="s">
        <v>186</v>
      </c>
      <c r="C272" s="76" t="s">
        <v>871</v>
      </c>
      <c r="D272" s="76" t="s">
        <v>872</v>
      </c>
      <c r="E272" s="76" t="s">
        <v>189</v>
      </c>
      <c r="F272" s="76" t="s">
        <v>56</v>
      </c>
      <c r="G272" s="76" t="s">
        <v>189</v>
      </c>
      <c r="H272" s="77">
        <v>104</v>
      </c>
      <c r="I272" s="90">
        <v>0.28000000000000003</v>
      </c>
      <c r="J272" s="78">
        <f t="shared" si="8"/>
        <v>74.88</v>
      </c>
    </row>
    <row r="273" spans="1:10" ht="15.5">
      <c r="A273" s="34">
        <f t="shared" si="9"/>
        <v>269</v>
      </c>
      <c r="B273" s="76" t="s">
        <v>186</v>
      </c>
      <c r="C273" s="76" t="s">
        <v>873</v>
      </c>
      <c r="D273" s="76" t="s">
        <v>874</v>
      </c>
      <c r="E273" s="76" t="s">
        <v>189</v>
      </c>
      <c r="F273" s="76" t="s">
        <v>56</v>
      </c>
      <c r="G273" s="76" t="s">
        <v>189</v>
      </c>
      <c r="H273" s="77">
        <v>106.5</v>
      </c>
      <c r="I273" s="90">
        <v>0.28000000000000003</v>
      </c>
      <c r="J273" s="78">
        <f t="shared" si="8"/>
        <v>76.679999999999993</v>
      </c>
    </row>
    <row r="274" spans="1:10" ht="29">
      <c r="A274" s="34">
        <f t="shared" si="9"/>
        <v>270</v>
      </c>
      <c r="B274" s="76" t="s">
        <v>186</v>
      </c>
      <c r="C274" s="76" t="s">
        <v>875</v>
      </c>
      <c r="D274" s="76" t="s">
        <v>876</v>
      </c>
      <c r="E274" s="76" t="s">
        <v>189</v>
      </c>
      <c r="F274" s="76" t="s">
        <v>56</v>
      </c>
      <c r="G274" s="76" t="s">
        <v>189</v>
      </c>
      <c r="H274" s="77">
        <v>235.25</v>
      </c>
      <c r="I274" s="90">
        <v>0.28000000000000003</v>
      </c>
      <c r="J274" s="78">
        <f t="shared" si="8"/>
        <v>169.38</v>
      </c>
    </row>
    <row r="275" spans="1:10" ht="29">
      <c r="A275" s="34">
        <f t="shared" si="9"/>
        <v>271</v>
      </c>
      <c r="B275" s="76" t="s">
        <v>186</v>
      </c>
      <c r="C275" s="76" t="s">
        <v>877</v>
      </c>
      <c r="D275" s="76" t="s">
        <v>878</v>
      </c>
      <c r="E275" s="76" t="s">
        <v>189</v>
      </c>
      <c r="F275" s="76" t="s">
        <v>56</v>
      </c>
      <c r="G275" s="76" t="s">
        <v>189</v>
      </c>
      <c r="H275" s="77">
        <v>322.5</v>
      </c>
      <c r="I275" s="90">
        <v>0.28000000000000003</v>
      </c>
      <c r="J275" s="78">
        <f t="shared" si="8"/>
        <v>232.2</v>
      </c>
    </row>
    <row r="276" spans="1:10" ht="15.5">
      <c r="A276" s="34">
        <f t="shared" si="9"/>
        <v>272</v>
      </c>
      <c r="B276" s="76" t="s">
        <v>186</v>
      </c>
      <c r="C276" s="76" t="s">
        <v>879</v>
      </c>
      <c r="D276" s="76" t="s">
        <v>880</v>
      </c>
      <c r="E276" s="76" t="s">
        <v>189</v>
      </c>
      <c r="F276" s="76" t="s">
        <v>56</v>
      </c>
      <c r="G276" s="76" t="s">
        <v>189</v>
      </c>
      <c r="H276" s="77">
        <v>118</v>
      </c>
      <c r="I276" s="90">
        <v>0.28000000000000003</v>
      </c>
      <c r="J276" s="78">
        <f t="shared" si="8"/>
        <v>84.96</v>
      </c>
    </row>
    <row r="277" spans="1:10" ht="15.5">
      <c r="A277" s="34">
        <f t="shared" si="9"/>
        <v>273</v>
      </c>
      <c r="B277" s="76" t="s">
        <v>186</v>
      </c>
      <c r="C277" s="76" t="s">
        <v>881</v>
      </c>
      <c r="D277" s="76" t="s">
        <v>882</v>
      </c>
      <c r="E277" s="76" t="s">
        <v>189</v>
      </c>
      <c r="F277" s="76" t="s">
        <v>56</v>
      </c>
      <c r="G277" s="76" t="s">
        <v>189</v>
      </c>
      <c r="H277" s="77">
        <v>154.25</v>
      </c>
      <c r="I277" s="90">
        <v>0.28000000000000003</v>
      </c>
      <c r="J277" s="78">
        <f t="shared" si="8"/>
        <v>111.06</v>
      </c>
    </row>
    <row r="278" spans="1:10" ht="15.5">
      <c r="A278" s="34">
        <f t="shared" si="9"/>
        <v>274</v>
      </c>
      <c r="B278" s="76" t="s">
        <v>186</v>
      </c>
      <c r="C278" s="76" t="s">
        <v>883</v>
      </c>
      <c r="D278" s="76" t="s">
        <v>884</v>
      </c>
      <c r="E278" s="76" t="s">
        <v>189</v>
      </c>
      <c r="F278" s="76" t="s">
        <v>56</v>
      </c>
      <c r="G278" s="76" t="s">
        <v>189</v>
      </c>
      <c r="H278" s="77">
        <v>156.5</v>
      </c>
      <c r="I278" s="90">
        <v>0.28000000000000003</v>
      </c>
      <c r="J278" s="78">
        <f t="shared" si="8"/>
        <v>112.67999999999999</v>
      </c>
    </row>
    <row r="279" spans="1:10" ht="29">
      <c r="A279" s="34">
        <f t="shared" si="9"/>
        <v>275</v>
      </c>
      <c r="B279" s="76" t="s">
        <v>186</v>
      </c>
      <c r="C279" s="76" t="s">
        <v>885</v>
      </c>
      <c r="D279" s="76" t="s">
        <v>886</v>
      </c>
      <c r="E279" s="76" t="s">
        <v>189</v>
      </c>
      <c r="F279" s="76" t="s">
        <v>56</v>
      </c>
      <c r="G279" s="76" t="s">
        <v>189</v>
      </c>
      <c r="H279" s="77">
        <v>170.5</v>
      </c>
      <c r="I279" s="90">
        <v>0.28000000000000003</v>
      </c>
      <c r="J279" s="78">
        <f t="shared" si="8"/>
        <v>122.75999999999999</v>
      </c>
    </row>
    <row r="280" spans="1:10" ht="29">
      <c r="A280" s="34">
        <f t="shared" si="9"/>
        <v>276</v>
      </c>
      <c r="B280" s="76" t="s">
        <v>186</v>
      </c>
      <c r="C280" s="76" t="s">
        <v>887</v>
      </c>
      <c r="D280" s="76" t="s">
        <v>888</v>
      </c>
      <c r="E280" s="76" t="s">
        <v>189</v>
      </c>
      <c r="F280" s="76" t="s">
        <v>56</v>
      </c>
      <c r="G280" s="76" t="s">
        <v>189</v>
      </c>
      <c r="H280" s="77">
        <v>151.25</v>
      </c>
      <c r="I280" s="90">
        <v>0.28000000000000003</v>
      </c>
      <c r="J280" s="78">
        <f t="shared" si="8"/>
        <v>108.89999999999999</v>
      </c>
    </row>
    <row r="281" spans="1:10" ht="29">
      <c r="A281" s="34">
        <f t="shared" si="9"/>
        <v>277</v>
      </c>
      <c r="B281" s="76" t="s">
        <v>186</v>
      </c>
      <c r="C281" s="76" t="s">
        <v>889</v>
      </c>
      <c r="D281" s="76" t="s">
        <v>890</v>
      </c>
      <c r="E281" s="76" t="s">
        <v>189</v>
      </c>
      <c r="F281" s="76" t="s">
        <v>56</v>
      </c>
      <c r="G281" s="76" t="s">
        <v>189</v>
      </c>
      <c r="H281" s="77">
        <v>168.25</v>
      </c>
      <c r="I281" s="90">
        <v>0.28000000000000003</v>
      </c>
      <c r="J281" s="78">
        <f t="shared" si="8"/>
        <v>121.14</v>
      </c>
    </row>
    <row r="282" spans="1:10" ht="15.5">
      <c r="A282" s="34">
        <f t="shared" si="9"/>
        <v>278</v>
      </c>
      <c r="B282" s="76" t="s">
        <v>186</v>
      </c>
      <c r="C282" s="76" t="s">
        <v>891</v>
      </c>
      <c r="D282" s="76" t="s">
        <v>892</v>
      </c>
      <c r="E282" s="76" t="s">
        <v>189</v>
      </c>
      <c r="F282" s="76" t="s">
        <v>56</v>
      </c>
      <c r="G282" s="76" t="s">
        <v>189</v>
      </c>
      <c r="H282" s="77">
        <v>173.25</v>
      </c>
      <c r="I282" s="90">
        <v>0.28000000000000003</v>
      </c>
      <c r="J282" s="78">
        <f t="shared" si="8"/>
        <v>124.74</v>
      </c>
    </row>
    <row r="283" spans="1:10" ht="15.5">
      <c r="A283" s="34">
        <f t="shared" si="9"/>
        <v>279</v>
      </c>
      <c r="B283" s="76" t="s">
        <v>186</v>
      </c>
      <c r="C283" s="76" t="s">
        <v>893</v>
      </c>
      <c r="D283" s="76" t="s">
        <v>894</v>
      </c>
      <c r="E283" s="76" t="s">
        <v>189</v>
      </c>
      <c r="F283" s="76" t="s">
        <v>56</v>
      </c>
      <c r="G283" s="76" t="s">
        <v>189</v>
      </c>
      <c r="H283" s="77">
        <v>161.75</v>
      </c>
      <c r="I283" s="90">
        <v>0.28000000000000003</v>
      </c>
      <c r="J283" s="78">
        <f t="shared" si="8"/>
        <v>116.46</v>
      </c>
    </row>
    <row r="284" spans="1:10" ht="15.5">
      <c r="A284" s="34">
        <f t="shared" si="9"/>
        <v>280</v>
      </c>
      <c r="B284" s="76" t="s">
        <v>186</v>
      </c>
      <c r="C284" s="76" t="s">
        <v>895</v>
      </c>
      <c r="D284" s="76" t="s">
        <v>896</v>
      </c>
      <c r="E284" s="76" t="s">
        <v>189</v>
      </c>
      <c r="F284" s="76" t="s">
        <v>56</v>
      </c>
      <c r="G284" s="76" t="s">
        <v>189</v>
      </c>
      <c r="H284" s="77">
        <v>161.75</v>
      </c>
      <c r="I284" s="90">
        <v>0.28000000000000003</v>
      </c>
      <c r="J284" s="78">
        <f t="shared" si="8"/>
        <v>116.46</v>
      </c>
    </row>
    <row r="285" spans="1:10" ht="15.5">
      <c r="A285" s="34">
        <f t="shared" si="9"/>
        <v>281</v>
      </c>
      <c r="B285" s="76" t="s">
        <v>186</v>
      </c>
      <c r="C285" s="76" t="s">
        <v>897</v>
      </c>
      <c r="D285" s="76" t="s">
        <v>898</v>
      </c>
      <c r="E285" s="76" t="s">
        <v>189</v>
      </c>
      <c r="F285" s="76" t="s">
        <v>56</v>
      </c>
      <c r="G285" s="76" t="s">
        <v>189</v>
      </c>
      <c r="H285" s="77">
        <v>196.75</v>
      </c>
      <c r="I285" s="90">
        <v>0.28000000000000003</v>
      </c>
      <c r="J285" s="78">
        <f t="shared" si="8"/>
        <v>141.66</v>
      </c>
    </row>
    <row r="286" spans="1:10" ht="15.5">
      <c r="A286" s="34">
        <f t="shared" si="9"/>
        <v>282</v>
      </c>
      <c r="B286" s="76" t="s">
        <v>186</v>
      </c>
      <c r="C286" s="76" t="s">
        <v>899</v>
      </c>
      <c r="D286" s="76" t="s">
        <v>900</v>
      </c>
      <c r="E286" s="76" t="s">
        <v>189</v>
      </c>
      <c r="F286" s="76" t="s">
        <v>56</v>
      </c>
      <c r="G286" s="76" t="s">
        <v>189</v>
      </c>
      <c r="H286" s="77">
        <v>202.75</v>
      </c>
      <c r="I286" s="90">
        <v>0.28000000000000003</v>
      </c>
      <c r="J286" s="78">
        <f t="shared" si="8"/>
        <v>145.97999999999999</v>
      </c>
    </row>
    <row r="287" spans="1:10" ht="15.5">
      <c r="A287" s="34">
        <f t="shared" si="9"/>
        <v>283</v>
      </c>
      <c r="B287" s="76" t="s">
        <v>186</v>
      </c>
      <c r="C287" s="76" t="s">
        <v>229</v>
      </c>
      <c r="D287" s="76" t="s">
        <v>230</v>
      </c>
      <c r="E287" s="76" t="s">
        <v>189</v>
      </c>
      <c r="F287" s="76" t="s">
        <v>56</v>
      </c>
      <c r="G287" s="76" t="s">
        <v>189</v>
      </c>
      <c r="H287" s="77">
        <v>119.75</v>
      </c>
      <c r="I287" s="90">
        <v>0.28000000000000003</v>
      </c>
      <c r="J287" s="78">
        <f t="shared" si="8"/>
        <v>86.22</v>
      </c>
    </row>
    <row r="288" spans="1:10" ht="15.5">
      <c r="A288" s="34">
        <f t="shared" si="9"/>
        <v>284</v>
      </c>
      <c r="B288" s="76" t="s">
        <v>186</v>
      </c>
      <c r="C288" s="76" t="s">
        <v>901</v>
      </c>
      <c r="D288" s="76" t="s">
        <v>230</v>
      </c>
      <c r="E288" s="76" t="s">
        <v>189</v>
      </c>
      <c r="F288" s="76" t="s">
        <v>56</v>
      </c>
      <c r="G288" s="76" t="s">
        <v>189</v>
      </c>
      <c r="H288" s="77">
        <v>121.75</v>
      </c>
      <c r="I288" s="90">
        <v>0.28000000000000003</v>
      </c>
      <c r="J288" s="78">
        <f t="shared" si="8"/>
        <v>87.66</v>
      </c>
    </row>
    <row r="289" spans="1:10" ht="15.5">
      <c r="A289" s="34">
        <f t="shared" si="9"/>
        <v>285</v>
      </c>
      <c r="B289" s="76" t="s">
        <v>186</v>
      </c>
      <c r="C289" s="76" t="s">
        <v>902</v>
      </c>
      <c r="D289" s="76" t="s">
        <v>903</v>
      </c>
      <c r="E289" s="76" t="s">
        <v>189</v>
      </c>
      <c r="F289" s="76" t="s">
        <v>56</v>
      </c>
      <c r="G289" s="76" t="s">
        <v>189</v>
      </c>
      <c r="H289" s="77">
        <v>8.75</v>
      </c>
      <c r="I289" s="90">
        <v>0.28000000000000003</v>
      </c>
      <c r="J289" s="78">
        <f t="shared" si="8"/>
        <v>6.3</v>
      </c>
    </row>
    <row r="290" spans="1:10" ht="15.5">
      <c r="A290" s="34">
        <f t="shared" si="9"/>
        <v>286</v>
      </c>
      <c r="B290" s="76" t="s">
        <v>186</v>
      </c>
      <c r="C290" s="76" t="s">
        <v>904</v>
      </c>
      <c r="D290" s="76" t="s">
        <v>905</v>
      </c>
      <c r="E290" s="76" t="s">
        <v>189</v>
      </c>
      <c r="F290" s="76" t="s">
        <v>56</v>
      </c>
      <c r="G290" s="76" t="s">
        <v>189</v>
      </c>
      <c r="H290" s="77">
        <v>8.75</v>
      </c>
      <c r="I290" s="90">
        <v>0.28000000000000003</v>
      </c>
      <c r="J290" s="78">
        <f t="shared" si="8"/>
        <v>6.3</v>
      </c>
    </row>
    <row r="291" spans="1:10" ht="15.5">
      <c r="A291" s="34">
        <f t="shared" si="9"/>
        <v>287</v>
      </c>
      <c r="B291" s="76" t="s">
        <v>186</v>
      </c>
      <c r="C291" s="76" t="s">
        <v>906</v>
      </c>
      <c r="D291" s="76" t="s">
        <v>907</v>
      </c>
      <c r="E291" s="76" t="s">
        <v>189</v>
      </c>
      <c r="F291" s="76" t="s">
        <v>56</v>
      </c>
      <c r="G291" s="76" t="s">
        <v>189</v>
      </c>
      <c r="H291" s="77">
        <v>8.75</v>
      </c>
      <c r="I291" s="90">
        <v>0.28000000000000003</v>
      </c>
      <c r="J291" s="78">
        <f t="shared" si="8"/>
        <v>6.3</v>
      </c>
    </row>
    <row r="292" spans="1:10" ht="15.5">
      <c r="A292" s="34">
        <f t="shared" si="9"/>
        <v>288</v>
      </c>
      <c r="B292" s="76" t="s">
        <v>186</v>
      </c>
      <c r="C292" s="76" t="s">
        <v>908</v>
      </c>
      <c r="D292" s="76" t="s">
        <v>909</v>
      </c>
      <c r="E292" s="76" t="s">
        <v>189</v>
      </c>
      <c r="F292" s="76" t="s">
        <v>56</v>
      </c>
      <c r="G292" s="76" t="s">
        <v>189</v>
      </c>
      <c r="H292" s="77">
        <v>33.5</v>
      </c>
      <c r="I292" s="90">
        <v>0.28000000000000003</v>
      </c>
      <c r="J292" s="78">
        <f t="shared" si="8"/>
        <v>24.119999999999997</v>
      </c>
    </row>
    <row r="293" spans="1:10" ht="15.5">
      <c r="A293" s="34">
        <f t="shared" si="9"/>
        <v>289</v>
      </c>
      <c r="B293" s="76" t="s">
        <v>186</v>
      </c>
      <c r="C293" s="76" t="s">
        <v>911</v>
      </c>
      <c r="D293" s="76" t="s">
        <v>912</v>
      </c>
      <c r="E293" s="76" t="s">
        <v>189</v>
      </c>
      <c r="F293" s="76" t="s">
        <v>56</v>
      </c>
      <c r="G293" s="76" t="s">
        <v>189</v>
      </c>
      <c r="H293" s="77">
        <v>161</v>
      </c>
      <c r="I293" s="90">
        <v>0.28000000000000003</v>
      </c>
      <c r="J293" s="78">
        <f t="shared" si="8"/>
        <v>115.92</v>
      </c>
    </row>
    <row r="294" spans="1:10" ht="15.5">
      <c r="A294" s="34">
        <f t="shared" si="9"/>
        <v>290</v>
      </c>
      <c r="B294" s="76" t="s">
        <v>186</v>
      </c>
      <c r="C294" s="76" t="s">
        <v>913</v>
      </c>
      <c r="D294" s="76" t="s">
        <v>914</v>
      </c>
      <c r="E294" s="76" t="s">
        <v>189</v>
      </c>
      <c r="F294" s="76" t="s">
        <v>56</v>
      </c>
      <c r="G294" s="76" t="s">
        <v>189</v>
      </c>
      <c r="H294" s="77">
        <v>186</v>
      </c>
      <c r="I294" s="90">
        <v>0.28000000000000003</v>
      </c>
      <c r="J294" s="78">
        <f t="shared" si="8"/>
        <v>133.91999999999999</v>
      </c>
    </row>
    <row r="295" spans="1:10" ht="15.5">
      <c r="A295" s="34">
        <f t="shared" si="9"/>
        <v>291</v>
      </c>
      <c r="B295" s="76" t="s">
        <v>186</v>
      </c>
      <c r="C295" s="76" t="s">
        <v>915</v>
      </c>
      <c r="D295" s="76" t="s">
        <v>916</v>
      </c>
      <c r="E295" s="76" t="s">
        <v>189</v>
      </c>
      <c r="F295" s="76" t="s">
        <v>56</v>
      </c>
      <c r="G295" s="76" t="s">
        <v>189</v>
      </c>
      <c r="H295" s="77">
        <v>161</v>
      </c>
      <c r="I295" s="90">
        <v>0.28000000000000003</v>
      </c>
      <c r="J295" s="78">
        <f t="shared" si="8"/>
        <v>115.92</v>
      </c>
    </row>
    <row r="296" spans="1:10" ht="15.5">
      <c r="A296" s="34">
        <f t="shared" si="9"/>
        <v>292</v>
      </c>
      <c r="B296" s="76" t="s">
        <v>186</v>
      </c>
      <c r="C296" s="76" t="s">
        <v>917</v>
      </c>
      <c r="D296" s="76" t="s">
        <v>918</v>
      </c>
      <c r="E296" s="76" t="s">
        <v>189</v>
      </c>
      <c r="F296" s="76" t="s">
        <v>56</v>
      </c>
      <c r="G296" s="76" t="s">
        <v>189</v>
      </c>
      <c r="H296" s="77">
        <v>186</v>
      </c>
      <c r="I296" s="90">
        <v>0.28000000000000003</v>
      </c>
      <c r="J296" s="78">
        <f t="shared" si="8"/>
        <v>133.91999999999999</v>
      </c>
    </row>
    <row r="297" spans="1:10" ht="15.5">
      <c r="A297" s="34">
        <f t="shared" si="9"/>
        <v>293</v>
      </c>
      <c r="B297" s="76" t="s">
        <v>186</v>
      </c>
      <c r="C297" s="76" t="s">
        <v>919</v>
      </c>
      <c r="D297" s="76" t="s">
        <v>920</v>
      </c>
      <c r="E297" s="76" t="s">
        <v>189</v>
      </c>
      <c r="F297" s="76" t="s">
        <v>56</v>
      </c>
      <c r="G297" s="76" t="s">
        <v>189</v>
      </c>
      <c r="H297" s="77">
        <v>326.75</v>
      </c>
      <c r="I297" s="90">
        <v>0.28000000000000003</v>
      </c>
      <c r="J297" s="78">
        <f t="shared" si="8"/>
        <v>235.26</v>
      </c>
    </row>
    <row r="298" spans="1:10" ht="15.5">
      <c r="A298" s="34">
        <f t="shared" si="9"/>
        <v>294</v>
      </c>
      <c r="B298" s="76" t="s">
        <v>186</v>
      </c>
      <c r="C298" s="76" t="s">
        <v>921</v>
      </c>
      <c r="D298" s="76" t="s">
        <v>922</v>
      </c>
      <c r="E298" s="76" t="s">
        <v>189</v>
      </c>
      <c r="F298" s="76" t="s">
        <v>56</v>
      </c>
      <c r="G298" s="76" t="s">
        <v>189</v>
      </c>
      <c r="H298" s="77">
        <v>346.25</v>
      </c>
      <c r="I298" s="90">
        <v>0.28000000000000003</v>
      </c>
      <c r="J298" s="78">
        <f t="shared" si="8"/>
        <v>249.29999999999998</v>
      </c>
    </row>
    <row r="299" spans="1:10" ht="15.5">
      <c r="A299" s="34">
        <f t="shared" si="9"/>
        <v>295</v>
      </c>
      <c r="B299" s="76" t="s">
        <v>186</v>
      </c>
      <c r="C299" s="76" t="s">
        <v>923</v>
      </c>
      <c r="D299" s="76" t="s">
        <v>924</v>
      </c>
      <c r="E299" s="76" t="s">
        <v>189</v>
      </c>
      <c r="F299" s="76" t="s">
        <v>56</v>
      </c>
      <c r="G299" s="76" t="s">
        <v>189</v>
      </c>
      <c r="H299" s="77">
        <v>93.5</v>
      </c>
      <c r="I299" s="90">
        <v>0.28000000000000003</v>
      </c>
      <c r="J299" s="78">
        <f t="shared" si="8"/>
        <v>67.319999999999993</v>
      </c>
    </row>
    <row r="300" spans="1:10" ht="15.5">
      <c r="A300" s="34">
        <f t="shared" si="9"/>
        <v>296</v>
      </c>
      <c r="B300" s="76" t="s">
        <v>186</v>
      </c>
      <c r="C300" s="76" t="s">
        <v>240</v>
      </c>
      <c r="D300" s="76" t="s">
        <v>241</v>
      </c>
      <c r="E300" s="76" t="s">
        <v>189</v>
      </c>
      <c r="F300" s="76" t="s">
        <v>56</v>
      </c>
      <c r="G300" s="76" t="s">
        <v>189</v>
      </c>
      <c r="H300" s="77">
        <v>98</v>
      </c>
      <c r="I300" s="90">
        <v>0.28000000000000003</v>
      </c>
      <c r="J300" s="78">
        <f t="shared" si="8"/>
        <v>70.56</v>
      </c>
    </row>
    <row r="301" spans="1:10" ht="15.5">
      <c r="A301" s="34">
        <f t="shared" si="9"/>
        <v>297</v>
      </c>
      <c r="B301" s="76" t="s">
        <v>186</v>
      </c>
      <c r="C301" s="76" t="s">
        <v>240</v>
      </c>
      <c r="D301" s="76" t="s">
        <v>241</v>
      </c>
      <c r="E301" s="76" t="s">
        <v>189</v>
      </c>
      <c r="F301" s="76" t="s">
        <v>56</v>
      </c>
      <c r="G301" s="76" t="s">
        <v>189</v>
      </c>
      <c r="H301" s="77">
        <v>98</v>
      </c>
      <c r="I301" s="90">
        <v>0.28000000000000003</v>
      </c>
      <c r="J301" s="78">
        <f t="shared" si="8"/>
        <v>70.56</v>
      </c>
    </row>
    <row r="302" spans="1:10" ht="15.5">
      <c r="A302" s="34">
        <f t="shared" si="9"/>
        <v>298</v>
      </c>
      <c r="B302" s="76" t="s">
        <v>186</v>
      </c>
      <c r="C302" s="76" t="s">
        <v>925</v>
      </c>
      <c r="D302" s="76" t="s">
        <v>926</v>
      </c>
      <c r="E302" s="76" t="s">
        <v>189</v>
      </c>
      <c r="F302" s="76" t="s">
        <v>56</v>
      </c>
      <c r="G302" s="76" t="s">
        <v>189</v>
      </c>
      <c r="H302" s="77">
        <v>86</v>
      </c>
      <c r="I302" s="90">
        <v>0.28000000000000003</v>
      </c>
      <c r="J302" s="78">
        <f t="shared" si="8"/>
        <v>61.919999999999995</v>
      </c>
    </row>
    <row r="303" spans="1:10" ht="15.5">
      <c r="A303" s="34">
        <f t="shared" si="9"/>
        <v>299</v>
      </c>
      <c r="B303" s="76" t="s">
        <v>186</v>
      </c>
      <c r="C303" s="76" t="s">
        <v>927</v>
      </c>
      <c r="D303" s="76" t="s">
        <v>928</v>
      </c>
      <c r="E303" s="76" t="s">
        <v>189</v>
      </c>
      <c r="F303" s="76" t="s">
        <v>56</v>
      </c>
      <c r="G303" s="76" t="s">
        <v>189</v>
      </c>
      <c r="H303" s="77">
        <v>159.75</v>
      </c>
      <c r="I303" s="90">
        <v>0.28000000000000003</v>
      </c>
      <c r="J303" s="78">
        <f t="shared" si="8"/>
        <v>115.02</v>
      </c>
    </row>
    <row r="304" spans="1:10" ht="15.5">
      <c r="A304" s="34">
        <f t="shared" si="9"/>
        <v>300</v>
      </c>
      <c r="B304" s="76" t="s">
        <v>186</v>
      </c>
      <c r="C304" s="76" t="s">
        <v>929</v>
      </c>
      <c r="D304" s="76" t="s">
        <v>930</v>
      </c>
      <c r="E304" s="76" t="s">
        <v>189</v>
      </c>
      <c r="F304" s="76" t="s">
        <v>56</v>
      </c>
      <c r="G304" s="76" t="s">
        <v>189</v>
      </c>
      <c r="H304" s="77">
        <v>159.75</v>
      </c>
      <c r="I304" s="90">
        <v>0.28000000000000003</v>
      </c>
      <c r="J304" s="78">
        <f t="shared" si="8"/>
        <v>115.02</v>
      </c>
    </row>
    <row r="305" spans="1:10" ht="15.5">
      <c r="A305" s="34">
        <f t="shared" si="9"/>
        <v>301</v>
      </c>
      <c r="B305" s="76" t="s">
        <v>186</v>
      </c>
      <c r="C305" s="76" t="s">
        <v>931</v>
      </c>
      <c r="D305" s="76" t="s">
        <v>932</v>
      </c>
      <c r="E305" s="76" t="s">
        <v>189</v>
      </c>
      <c r="F305" s="76" t="s">
        <v>56</v>
      </c>
      <c r="G305" s="76" t="s">
        <v>189</v>
      </c>
      <c r="H305" s="77">
        <v>150</v>
      </c>
      <c r="I305" s="90">
        <v>0.28000000000000003</v>
      </c>
      <c r="J305" s="78">
        <f t="shared" si="8"/>
        <v>108</v>
      </c>
    </row>
    <row r="306" spans="1:10" ht="15.5">
      <c r="A306" s="34">
        <f t="shared" si="9"/>
        <v>302</v>
      </c>
      <c r="B306" s="76" t="s">
        <v>186</v>
      </c>
      <c r="C306" s="76" t="s">
        <v>933</v>
      </c>
      <c r="D306" s="76" t="s">
        <v>934</v>
      </c>
      <c r="E306" s="76" t="s">
        <v>189</v>
      </c>
      <c r="F306" s="76" t="s">
        <v>56</v>
      </c>
      <c r="G306" s="76" t="s">
        <v>189</v>
      </c>
      <c r="H306" s="77">
        <v>73</v>
      </c>
      <c r="I306" s="90">
        <v>0.28000000000000003</v>
      </c>
      <c r="J306" s="78">
        <f t="shared" si="8"/>
        <v>52.559999999999995</v>
      </c>
    </row>
    <row r="307" spans="1:10" ht="15.5">
      <c r="A307" s="34">
        <f t="shared" si="9"/>
        <v>303</v>
      </c>
      <c r="B307" s="76" t="s">
        <v>186</v>
      </c>
      <c r="C307" s="76" t="s">
        <v>935</v>
      </c>
      <c r="D307" s="76" t="s">
        <v>936</v>
      </c>
      <c r="E307" s="76" t="s">
        <v>189</v>
      </c>
      <c r="F307" s="76" t="s">
        <v>56</v>
      </c>
      <c r="G307" s="76" t="s">
        <v>189</v>
      </c>
      <c r="H307" s="77">
        <v>73</v>
      </c>
      <c r="I307" s="90">
        <v>0.28000000000000003</v>
      </c>
      <c r="J307" s="78">
        <f t="shared" si="8"/>
        <v>52.559999999999995</v>
      </c>
    </row>
    <row r="308" spans="1:10" ht="15.5">
      <c r="A308" s="34">
        <f t="shared" si="9"/>
        <v>304</v>
      </c>
      <c r="B308" s="76" t="s">
        <v>186</v>
      </c>
      <c r="C308" s="76" t="s">
        <v>243</v>
      </c>
      <c r="D308" s="76" t="s">
        <v>244</v>
      </c>
      <c r="E308" s="76" t="s">
        <v>189</v>
      </c>
      <c r="F308" s="76" t="s">
        <v>56</v>
      </c>
      <c r="G308" s="76" t="s">
        <v>189</v>
      </c>
      <c r="H308" s="77">
        <v>159.75</v>
      </c>
      <c r="I308" s="90">
        <v>0.28000000000000003</v>
      </c>
      <c r="J308" s="78">
        <f t="shared" si="8"/>
        <v>115.02</v>
      </c>
    </row>
    <row r="309" spans="1:10" ht="15.5">
      <c r="A309" s="34">
        <f t="shared" si="9"/>
        <v>305</v>
      </c>
      <c r="B309" s="76" t="s">
        <v>186</v>
      </c>
      <c r="C309" s="76" t="s">
        <v>243</v>
      </c>
      <c r="D309" s="76" t="s">
        <v>244</v>
      </c>
      <c r="E309" s="76" t="s">
        <v>189</v>
      </c>
      <c r="F309" s="76" t="s">
        <v>56</v>
      </c>
      <c r="G309" s="76" t="s">
        <v>189</v>
      </c>
      <c r="H309" s="77">
        <v>159.75</v>
      </c>
      <c r="I309" s="90">
        <v>0.28000000000000003</v>
      </c>
      <c r="J309" s="78">
        <f t="shared" si="8"/>
        <v>115.02</v>
      </c>
    </row>
    <row r="310" spans="1:10" ht="15.5">
      <c r="A310" s="34">
        <f t="shared" si="9"/>
        <v>306</v>
      </c>
      <c r="B310" s="76" t="s">
        <v>186</v>
      </c>
      <c r="C310" s="76" t="s">
        <v>937</v>
      </c>
      <c r="D310" s="76" t="s">
        <v>938</v>
      </c>
      <c r="E310" s="76" t="s">
        <v>189</v>
      </c>
      <c r="F310" s="76" t="s">
        <v>56</v>
      </c>
      <c r="G310" s="76" t="s">
        <v>189</v>
      </c>
      <c r="H310" s="77">
        <v>159.75</v>
      </c>
      <c r="I310" s="90">
        <v>0.28000000000000003</v>
      </c>
      <c r="J310" s="78">
        <f t="shared" si="8"/>
        <v>115.02</v>
      </c>
    </row>
    <row r="311" spans="1:10" ht="15.5">
      <c r="A311" s="34">
        <f t="shared" si="9"/>
        <v>307</v>
      </c>
      <c r="B311" s="76" t="s">
        <v>186</v>
      </c>
      <c r="C311" s="76" t="s">
        <v>939</v>
      </c>
      <c r="D311" s="76" t="s">
        <v>940</v>
      </c>
      <c r="E311" s="76" t="s">
        <v>189</v>
      </c>
      <c r="F311" s="76" t="s">
        <v>56</v>
      </c>
      <c r="G311" s="76" t="s">
        <v>189</v>
      </c>
      <c r="H311" s="77">
        <v>101.5</v>
      </c>
      <c r="I311" s="90">
        <v>0.28000000000000003</v>
      </c>
      <c r="J311" s="78">
        <f t="shared" si="8"/>
        <v>73.08</v>
      </c>
    </row>
    <row r="312" spans="1:10" ht="15.5">
      <c r="A312" s="34">
        <f t="shared" si="9"/>
        <v>308</v>
      </c>
      <c r="B312" s="76" t="s">
        <v>186</v>
      </c>
      <c r="C312" s="76" t="s">
        <v>941</v>
      </c>
      <c r="D312" s="76" t="s">
        <v>942</v>
      </c>
      <c r="E312" s="76" t="s">
        <v>189</v>
      </c>
      <c r="F312" s="76" t="s">
        <v>56</v>
      </c>
      <c r="G312" s="76" t="s">
        <v>189</v>
      </c>
      <c r="H312" s="77">
        <v>61.75</v>
      </c>
      <c r="I312" s="90">
        <v>0.28000000000000003</v>
      </c>
      <c r="J312" s="78">
        <f t="shared" si="8"/>
        <v>44.46</v>
      </c>
    </row>
    <row r="313" spans="1:10" ht="15.5">
      <c r="A313" s="34">
        <f t="shared" si="9"/>
        <v>309</v>
      </c>
      <c r="B313" s="76" t="s">
        <v>186</v>
      </c>
      <c r="C313" s="76" t="s">
        <v>943</v>
      </c>
      <c r="D313" s="76" t="s">
        <v>944</v>
      </c>
      <c r="E313" s="76" t="s">
        <v>189</v>
      </c>
      <c r="F313" s="76" t="s">
        <v>56</v>
      </c>
      <c r="G313" s="76" t="s">
        <v>189</v>
      </c>
      <c r="H313" s="77">
        <v>60.25</v>
      </c>
      <c r="I313" s="90">
        <v>0.28000000000000003</v>
      </c>
      <c r="J313" s="78">
        <f t="shared" si="8"/>
        <v>43.379999999999995</v>
      </c>
    </row>
    <row r="314" spans="1:10" ht="15.5">
      <c r="A314" s="34">
        <f t="shared" si="9"/>
        <v>310</v>
      </c>
      <c r="B314" s="76" t="s">
        <v>186</v>
      </c>
      <c r="C314" s="76" t="s">
        <v>945</v>
      </c>
      <c r="D314" s="76" t="s">
        <v>946</v>
      </c>
      <c r="E314" s="76" t="s">
        <v>189</v>
      </c>
      <c r="F314" s="76" t="s">
        <v>56</v>
      </c>
      <c r="G314" s="76" t="s">
        <v>189</v>
      </c>
      <c r="H314" s="77">
        <v>430</v>
      </c>
      <c r="I314" s="90">
        <v>0.28000000000000003</v>
      </c>
      <c r="J314" s="78">
        <f t="shared" si="8"/>
        <v>309.59999999999997</v>
      </c>
    </row>
    <row r="315" spans="1:10" ht="15.5">
      <c r="A315" s="34">
        <f t="shared" si="9"/>
        <v>311</v>
      </c>
      <c r="B315" s="76" t="s">
        <v>186</v>
      </c>
      <c r="C315" s="76" t="s">
        <v>947</v>
      </c>
      <c r="D315" s="76" t="s">
        <v>948</v>
      </c>
      <c r="E315" s="76" t="s">
        <v>189</v>
      </c>
      <c r="F315" s="76" t="s">
        <v>56</v>
      </c>
      <c r="G315" s="76" t="s">
        <v>189</v>
      </c>
      <c r="H315" s="77">
        <v>122</v>
      </c>
      <c r="I315" s="90">
        <v>0.28000000000000003</v>
      </c>
      <c r="J315" s="78">
        <f t="shared" si="8"/>
        <v>87.84</v>
      </c>
    </row>
    <row r="316" spans="1:10" ht="15.5">
      <c r="A316" s="34">
        <f t="shared" si="9"/>
        <v>312</v>
      </c>
      <c r="B316" s="76" t="s">
        <v>186</v>
      </c>
      <c r="C316" s="76" t="s">
        <v>949</v>
      </c>
      <c r="D316" s="76" t="s">
        <v>950</v>
      </c>
      <c r="E316" s="76" t="s">
        <v>189</v>
      </c>
      <c r="F316" s="76" t="s">
        <v>56</v>
      </c>
      <c r="G316" s="76" t="s">
        <v>189</v>
      </c>
      <c r="H316" s="77">
        <v>331</v>
      </c>
      <c r="I316" s="90">
        <v>0.28000000000000003</v>
      </c>
      <c r="J316" s="78">
        <f t="shared" si="8"/>
        <v>238.32</v>
      </c>
    </row>
    <row r="317" spans="1:10" ht="15.5">
      <c r="A317" s="34">
        <f t="shared" si="9"/>
        <v>313</v>
      </c>
      <c r="B317" s="76" t="s">
        <v>186</v>
      </c>
      <c r="C317" s="76" t="s">
        <v>951</v>
      </c>
      <c r="D317" s="76" t="s">
        <v>952</v>
      </c>
      <c r="E317" s="76" t="s">
        <v>189</v>
      </c>
      <c r="F317" s="76" t="s">
        <v>56</v>
      </c>
      <c r="G317" s="76" t="s">
        <v>189</v>
      </c>
      <c r="H317" s="77">
        <v>122</v>
      </c>
      <c r="I317" s="90">
        <v>0.28000000000000003</v>
      </c>
      <c r="J317" s="78">
        <f t="shared" ref="J317:J380" si="10">H317*(1-I317)</f>
        <v>87.84</v>
      </c>
    </row>
    <row r="318" spans="1:10" ht="15.5">
      <c r="A318" s="34">
        <f t="shared" si="9"/>
        <v>314</v>
      </c>
      <c r="B318" s="76" t="s">
        <v>186</v>
      </c>
      <c r="C318" s="76" t="s">
        <v>953</v>
      </c>
      <c r="D318" s="76" t="s">
        <v>954</v>
      </c>
      <c r="E318" s="76" t="s">
        <v>189</v>
      </c>
      <c r="F318" s="76" t="s">
        <v>56</v>
      </c>
      <c r="G318" s="76" t="s">
        <v>189</v>
      </c>
      <c r="H318" s="77">
        <v>115</v>
      </c>
      <c r="I318" s="90">
        <v>0.28000000000000003</v>
      </c>
      <c r="J318" s="78">
        <f t="shared" si="10"/>
        <v>82.8</v>
      </c>
    </row>
    <row r="319" spans="1:10" ht="29">
      <c r="A319" s="34">
        <f t="shared" si="9"/>
        <v>315</v>
      </c>
      <c r="B319" s="76" t="s">
        <v>186</v>
      </c>
      <c r="C319" s="76" t="s">
        <v>955</v>
      </c>
      <c r="D319" s="76" t="s">
        <v>956</v>
      </c>
      <c r="E319" s="76" t="s">
        <v>189</v>
      </c>
      <c r="F319" s="76" t="s">
        <v>56</v>
      </c>
      <c r="G319" s="76" t="s">
        <v>189</v>
      </c>
      <c r="H319" s="77">
        <v>167.75</v>
      </c>
      <c r="I319" s="90">
        <v>0.28000000000000003</v>
      </c>
      <c r="J319" s="78">
        <f t="shared" si="10"/>
        <v>120.78</v>
      </c>
    </row>
    <row r="320" spans="1:10" ht="15.5">
      <c r="A320" s="34">
        <f t="shared" si="9"/>
        <v>316</v>
      </c>
      <c r="B320" s="76" t="s">
        <v>186</v>
      </c>
      <c r="C320" s="76" t="s">
        <v>957</v>
      </c>
      <c r="D320" s="76" t="s">
        <v>958</v>
      </c>
      <c r="E320" s="76" t="s">
        <v>189</v>
      </c>
      <c r="F320" s="76" t="s">
        <v>56</v>
      </c>
      <c r="G320" s="76" t="s">
        <v>189</v>
      </c>
      <c r="H320" s="77">
        <v>423.25</v>
      </c>
      <c r="I320" s="90">
        <v>0.28000000000000003</v>
      </c>
      <c r="J320" s="78">
        <f t="shared" si="10"/>
        <v>304.74</v>
      </c>
    </row>
    <row r="321" spans="1:10" ht="15.5">
      <c r="A321" s="34">
        <f t="shared" si="9"/>
        <v>317</v>
      </c>
      <c r="B321" s="76" t="s">
        <v>186</v>
      </c>
      <c r="C321" s="76" t="s">
        <v>959</v>
      </c>
      <c r="D321" s="76" t="s">
        <v>960</v>
      </c>
      <c r="E321" s="76" t="s">
        <v>189</v>
      </c>
      <c r="F321" s="76" t="s">
        <v>56</v>
      </c>
      <c r="G321" s="76" t="s">
        <v>189</v>
      </c>
      <c r="H321" s="77">
        <v>508</v>
      </c>
      <c r="I321" s="90">
        <v>0.28000000000000003</v>
      </c>
      <c r="J321" s="78">
        <f t="shared" si="10"/>
        <v>365.76</v>
      </c>
    </row>
    <row r="322" spans="1:10" ht="15.5">
      <c r="A322" s="34">
        <f t="shared" si="9"/>
        <v>318</v>
      </c>
      <c r="B322" s="76" t="s">
        <v>186</v>
      </c>
      <c r="C322" s="76" t="s">
        <v>961</v>
      </c>
      <c r="D322" s="76" t="s">
        <v>962</v>
      </c>
      <c r="E322" s="76" t="s">
        <v>189</v>
      </c>
      <c r="F322" s="76" t="s">
        <v>56</v>
      </c>
      <c r="G322" s="76" t="s">
        <v>189</v>
      </c>
      <c r="H322" s="77">
        <v>1157</v>
      </c>
      <c r="I322" s="90">
        <v>0.28000000000000003</v>
      </c>
      <c r="J322" s="78">
        <f t="shared" si="10"/>
        <v>833.04</v>
      </c>
    </row>
    <row r="323" spans="1:10" ht="15.5">
      <c r="A323" s="34">
        <f t="shared" si="9"/>
        <v>319</v>
      </c>
      <c r="B323" s="76" t="s">
        <v>186</v>
      </c>
      <c r="C323" s="76" t="s">
        <v>963</v>
      </c>
      <c r="D323" s="76" t="s">
        <v>964</v>
      </c>
      <c r="E323" s="76" t="s">
        <v>189</v>
      </c>
      <c r="F323" s="76" t="s">
        <v>56</v>
      </c>
      <c r="G323" s="76" t="s">
        <v>189</v>
      </c>
      <c r="H323" s="77">
        <v>352.5</v>
      </c>
      <c r="I323" s="90">
        <v>0.28000000000000003</v>
      </c>
      <c r="J323" s="78">
        <f t="shared" si="10"/>
        <v>253.79999999999998</v>
      </c>
    </row>
    <row r="324" spans="1:10" ht="15.5">
      <c r="A324" s="34">
        <f t="shared" si="9"/>
        <v>320</v>
      </c>
      <c r="B324" s="76" t="s">
        <v>186</v>
      </c>
      <c r="C324" s="76" t="s">
        <v>965</v>
      </c>
      <c r="D324" s="76" t="s">
        <v>966</v>
      </c>
      <c r="E324" s="76" t="s">
        <v>189</v>
      </c>
      <c r="F324" s="76" t="s">
        <v>56</v>
      </c>
      <c r="G324" s="76" t="s">
        <v>189</v>
      </c>
      <c r="H324" s="77">
        <v>352.5</v>
      </c>
      <c r="I324" s="90">
        <v>0.28000000000000003</v>
      </c>
      <c r="J324" s="78">
        <f t="shared" si="10"/>
        <v>253.79999999999998</v>
      </c>
    </row>
    <row r="325" spans="1:10" ht="15.5">
      <c r="A325" s="34">
        <f t="shared" si="9"/>
        <v>321</v>
      </c>
      <c r="B325" s="76" t="s">
        <v>186</v>
      </c>
      <c r="C325" s="76" t="s">
        <v>967</v>
      </c>
      <c r="D325" s="76" t="s">
        <v>968</v>
      </c>
      <c r="E325" s="76" t="s">
        <v>189</v>
      </c>
      <c r="F325" s="76" t="s">
        <v>56</v>
      </c>
      <c r="G325" s="76" t="s">
        <v>189</v>
      </c>
      <c r="H325" s="77">
        <v>413.75</v>
      </c>
      <c r="I325" s="90">
        <v>0.28000000000000003</v>
      </c>
      <c r="J325" s="78">
        <f t="shared" si="10"/>
        <v>297.89999999999998</v>
      </c>
    </row>
    <row r="326" spans="1:10" ht="15.5">
      <c r="A326" s="34">
        <f t="shared" si="9"/>
        <v>322</v>
      </c>
      <c r="B326" s="76" t="s">
        <v>186</v>
      </c>
      <c r="C326" s="76" t="s">
        <v>969</v>
      </c>
      <c r="D326" s="76" t="s">
        <v>970</v>
      </c>
      <c r="E326" s="76" t="s">
        <v>189</v>
      </c>
      <c r="F326" s="76" t="s">
        <v>56</v>
      </c>
      <c r="G326" s="76" t="s">
        <v>189</v>
      </c>
      <c r="H326" s="77">
        <v>394.75</v>
      </c>
      <c r="I326" s="90">
        <v>0.28000000000000003</v>
      </c>
      <c r="J326" s="78">
        <f t="shared" si="10"/>
        <v>284.21999999999997</v>
      </c>
    </row>
    <row r="327" spans="1:10" ht="15.5">
      <c r="A327" s="34">
        <f t="shared" ref="A327:A390" si="11">SUM(A326+1)</f>
        <v>323</v>
      </c>
      <c r="B327" s="76" t="s">
        <v>186</v>
      </c>
      <c r="C327" s="76" t="s">
        <v>971</v>
      </c>
      <c r="D327" s="76" t="s">
        <v>972</v>
      </c>
      <c r="E327" s="76" t="s">
        <v>189</v>
      </c>
      <c r="F327" s="76" t="s">
        <v>56</v>
      </c>
      <c r="G327" s="76" t="s">
        <v>189</v>
      </c>
      <c r="H327" s="77">
        <v>361.25</v>
      </c>
      <c r="I327" s="90">
        <v>0.28000000000000003</v>
      </c>
      <c r="J327" s="78">
        <f t="shared" si="10"/>
        <v>260.09999999999997</v>
      </c>
    </row>
    <row r="328" spans="1:10" ht="15.5">
      <c r="A328" s="34">
        <f t="shared" si="11"/>
        <v>324</v>
      </c>
      <c r="B328" s="76" t="s">
        <v>186</v>
      </c>
      <c r="C328" s="76" t="s">
        <v>973</v>
      </c>
      <c r="D328" s="76" t="s">
        <v>974</v>
      </c>
      <c r="E328" s="76" t="s">
        <v>189</v>
      </c>
      <c r="F328" s="76" t="s">
        <v>56</v>
      </c>
      <c r="G328" s="76" t="s">
        <v>189</v>
      </c>
      <c r="H328" s="77">
        <v>415.75</v>
      </c>
      <c r="I328" s="90">
        <v>0.28000000000000003</v>
      </c>
      <c r="J328" s="78">
        <f t="shared" si="10"/>
        <v>299.33999999999997</v>
      </c>
    </row>
    <row r="329" spans="1:10" ht="15.5">
      <c r="A329" s="34">
        <f t="shared" si="11"/>
        <v>325</v>
      </c>
      <c r="B329" s="76" t="s">
        <v>186</v>
      </c>
      <c r="C329" s="76" t="s">
        <v>975</v>
      </c>
      <c r="D329" s="76" t="s">
        <v>976</v>
      </c>
      <c r="E329" s="76" t="s">
        <v>189</v>
      </c>
      <c r="F329" s="76" t="s">
        <v>56</v>
      </c>
      <c r="G329" s="76" t="s">
        <v>189</v>
      </c>
      <c r="H329" s="77">
        <v>600</v>
      </c>
      <c r="I329" s="90">
        <v>0.28000000000000003</v>
      </c>
      <c r="J329" s="78">
        <f t="shared" si="10"/>
        <v>432</v>
      </c>
    </row>
    <row r="330" spans="1:10" ht="15.5">
      <c r="A330" s="34">
        <f t="shared" si="11"/>
        <v>326</v>
      </c>
      <c r="B330" s="76" t="s">
        <v>186</v>
      </c>
      <c r="C330" s="76" t="s">
        <v>977</v>
      </c>
      <c r="D330" s="76" t="s">
        <v>978</v>
      </c>
      <c r="E330" s="76" t="s">
        <v>189</v>
      </c>
      <c r="F330" s="76" t="s">
        <v>56</v>
      </c>
      <c r="G330" s="76" t="s">
        <v>189</v>
      </c>
      <c r="H330" s="77">
        <v>665</v>
      </c>
      <c r="I330" s="90">
        <v>0.28000000000000003</v>
      </c>
      <c r="J330" s="78">
        <f t="shared" si="10"/>
        <v>478.79999999999995</v>
      </c>
    </row>
    <row r="331" spans="1:10" ht="29">
      <c r="A331" s="34">
        <f t="shared" si="11"/>
        <v>327</v>
      </c>
      <c r="B331" s="76" t="s">
        <v>186</v>
      </c>
      <c r="C331" s="76" t="s">
        <v>979</v>
      </c>
      <c r="D331" s="76" t="s">
        <v>980</v>
      </c>
      <c r="E331" s="76" t="s">
        <v>189</v>
      </c>
      <c r="F331" s="76" t="s">
        <v>56</v>
      </c>
      <c r="G331" s="76" t="s">
        <v>189</v>
      </c>
      <c r="H331" s="77">
        <v>246.25</v>
      </c>
      <c r="I331" s="90">
        <v>0.28000000000000003</v>
      </c>
      <c r="J331" s="78">
        <f t="shared" si="10"/>
        <v>177.29999999999998</v>
      </c>
    </row>
    <row r="332" spans="1:10" ht="15.5">
      <c r="A332" s="34">
        <f t="shared" si="11"/>
        <v>328</v>
      </c>
      <c r="B332" s="76" t="s">
        <v>186</v>
      </c>
      <c r="C332" s="76" t="s">
        <v>981</v>
      </c>
      <c r="D332" s="76" t="s">
        <v>982</v>
      </c>
      <c r="E332" s="76" t="s">
        <v>189</v>
      </c>
      <c r="F332" s="76" t="s">
        <v>56</v>
      </c>
      <c r="G332" s="76" t="s">
        <v>189</v>
      </c>
      <c r="H332" s="77">
        <v>109</v>
      </c>
      <c r="I332" s="90">
        <v>0.28000000000000003</v>
      </c>
      <c r="J332" s="78">
        <f t="shared" si="10"/>
        <v>78.48</v>
      </c>
    </row>
    <row r="333" spans="1:10" ht="29">
      <c r="A333" s="34">
        <f t="shared" si="11"/>
        <v>329</v>
      </c>
      <c r="B333" s="76" t="s">
        <v>186</v>
      </c>
      <c r="C333" s="76" t="s">
        <v>983</v>
      </c>
      <c r="D333" s="76" t="s">
        <v>6856</v>
      </c>
      <c r="E333" s="76" t="s">
        <v>189</v>
      </c>
      <c r="F333" s="76" t="s">
        <v>56</v>
      </c>
      <c r="G333" s="76" t="s">
        <v>189</v>
      </c>
      <c r="H333" s="77">
        <v>159</v>
      </c>
      <c r="I333" s="90">
        <v>0.28000000000000003</v>
      </c>
      <c r="J333" s="78">
        <f t="shared" si="10"/>
        <v>114.47999999999999</v>
      </c>
    </row>
    <row r="334" spans="1:10" ht="15.5">
      <c r="A334" s="34">
        <f t="shared" si="11"/>
        <v>330</v>
      </c>
      <c r="B334" s="76" t="s">
        <v>186</v>
      </c>
      <c r="C334" s="76" t="s">
        <v>984</v>
      </c>
      <c r="D334" s="76" t="s">
        <v>6857</v>
      </c>
      <c r="E334" s="76" t="s">
        <v>189</v>
      </c>
      <c r="F334" s="76" t="s">
        <v>56</v>
      </c>
      <c r="G334" s="76" t="s">
        <v>189</v>
      </c>
      <c r="H334" s="77">
        <v>89.5</v>
      </c>
      <c r="I334" s="90">
        <v>0.28000000000000003</v>
      </c>
      <c r="J334" s="78">
        <f t="shared" si="10"/>
        <v>64.44</v>
      </c>
    </row>
    <row r="335" spans="1:10" ht="15.5">
      <c r="A335" s="34">
        <f t="shared" si="11"/>
        <v>331</v>
      </c>
      <c r="B335" s="76" t="s">
        <v>186</v>
      </c>
      <c r="C335" s="76" t="s">
        <v>985</v>
      </c>
      <c r="D335" s="76" t="s">
        <v>986</v>
      </c>
      <c r="E335" s="76" t="s">
        <v>189</v>
      </c>
      <c r="F335" s="76" t="s">
        <v>56</v>
      </c>
      <c r="G335" s="76" t="s">
        <v>189</v>
      </c>
      <c r="H335" s="77">
        <v>104</v>
      </c>
      <c r="I335" s="90">
        <v>0.28000000000000003</v>
      </c>
      <c r="J335" s="78">
        <f t="shared" si="10"/>
        <v>74.88</v>
      </c>
    </row>
    <row r="336" spans="1:10" ht="15.5">
      <c r="A336" s="34">
        <f t="shared" si="11"/>
        <v>332</v>
      </c>
      <c r="B336" s="76" t="s">
        <v>186</v>
      </c>
      <c r="C336" s="76" t="s">
        <v>987</v>
      </c>
      <c r="D336" s="76" t="s">
        <v>988</v>
      </c>
      <c r="E336" s="76" t="s">
        <v>189</v>
      </c>
      <c r="F336" s="76" t="s">
        <v>56</v>
      </c>
      <c r="G336" s="76" t="s">
        <v>189</v>
      </c>
      <c r="H336" s="77">
        <v>2715.75</v>
      </c>
      <c r="I336" s="90">
        <v>0.28000000000000003</v>
      </c>
      <c r="J336" s="78">
        <f t="shared" si="10"/>
        <v>1955.34</v>
      </c>
    </row>
    <row r="337" spans="1:10" ht="15.5">
      <c r="A337" s="34">
        <f t="shared" si="11"/>
        <v>333</v>
      </c>
      <c r="B337" s="76" t="s">
        <v>186</v>
      </c>
      <c r="C337" s="76" t="s">
        <v>989</v>
      </c>
      <c r="D337" s="76" t="s">
        <v>990</v>
      </c>
      <c r="E337" s="76" t="s">
        <v>189</v>
      </c>
      <c r="F337" s="76" t="s">
        <v>56</v>
      </c>
      <c r="G337" s="76" t="s">
        <v>189</v>
      </c>
      <c r="H337" s="77">
        <v>2175</v>
      </c>
      <c r="I337" s="90">
        <v>0.28000000000000003</v>
      </c>
      <c r="J337" s="78">
        <f t="shared" si="10"/>
        <v>1566</v>
      </c>
    </row>
    <row r="338" spans="1:10" ht="15.5">
      <c r="A338" s="34">
        <f t="shared" si="11"/>
        <v>334</v>
      </c>
      <c r="B338" s="76" t="s">
        <v>186</v>
      </c>
      <c r="C338" s="76" t="s">
        <v>991</v>
      </c>
      <c r="D338" s="76" t="s">
        <v>6858</v>
      </c>
      <c r="E338" s="76" t="s">
        <v>189</v>
      </c>
      <c r="F338" s="76" t="s">
        <v>56</v>
      </c>
      <c r="G338" s="76" t="s">
        <v>189</v>
      </c>
      <c r="H338" s="77">
        <v>89.5</v>
      </c>
      <c r="I338" s="90">
        <v>0.28000000000000003</v>
      </c>
      <c r="J338" s="78">
        <f t="shared" si="10"/>
        <v>64.44</v>
      </c>
    </row>
    <row r="339" spans="1:10" ht="15.5">
      <c r="A339" s="34">
        <f t="shared" si="11"/>
        <v>335</v>
      </c>
      <c r="B339" s="76" t="s">
        <v>186</v>
      </c>
      <c r="C339" s="76" t="s">
        <v>992</v>
      </c>
      <c r="D339" s="76" t="s">
        <v>6859</v>
      </c>
      <c r="E339" s="76" t="s">
        <v>189</v>
      </c>
      <c r="F339" s="76" t="s">
        <v>56</v>
      </c>
      <c r="G339" s="76" t="s">
        <v>189</v>
      </c>
      <c r="H339" s="77">
        <v>78.25</v>
      </c>
      <c r="I339" s="90">
        <v>0.28000000000000003</v>
      </c>
      <c r="J339" s="78">
        <f t="shared" si="10"/>
        <v>56.339999999999996</v>
      </c>
    </row>
    <row r="340" spans="1:10" ht="15.5">
      <c r="A340" s="34">
        <f t="shared" si="11"/>
        <v>336</v>
      </c>
      <c r="B340" s="76" t="s">
        <v>186</v>
      </c>
      <c r="C340" s="76" t="s">
        <v>993</v>
      </c>
      <c r="D340" s="76" t="s">
        <v>6860</v>
      </c>
      <c r="E340" s="76" t="s">
        <v>189</v>
      </c>
      <c r="F340" s="76" t="s">
        <v>56</v>
      </c>
      <c r="G340" s="76" t="s">
        <v>189</v>
      </c>
      <c r="H340" s="77">
        <v>96.75</v>
      </c>
      <c r="I340" s="90">
        <v>0.28000000000000003</v>
      </c>
      <c r="J340" s="78">
        <f t="shared" si="10"/>
        <v>69.66</v>
      </c>
    </row>
    <row r="341" spans="1:10" ht="29">
      <c r="A341" s="34">
        <f t="shared" si="11"/>
        <v>337</v>
      </c>
      <c r="B341" s="76" t="s">
        <v>186</v>
      </c>
      <c r="C341" s="76" t="s">
        <v>994</v>
      </c>
      <c r="D341" s="76" t="s">
        <v>6861</v>
      </c>
      <c r="E341" s="76" t="s">
        <v>189</v>
      </c>
      <c r="F341" s="76" t="s">
        <v>56</v>
      </c>
      <c r="G341" s="76" t="s">
        <v>189</v>
      </c>
      <c r="H341" s="77">
        <v>377</v>
      </c>
      <c r="I341" s="90">
        <v>0.28000000000000003</v>
      </c>
      <c r="J341" s="78">
        <f t="shared" si="10"/>
        <v>271.44</v>
      </c>
    </row>
    <row r="342" spans="1:10" ht="15.5">
      <c r="A342" s="34">
        <f t="shared" si="11"/>
        <v>338</v>
      </c>
      <c r="B342" s="76" t="s">
        <v>186</v>
      </c>
      <c r="C342" s="76" t="s">
        <v>995</v>
      </c>
      <c r="D342" s="76" t="s">
        <v>996</v>
      </c>
      <c r="E342" s="76" t="s">
        <v>189</v>
      </c>
      <c r="F342" s="76" t="s">
        <v>56</v>
      </c>
      <c r="G342" s="76" t="s">
        <v>189</v>
      </c>
      <c r="H342" s="77">
        <v>1246</v>
      </c>
      <c r="I342" s="90">
        <v>0.28000000000000003</v>
      </c>
      <c r="J342" s="78">
        <f t="shared" si="10"/>
        <v>897.12</v>
      </c>
    </row>
    <row r="343" spans="1:10" ht="15.5">
      <c r="A343" s="34">
        <f t="shared" si="11"/>
        <v>339</v>
      </c>
      <c r="B343" s="76" t="s">
        <v>186</v>
      </c>
      <c r="C343" s="76" t="s">
        <v>997</v>
      </c>
      <c r="D343" s="76" t="s">
        <v>998</v>
      </c>
      <c r="E343" s="76" t="s">
        <v>189</v>
      </c>
      <c r="F343" s="76" t="s">
        <v>56</v>
      </c>
      <c r="G343" s="76" t="s">
        <v>189</v>
      </c>
      <c r="H343" s="77">
        <v>1211</v>
      </c>
      <c r="I343" s="90">
        <v>0.28000000000000003</v>
      </c>
      <c r="J343" s="78">
        <f t="shared" si="10"/>
        <v>871.92</v>
      </c>
    </row>
    <row r="344" spans="1:10" ht="15.5">
      <c r="A344" s="34">
        <f t="shared" si="11"/>
        <v>340</v>
      </c>
      <c r="B344" s="76" t="s">
        <v>186</v>
      </c>
      <c r="C344" s="76" t="s">
        <v>999</v>
      </c>
      <c r="D344" s="76" t="s">
        <v>1000</v>
      </c>
      <c r="E344" s="76" t="s">
        <v>189</v>
      </c>
      <c r="F344" s="76" t="s">
        <v>56</v>
      </c>
      <c r="G344" s="76" t="s">
        <v>189</v>
      </c>
      <c r="H344" s="77">
        <v>1423</v>
      </c>
      <c r="I344" s="90">
        <v>0.28000000000000003</v>
      </c>
      <c r="J344" s="78">
        <f t="shared" si="10"/>
        <v>1024.56</v>
      </c>
    </row>
    <row r="345" spans="1:10" ht="15.5">
      <c r="A345" s="34">
        <f t="shared" si="11"/>
        <v>341</v>
      </c>
      <c r="B345" s="76" t="s">
        <v>186</v>
      </c>
      <c r="C345" s="76" t="s">
        <v>1001</v>
      </c>
      <c r="D345" s="76" t="s">
        <v>1002</v>
      </c>
      <c r="E345" s="76" t="s">
        <v>189</v>
      </c>
      <c r="F345" s="76" t="s">
        <v>56</v>
      </c>
      <c r="G345" s="76" t="s">
        <v>189</v>
      </c>
      <c r="H345" s="77">
        <v>1521</v>
      </c>
      <c r="I345" s="90">
        <v>0.28000000000000003</v>
      </c>
      <c r="J345" s="78">
        <f t="shared" si="10"/>
        <v>1095.1199999999999</v>
      </c>
    </row>
    <row r="346" spans="1:10" ht="15.5">
      <c r="A346" s="34">
        <f t="shared" si="11"/>
        <v>342</v>
      </c>
      <c r="B346" s="76" t="s">
        <v>186</v>
      </c>
      <c r="C346" s="76" t="s">
        <v>1003</v>
      </c>
      <c r="D346" s="76" t="s">
        <v>1004</v>
      </c>
      <c r="E346" s="76" t="s">
        <v>189</v>
      </c>
      <c r="F346" s="76" t="s">
        <v>56</v>
      </c>
      <c r="G346" s="76" t="s">
        <v>189</v>
      </c>
      <c r="H346" s="77">
        <v>469.75</v>
      </c>
      <c r="I346" s="90">
        <v>0.28000000000000003</v>
      </c>
      <c r="J346" s="78">
        <f t="shared" si="10"/>
        <v>338.21999999999997</v>
      </c>
    </row>
    <row r="347" spans="1:10" ht="15.5">
      <c r="A347" s="34">
        <f t="shared" si="11"/>
        <v>343</v>
      </c>
      <c r="B347" s="76" t="s">
        <v>186</v>
      </c>
      <c r="C347" s="76" t="s">
        <v>1006</v>
      </c>
      <c r="D347" s="76" t="s">
        <v>1007</v>
      </c>
      <c r="E347" s="76" t="s">
        <v>189</v>
      </c>
      <c r="F347" s="76" t="s">
        <v>56</v>
      </c>
      <c r="G347" s="76" t="s">
        <v>189</v>
      </c>
      <c r="H347" s="77">
        <v>469</v>
      </c>
      <c r="I347" s="90">
        <v>0.28000000000000003</v>
      </c>
      <c r="J347" s="78">
        <f t="shared" si="10"/>
        <v>337.68</v>
      </c>
    </row>
    <row r="348" spans="1:10" ht="15.5">
      <c r="A348" s="34">
        <f t="shared" si="11"/>
        <v>344</v>
      </c>
      <c r="B348" s="76" t="s">
        <v>186</v>
      </c>
      <c r="C348" s="76" t="s">
        <v>1008</v>
      </c>
      <c r="D348" s="76" t="s">
        <v>1009</v>
      </c>
      <c r="E348" s="76" t="s">
        <v>189</v>
      </c>
      <c r="F348" s="76" t="s">
        <v>56</v>
      </c>
      <c r="G348" s="76" t="s">
        <v>189</v>
      </c>
      <c r="H348" s="77">
        <v>473.5</v>
      </c>
      <c r="I348" s="90">
        <v>0.28000000000000003</v>
      </c>
      <c r="J348" s="78">
        <f t="shared" si="10"/>
        <v>340.91999999999996</v>
      </c>
    </row>
    <row r="349" spans="1:10" ht="15.5">
      <c r="A349" s="34">
        <f t="shared" si="11"/>
        <v>345</v>
      </c>
      <c r="B349" s="76" t="s">
        <v>186</v>
      </c>
      <c r="C349" s="76" t="s">
        <v>1010</v>
      </c>
      <c r="D349" s="76" t="s">
        <v>1011</v>
      </c>
      <c r="E349" s="76" t="s">
        <v>189</v>
      </c>
      <c r="F349" s="76" t="s">
        <v>56</v>
      </c>
      <c r="G349" s="76" t="s">
        <v>189</v>
      </c>
      <c r="H349" s="77">
        <v>455.25</v>
      </c>
      <c r="I349" s="90">
        <v>0.28000000000000003</v>
      </c>
      <c r="J349" s="78">
        <f t="shared" si="10"/>
        <v>327.78</v>
      </c>
    </row>
    <row r="350" spans="1:10" ht="15.5">
      <c r="A350" s="34">
        <f t="shared" si="11"/>
        <v>346</v>
      </c>
      <c r="B350" s="76" t="s">
        <v>186</v>
      </c>
      <c r="C350" s="76" t="s">
        <v>1012</v>
      </c>
      <c r="D350" s="76" t="s">
        <v>1013</v>
      </c>
      <c r="E350" s="76" t="s">
        <v>189</v>
      </c>
      <c r="F350" s="76" t="s">
        <v>56</v>
      </c>
      <c r="G350" s="76" t="s">
        <v>189</v>
      </c>
      <c r="H350" s="77">
        <v>698</v>
      </c>
      <c r="I350" s="90">
        <v>0.28000000000000003</v>
      </c>
      <c r="J350" s="78">
        <f t="shared" si="10"/>
        <v>502.56</v>
      </c>
    </row>
    <row r="351" spans="1:10" ht="15.5">
      <c r="A351" s="34">
        <f t="shared" si="11"/>
        <v>347</v>
      </c>
      <c r="B351" s="76" t="s">
        <v>186</v>
      </c>
      <c r="C351" s="76" t="s">
        <v>1014</v>
      </c>
      <c r="D351" s="76" t="s">
        <v>6854</v>
      </c>
      <c r="E351" s="76" t="s">
        <v>189</v>
      </c>
      <c r="F351" s="76" t="s">
        <v>56</v>
      </c>
      <c r="G351" s="76" t="s">
        <v>189</v>
      </c>
      <c r="H351" s="77">
        <v>0</v>
      </c>
      <c r="I351" s="90">
        <v>0.28000000000000003</v>
      </c>
      <c r="J351" s="78">
        <f t="shared" si="10"/>
        <v>0</v>
      </c>
    </row>
    <row r="352" spans="1:10" ht="15.5">
      <c r="A352" s="34">
        <f t="shared" si="11"/>
        <v>348</v>
      </c>
      <c r="B352" s="76" t="s">
        <v>186</v>
      </c>
      <c r="C352" s="76" t="s">
        <v>1015</v>
      </c>
      <c r="D352" s="76" t="s">
        <v>1016</v>
      </c>
      <c r="E352" s="76" t="s">
        <v>189</v>
      </c>
      <c r="F352" s="76" t="s">
        <v>56</v>
      </c>
      <c r="G352" s="76" t="s">
        <v>189</v>
      </c>
      <c r="H352" s="77">
        <v>3301</v>
      </c>
      <c r="I352" s="90">
        <v>0.28000000000000003</v>
      </c>
      <c r="J352" s="78">
        <f t="shared" si="10"/>
        <v>2376.7199999999998</v>
      </c>
    </row>
    <row r="353" spans="1:10" ht="15.5">
      <c r="A353" s="34">
        <f t="shared" si="11"/>
        <v>349</v>
      </c>
      <c r="B353" s="76" t="s">
        <v>186</v>
      </c>
      <c r="C353" s="76" t="s">
        <v>1017</v>
      </c>
      <c r="D353" s="76" t="s">
        <v>1018</v>
      </c>
      <c r="E353" s="76" t="s">
        <v>189</v>
      </c>
      <c r="F353" s="76" t="s">
        <v>56</v>
      </c>
      <c r="G353" s="76" t="s">
        <v>189</v>
      </c>
      <c r="H353" s="77">
        <v>34.25</v>
      </c>
      <c r="I353" s="90">
        <v>0.28000000000000003</v>
      </c>
      <c r="J353" s="78">
        <f t="shared" si="10"/>
        <v>24.66</v>
      </c>
    </row>
    <row r="354" spans="1:10" ht="15.5">
      <c r="A354" s="34">
        <f t="shared" si="11"/>
        <v>350</v>
      </c>
      <c r="B354" s="76" t="s">
        <v>186</v>
      </c>
      <c r="C354" s="76" t="s">
        <v>1019</v>
      </c>
      <c r="D354" s="76" t="s">
        <v>1020</v>
      </c>
      <c r="E354" s="76" t="s">
        <v>189</v>
      </c>
      <c r="F354" s="76" t="s">
        <v>56</v>
      </c>
      <c r="G354" s="76" t="s">
        <v>189</v>
      </c>
      <c r="H354" s="77">
        <v>255</v>
      </c>
      <c r="I354" s="90">
        <v>0.28000000000000003</v>
      </c>
      <c r="J354" s="78">
        <f t="shared" si="10"/>
        <v>183.6</v>
      </c>
    </row>
    <row r="355" spans="1:10" ht="15.5">
      <c r="A355" s="34">
        <f t="shared" si="11"/>
        <v>351</v>
      </c>
      <c r="B355" s="76" t="s">
        <v>186</v>
      </c>
      <c r="C355" s="76" t="s">
        <v>1021</v>
      </c>
      <c r="D355" s="76" t="s">
        <v>1022</v>
      </c>
      <c r="E355" s="76" t="s">
        <v>189</v>
      </c>
      <c r="F355" s="76" t="s">
        <v>56</v>
      </c>
      <c r="G355" s="76" t="s">
        <v>189</v>
      </c>
      <c r="H355" s="77">
        <v>719</v>
      </c>
      <c r="I355" s="90">
        <v>0.28000000000000003</v>
      </c>
      <c r="J355" s="78">
        <f t="shared" si="10"/>
        <v>517.67999999999995</v>
      </c>
    </row>
    <row r="356" spans="1:10" ht="15.5">
      <c r="A356" s="34">
        <f t="shared" si="11"/>
        <v>352</v>
      </c>
      <c r="B356" s="76" t="s">
        <v>186</v>
      </c>
      <c r="C356" s="76" t="s">
        <v>1023</v>
      </c>
      <c r="D356" s="76" t="s">
        <v>1024</v>
      </c>
      <c r="E356" s="76" t="s">
        <v>189</v>
      </c>
      <c r="F356" s="76" t="s">
        <v>56</v>
      </c>
      <c r="G356" s="76" t="s">
        <v>189</v>
      </c>
      <c r="H356" s="77">
        <v>1288</v>
      </c>
      <c r="I356" s="90">
        <v>0.28000000000000003</v>
      </c>
      <c r="J356" s="78">
        <f t="shared" si="10"/>
        <v>927.36</v>
      </c>
    </row>
    <row r="357" spans="1:10" ht="15.5">
      <c r="A357" s="34">
        <f t="shared" si="11"/>
        <v>353</v>
      </c>
      <c r="B357" s="76" t="s">
        <v>186</v>
      </c>
      <c r="C357" s="76" t="s">
        <v>1025</v>
      </c>
      <c r="D357" s="76" t="s">
        <v>1026</v>
      </c>
      <c r="E357" s="76" t="s">
        <v>189</v>
      </c>
      <c r="F357" s="76" t="s">
        <v>56</v>
      </c>
      <c r="G357" s="76" t="s">
        <v>189</v>
      </c>
      <c r="H357" s="77">
        <v>2108</v>
      </c>
      <c r="I357" s="90">
        <v>0.28000000000000003</v>
      </c>
      <c r="J357" s="78">
        <f t="shared" si="10"/>
        <v>1517.76</v>
      </c>
    </row>
    <row r="358" spans="1:10" ht="15.5">
      <c r="A358" s="34">
        <f t="shared" si="11"/>
        <v>354</v>
      </c>
      <c r="B358" s="76" t="s">
        <v>186</v>
      </c>
      <c r="C358" s="76" t="s">
        <v>1027</v>
      </c>
      <c r="D358" s="76" t="s">
        <v>1028</v>
      </c>
      <c r="E358" s="76" t="s">
        <v>189</v>
      </c>
      <c r="F358" s="76" t="s">
        <v>56</v>
      </c>
      <c r="G358" s="76" t="s">
        <v>189</v>
      </c>
      <c r="H358" s="77">
        <v>1569</v>
      </c>
      <c r="I358" s="90">
        <v>0.28000000000000003</v>
      </c>
      <c r="J358" s="78">
        <f t="shared" si="10"/>
        <v>1129.68</v>
      </c>
    </row>
    <row r="359" spans="1:10" ht="15.5">
      <c r="A359" s="34">
        <f t="shared" si="11"/>
        <v>355</v>
      </c>
      <c r="B359" s="76" t="s">
        <v>186</v>
      </c>
      <c r="C359" s="76" t="s">
        <v>1029</v>
      </c>
      <c r="D359" s="76" t="s">
        <v>1030</v>
      </c>
      <c r="E359" s="76" t="s">
        <v>189</v>
      </c>
      <c r="F359" s="76" t="s">
        <v>56</v>
      </c>
      <c r="G359" s="76" t="s">
        <v>189</v>
      </c>
      <c r="H359" s="77">
        <v>2053</v>
      </c>
      <c r="I359" s="90">
        <v>0.28000000000000003</v>
      </c>
      <c r="J359" s="78">
        <f t="shared" si="10"/>
        <v>1478.1599999999999</v>
      </c>
    </row>
    <row r="360" spans="1:10" ht="15.5">
      <c r="A360" s="34">
        <f t="shared" si="11"/>
        <v>356</v>
      </c>
      <c r="B360" s="76" t="s">
        <v>186</v>
      </c>
      <c r="C360" s="76" t="s">
        <v>1031</v>
      </c>
      <c r="D360" s="76" t="s">
        <v>1032</v>
      </c>
      <c r="E360" s="76" t="s">
        <v>189</v>
      </c>
      <c r="F360" s="76" t="s">
        <v>56</v>
      </c>
      <c r="G360" s="76" t="s">
        <v>189</v>
      </c>
      <c r="H360" s="77">
        <v>2799</v>
      </c>
      <c r="I360" s="90">
        <v>0.28000000000000003</v>
      </c>
      <c r="J360" s="78">
        <f t="shared" si="10"/>
        <v>2015.28</v>
      </c>
    </row>
    <row r="361" spans="1:10" ht="15.5">
      <c r="A361" s="34">
        <f t="shared" si="11"/>
        <v>357</v>
      </c>
      <c r="B361" s="76" t="s">
        <v>186</v>
      </c>
      <c r="C361" s="76" t="s">
        <v>1033</v>
      </c>
      <c r="D361" s="76" t="s">
        <v>1034</v>
      </c>
      <c r="E361" s="76" t="s">
        <v>189</v>
      </c>
      <c r="F361" s="76" t="s">
        <v>56</v>
      </c>
      <c r="G361" s="76" t="s">
        <v>189</v>
      </c>
      <c r="H361" s="77">
        <v>36.75</v>
      </c>
      <c r="I361" s="90">
        <v>0.28000000000000003</v>
      </c>
      <c r="J361" s="78">
        <f t="shared" si="10"/>
        <v>26.459999999999997</v>
      </c>
    </row>
    <row r="362" spans="1:10" ht="15.5">
      <c r="A362" s="34">
        <f t="shared" si="11"/>
        <v>358</v>
      </c>
      <c r="B362" s="76" t="s">
        <v>186</v>
      </c>
      <c r="C362" s="76" t="s">
        <v>1035</v>
      </c>
      <c r="D362" s="76" t="s">
        <v>1036</v>
      </c>
      <c r="E362" s="76" t="s">
        <v>189</v>
      </c>
      <c r="F362" s="76" t="s">
        <v>56</v>
      </c>
      <c r="G362" s="76" t="s">
        <v>189</v>
      </c>
      <c r="H362" s="77">
        <v>114.25</v>
      </c>
      <c r="I362" s="90">
        <v>0.28000000000000003</v>
      </c>
      <c r="J362" s="78">
        <f t="shared" si="10"/>
        <v>82.259999999999991</v>
      </c>
    </row>
    <row r="363" spans="1:10" ht="29">
      <c r="A363" s="34">
        <f t="shared" si="11"/>
        <v>359</v>
      </c>
      <c r="B363" s="76" t="s">
        <v>186</v>
      </c>
      <c r="C363" s="76" t="s">
        <v>1037</v>
      </c>
      <c r="D363" s="76" t="s">
        <v>1038</v>
      </c>
      <c r="E363" s="76" t="s">
        <v>189</v>
      </c>
      <c r="F363" s="76" t="s">
        <v>56</v>
      </c>
      <c r="G363" s="76" t="s">
        <v>189</v>
      </c>
      <c r="H363" s="77">
        <v>3844</v>
      </c>
      <c r="I363" s="90">
        <v>0.28000000000000003</v>
      </c>
      <c r="J363" s="78">
        <f t="shared" si="10"/>
        <v>2767.68</v>
      </c>
    </row>
    <row r="364" spans="1:10" ht="15.5">
      <c r="A364" s="34">
        <f t="shared" si="11"/>
        <v>360</v>
      </c>
      <c r="B364" s="76" t="s">
        <v>186</v>
      </c>
      <c r="C364" s="76" t="s">
        <v>1039</v>
      </c>
      <c r="D364" s="76" t="s">
        <v>1040</v>
      </c>
      <c r="E364" s="76" t="s">
        <v>189</v>
      </c>
      <c r="F364" s="76" t="s">
        <v>56</v>
      </c>
      <c r="G364" s="76" t="s">
        <v>189</v>
      </c>
      <c r="H364" s="77">
        <v>98.25</v>
      </c>
      <c r="I364" s="90">
        <v>0.28000000000000003</v>
      </c>
      <c r="J364" s="78">
        <f t="shared" si="10"/>
        <v>70.739999999999995</v>
      </c>
    </row>
    <row r="365" spans="1:10" ht="15.5">
      <c r="A365" s="34">
        <f t="shared" si="11"/>
        <v>361</v>
      </c>
      <c r="B365" s="76" t="s">
        <v>186</v>
      </c>
      <c r="C365" s="76" t="s">
        <v>1041</v>
      </c>
      <c r="D365" s="76" t="s">
        <v>1042</v>
      </c>
      <c r="E365" s="76" t="s">
        <v>189</v>
      </c>
      <c r="F365" s="76" t="s">
        <v>56</v>
      </c>
      <c r="G365" s="76" t="s">
        <v>189</v>
      </c>
      <c r="H365" s="77">
        <v>36</v>
      </c>
      <c r="I365" s="90">
        <v>0.28000000000000003</v>
      </c>
      <c r="J365" s="78">
        <f t="shared" si="10"/>
        <v>25.919999999999998</v>
      </c>
    </row>
    <row r="366" spans="1:10" ht="15.5">
      <c r="A366" s="34">
        <f t="shared" si="11"/>
        <v>362</v>
      </c>
      <c r="B366" s="76" t="s">
        <v>186</v>
      </c>
      <c r="C366" s="76" t="s">
        <v>1043</v>
      </c>
      <c r="D366" s="76" t="s">
        <v>1044</v>
      </c>
      <c r="E366" s="76" t="s">
        <v>189</v>
      </c>
      <c r="F366" s="76" t="s">
        <v>56</v>
      </c>
      <c r="G366" s="76" t="s">
        <v>189</v>
      </c>
      <c r="H366" s="77">
        <v>210.5</v>
      </c>
      <c r="I366" s="90">
        <v>0.28000000000000003</v>
      </c>
      <c r="J366" s="78">
        <f t="shared" si="10"/>
        <v>151.56</v>
      </c>
    </row>
    <row r="367" spans="1:10" ht="15.5">
      <c r="A367" s="34">
        <f t="shared" si="11"/>
        <v>363</v>
      </c>
      <c r="B367" s="76" t="s">
        <v>186</v>
      </c>
      <c r="C367" s="76" t="s">
        <v>1045</v>
      </c>
      <c r="D367" s="76" t="s">
        <v>1046</v>
      </c>
      <c r="E367" s="76" t="s">
        <v>189</v>
      </c>
      <c r="F367" s="76" t="s">
        <v>56</v>
      </c>
      <c r="G367" s="76" t="s">
        <v>189</v>
      </c>
      <c r="H367" s="77">
        <v>57</v>
      </c>
      <c r="I367" s="90">
        <v>0.28000000000000003</v>
      </c>
      <c r="J367" s="78">
        <f t="shared" si="10"/>
        <v>41.04</v>
      </c>
    </row>
    <row r="368" spans="1:10" ht="15.5">
      <c r="A368" s="34">
        <f t="shared" si="11"/>
        <v>364</v>
      </c>
      <c r="B368" s="76" t="s">
        <v>186</v>
      </c>
      <c r="C368" s="76" t="s">
        <v>1047</v>
      </c>
      <c r="D368" s="76" t="s">
        <v>1048</v>
      </c>
      <c r="E368" s="76" t="s">
        <v>189</v>
      </c>
      <c r="F368" s="76" t="s">
        <v>56</v>
      </c>
      <c r="G368" s="76" t="s">
        <v>189</v>
      </c>
      <c r="H368" s="77">
        <v>2199</v>
      </c>
      <c r="I368" s="90">
        <v>0.28000000000000003</v>
      </c>
      <c r="J368" s="78">
        <f t="shared" si="10"/>
        <v>1583.28</v>
      </c>
    </row>
    <row r="369" spans="1:10" ht="15.5">
      <c r="A369" s="34">
        <f t="shared" si="11"/>
        <v>365</v>
      </c>
      <c r="B369" s="76" t="s">
        <v>186</v>
      </c>
      <c r="C369" s="76" t="s">
        <v>1049</v>
      </c>
      <c r="D369" s="76" t="s">
        <v>1050</v>
      </c>
      <c r="E369" s="76" t="s">
        <v>189</v>
      </c>
      <c r="F369" s="76" t="s">
        <v>56</v>
      </c>
      <c r="G369" s="76" t="s">
        <v>189</v>
      </c>
      <c r="H369" s="77">
        <v>2520</v>
      </c>
      <c r="I369" s="90">
        <v>0.28000000000000003</v>
      </c>
      <c r="J369" s="78">
        <f t="shared" si="10"/>
        <v>1814.3999999999999</v>
      </c>
    </row>
    <row r="370" spans="1:10" ht="15.5">
      <c r="A370" s="34">
        <f t="shared" si="11"/>
        <v>366</v>
      </c>
      <c r="B370" s="76" t="s">
        <v>186</v>
      </c>
      <c r="C370" s="76" t="s">
        <v>1051</v>
      </c>
      <c r="D370" s="76" t="s">
        <v>1052</v>
      </c>
      <c r="E370" s="76" t="s">
        <v>189</v>
      </c>
      <c r="F370" s="76" t="s">
        <v>56</v>
      </c>
      <c r="G370" s="76" t="s">
        <v>189</v>
      </c>
      <c r="H370" s="77">
        <v>1363</v>
      </c>
      <c r="I370" s="90">
        <v>0.28000000000000003</v>
      </c>
      <c r="J370" s="78">
        <f t="shared" si="10"/>
        <v>981.36</v>
      </c>
    </row>
    <row r="371" spans="1:10" ht="15.5">
      <c r="A371" s="34">
        <f t="shared" si="11"/>
        <v>367</v>
      </c>
      <c r="B371" s="76" t="s">
        <v>186</v>
      </c>
      <c r="C371" s="76" t="s">
        <v>1053</v>
      </c>
      <c r="D371" s="76" t="s">
        <v>1054</v>
      </c>
      <c r="E371" s="76" t="s">
        <v>189</v>
      </c>
      <c r="F371" s="76" t="s">
        <v>56</v>
      </c>
      <c r="G371" s="76" t="s">
        <v>189</v>
      </c>
      <c r="H371" s="77">
        <v>28.75</v>
      </c>
      <c r="I371" s="90">
        <v>0.28000000000000003</v>
      </c>
      <c r="J371" s="78">
        <f t="shared" si="10"/>
        <v>20.7</v>
      </c>
    </row>
    <row r="372" spans="1:10" ht="15.5">
      <c r="A372" s="34">
        <f t="shared" si="11"/>
        <v>368</v>
      </c>
      <c r="B372" s="76" t="s">
        <v>186</v>
      </c>
      <c r="C372" s="76" t="s">
        <v>1055</v>
      </c>
      <c r="D372" s="76" t="s">
        <v>1056</v>
      </c>
      <c r="E372" s="76" t="s">
        <v>189</v>
      </c>
      <c r="F372" s="76" t="s">
        <v>56</v>
      </c>
      <c r="G372" s="76" t="s">
        <v>189</v>
      </c>
      <c r="H372" s="77">
        <v>174.25</v>
      </c>
      <c r="I372" s="90">
        <v>0.28000000000000003</v>
      </c>
      <c r="J372" s="78">
        <f t="shared" si="10"/>
        <v>125.46</v>
      </c>
    </row>
    <row r="373" spans="1:10" ht="15.5">
      <c r="A373" s="34">
        <f t="shared" si="11"/>
        <v>369</v>
      </c>
      <c r="B373" s="76" t="s">
        <v>186</v>
      </c>
      <c r="C373" s="76" t="s">
        <v>1057</v>
      </c>
      <c r="D373" s="76" t="s">
        <v>1058</v>
      </c>
      <c r="E373" s="76" t="s">
        <v>189</v>
      </c>
      <c r="F373" s="76" t="s">
        <v>56</v>
      </c>
      <c r="G373" s="76" t="s">
        <v>189</v>
      </c>
      <c r="H373" s="77">
        <v>2996</v>
      </c>
      <c r="I373" s="90">
        <v>0.28000000000000003</v>
      </c>
      <c r="J373" s="78">
        <f t="shared" si="10"/>
        <v>2157.12</v>
      </c>
    </row>
    <row r="374" spans="1:10" ht="15.5">
      <c r="A374" s="34">
        <f t="shared" si="11"/>
        <v>370</v>
      </c>
      <c r="B374" s="76" t="s">
        <v>186</v>
      </c>
      <c r="C374" s="76" t="s">
        <v>1059</v>
      </c>
      <c r="D374" s="76" t="s">
        <v>1060</v>
      </c>
      <c r="E374" s="76" t="s">
        <v>189</v>
      </c>
      <c r="F374" s="76" t="s">
        <v>56</v>
      </c>
      <c r="G374" s="76" t="s">
        <v>189</v>
      </c>
      <c r="H374" s="77">
        <v>286.25</v>
      </c>
      <c r="I374" s="90">
        <v>0.28000000000000003</v>
      </c>
      <c r="J374" s="78">
        <f t="shared" si="10"/>
        <v>206.1</v>
      </c>
    </row>
    <row r="375" spans="1:10" ht="15.5">
      <c r="A375" s="34">
        <f t="shared" si="11"/>
        <v>371</v>
      </c>
      <c r="B375" s="76" t="s">
        <v>186</v>
      </c>
      <c r="C375" s="76" t="s">
        <v>1061</v>
      </c>
      <c r="D375" s="76" t="s">
        <v>1062</v>
      </c>
      <c r="E375" s="76" t="s">
        <v>189</v>
      </c>
      <c r="F375" s="76" t="s">
        <v>56</v>
      </c>
      <c r="G375" s="76" t="s">
        <v>189</v>
      </c>
      <c r="H375" s="77">
        <v>428.5</v>
      </c>
      <c r="I375" s="90">
        <v>0.28000000000000003</v>
      </c>
      <c r="J375" s="78">
        <f t="shared" si="10"/>
        <v>308.52</v>
      </c>
    </row>
    <row r="376" spans="1:10" ht="15.5">
      <c r="A376" s="34">
        <f t="shared" si="11"/>
        <v>372</v>
      </c>
      <c r="B376" s="76" t="s">
        <v>186</v>
      </c>
      <c r="C376" s="76" t="s">
        <v>1063</v>
      </c>
      <c r="D376" s="76" t="s">
        <v>1064</v>
      </c>
      <c r="E376" s="76" t="s">
        <v>189</v>
      </c>
      <c r="F376" s="76" t="s">
        <v>56</v>
      </c>
      <c r="G376" s="76" t="s">
        <v>189</v>
      </c>
      <c r="H376" s="77">
        <v>32.75</v>
      </c>
      <c r="I376" s="90">
        <v>0.28000000000000003</v>
      </c>
      <c r="J376" s="78">
        <f t="shared" si="10"/>
        <v>23.58</v>
      </c>
    </row>
    <row r="377" spans="1:10" ht="15.5">
      <c r="A377" s="34">
        <f t="shared" si="11"/>
        <v>373</v>
      </c>
      <c r="B377" s="76" t="s">
        <v>186</v>
      </c>
      <c r="C377" s="76" t="s">
        <v>1065</v>
      </c>
      <c r="D377" s="76" t="s">
        <v>1066</v>
      </c>
      <c r="E377" s="76" t="s">
        <v>189</v>
      </c>
      <c r="F377" s="76" t="s">
        <v>56</v>
      </c>
      <c r="G377" s="76" t="s">
        <v>189</v>
      </c>
      <c r="H377" s="77">
        <v>1332</v>
      </c>
      <c r="I377" s="90">
        <v>0.28000000000000003</v>
      </c>
      <c r="J377" s="78">
        <f t="shared" si="10"/>
        <v>959.04</v>
      </c>
    </row>
    <row r="378" spans="1:10" ht="15.5">
      <c r="A378" s="34">
        <f t="shared" si="11"/>
        <v>374</v>
      </c>
      <c r="B378" s="76" t="s">
        <v>186</v>
      </c>
      <c r="C378" s="76" t="s">
        <v>1067</v>
      </c>
      <c r="D378" s="76" t="s">
        <v>1068</v>
      </c>
      <c r="E378" s="76" t="s">
        <v>189</v>
      </c>
      <c r="F378" s="76" t="s">
        <v>56</v>
      </c>
      <c r="G378" s="76" t="s">
        <v>189</v>
      </c>
      <c r="H378" s="77">
        <v>207.75</v>
      </c>
      <c r="I378" s="90">
        <v>0.28000000000000003</v>
      </c>
      <c r="J378" s="78">
        <f t="shared" si="10"/>
        <v>149.57999999999998</v>
      </c>
    </row>
    <row r="379" spans="1:10" ht="15.5">
      <c r="A379" s="34">
        <f t="shared" si="11"/>
        <v>375</v>
      </c>
      <c r="B379" s="76" t="s">
        <v>186</v>
      </c>
      <c r="C379" s="76" t="s">
        <v>1069</v>
      </c>
      <c r="D379" s="76" t="s">
        <v>1070</v>
      </c>
      <c r="E379" s="76" t="s">
        <v>189</v>
      </c>
      <c r="F379" s="76" t="s">
        <v>56</v>
      </c>
      <c r="G379" s="76" t="s">
        <v>189</v>
      </c>
      <c r="H379" s="77">
        <v>167</v>
      </c>
      <c r="I379" s="90">
        <v>0.28000000000000003</v>
      </c>
      <c r="J379" s="78">
        <f t="shared" si="10"/>
        <v>120.24</v>
      </c>
    </row>
    <row r="380" spans="1:10" ht="15.5">
      <c r="A380" s="34">
        <f t="shared" si="11"/>
        <v>376</v>
      </c>
      <c r="B380" s="76" t="s">
        <v>186</v>
      </c>
      <c r="C380" s="76" t="s">
        <v>1071</v>
      </c>
      <c r="D380" s="76" t="s">
        <v>1072</v>
      </c>
      <c r="E380" s="76" t="s">
        <v>189</v>
      </c>
      <c r="F380" s="76" t="s">
        <v>56</v>
      </c>
      <c r="G380" s="76" t="s">
        <v>189</v>
      </c>
      <c r="H380" s="77">
        <v>109</v>
      </c>
      <c r="I380" s="90">
        <v>0.28000000000000003</v>
      </c>
      <c r="J380" s="78">
        <f t="shared" si="10"/>
        <v>78.48</v>
      </c>
    </row>
    <row r="381" spans="1:10" ht="15.5">
      <c r="A381" s="34">
        <f t="shared" si="11"/>
        <v>377</v>
      </c>
      <c r="B381" s="76" t="s">
        <v>186</v>
      </c>
      <c r="C381" s="76" t="s">
        <v>1073</v>
      </c>
      <c r="D381" s="76" t="s">
        <v>1074</v>
      </c>
      <c r="E381" s="76" t="s">
        <v>189</v>
      </c>
      <c r="F381" s="76" t="s">
        <v>56</v>
      </c>
      <c r="G381" s="76" t="s">
        <v>189</v>
      </c>
      <c r="H381" s="77">
        <v>356</v>
      </c>
      <c r="I381" s="90">
        <v>0.28000000000000003</v>
      </c>
      <c r="J381" s="78">
        <f t="shared" ref="J381:J443" si="12">H381*(1-I381)</f>
        <v>256.32</v>
      </c>
    </row>
    <row r="382" spans="1:10" ht="15.5">
      <c r="A382" s="34">
        <f t="shared" si="11"/>
        <v>378</v>
      </c>
      <c r="B382" s="76" t="s">
        <v>186</v>
      </c>
      <c r="C382" s="76" t="s">
        <v>1076</v>
      </c>
      <c r="D382" s="76" t="s">
        <v>1077</v>
      </c>
      <c r="E382" s="76" t="s">
        <v>189</v>
      </c>
      <c r="F382" s="76" t="s">
        <v>56</v>
      </c>
      <c r="G382" s="76" t="s">
        <v>189</v>
      </c>
      <c r="H382" s="77">
        <v>461.25</v>
      </c>
      <c r="I382" s="90">
        <v>0.28000000000000003</v>
      </c>
      <c r="J382" s="78">
        <f t="shared" si="12"/>
        <v>332.09999999999997</v>
      </c>
    </row>
    <row r="383" spans="1:10" ht="15.5">
      <c r="A383" s="34">
        <f t="shared" si="11"/>
        <v>379</v>
      </c>
      <c r="B383" s="76" t="s">
        <v>186</v>
      </c>
      <c r="C383" s="76" t="s">
        <v>1078</v>
      </c>
      <c r="D383" s="76" t="s">
        <v>1079</v>
      </c>
      <c r="E383" s="76" t="s">
        <v>189</v>
      </c>
      <c r="F383" s="76" t="s">
        <v>56</v>
      </c>
      <c r="G383" s="76" t="s">
        <v>189</v>
      </c>
      <c r="H383" s="77">
        <v>970</v>
      </c>
      <c r="I383" s="90">
        <v>0.28000000000000003</v>
      </c>
      <c r="J383" s="78">
        <f t="shared" si="12"/>
        <v>698.4</v>
      </c>
    </row>
    <row r="384" spans="1:10" ht="15.5">
      <c r="A384" s="34">
        <f t="shared" si="11"/>
        <v>380</v>
      </c>
      <c r="B384" s="76" t="s">
        <v>186</v>
      </c>
      <c r="C384" s="76" t="s">
        <v>1080</v>
      </c>
      <c r="D384" s="76" t="s">
        <v>1081</v>
      </c>
      <c r="E384" s="76" t="s">
        <v>189</v>
      </c>
      <c r="F384" s="76" t="s">
        <v>56</v>
      </c>
      <c r="G384" s="76" t="s">
        <v>189</v>
      </c>
      <c r="H384" s="77">
        <v>401.25</v>
      </c>
      <c r="I384" s="90">
        <v>0.28000000000000003</v>
      </c>
      <c r="J384" s="78">
        <f t="shared" si="12"/>
        <v>288.89999999999998</v>
      </c>
    </row>
    <row r="385" spans="1:10" ht="15.5">
      <c r="A385" s="34">
        <f t="shared" si="11"/>
        <v>381</v>
      </c>
      <c r="B385" s="76" t="s">
        <v>186</v>
      </c>
      <c r="C385" s="76" t="s">
        <v>1082</v>
      </c>
      <c r="D385" s="76" t="s">
        <v>1083</v>
      </c>
      <c r="E385" s="76" t="s">
        <v>189</v>
      </c>
      <c r="F385" s="76" t="s">
        <v>56</v>
      </c>
      <c r="G385" s="76" t="s">
        <v>189</v>
      </c>
      <c r="H385" s="77">
        <v>208.25</v>
      </c>
      <c r="I385" s="90">
        <v>0.28000000000000003</v>
      </c>
      <c r="J385" s="78">
        <f t="shared" si="12"/>
        <v>149.94</v>
      </c>
    </row>
    <row r="386" spans="1:10" ht="15.5">
      <c r="A386" s="34">
        <f t="shared" si="11"/>
        <v>382</v>
      </c>
      <c r="B386" s="76" t="s">
        <v>186</v>
      </c>
      <c r="C386" s="76" t="s">
        <v>1084</v>
      </c>
      <c r="D386" s="76" t="s">
        <v>1085</v>
      </c>
      <c r="E386" s="76" t="s">
        <v>189</v>
      </c>
      <c r="F386" s="76" t="s">
        <v>56</v>
      </c>
      <c r="G386" s="76" t="s">
        <v>189</v>
      </c>
      <c r="H386" s="77">
        <v>158.25</v>
      </c>
      <c r="I386" s="90">
        <v>0.28000000000000003</v>
      </c>
      <c r="J386" s="78">
        <f t="shared" si="12"/>
        <v>113.94</v>
      </c>
    </row>
    <row r="387" spans="1:10" ht="15.5">
      <c r="A387" s="34">
        <f t="shared" si="11"/>
        <v>383</v>
      </c>
      <c r="B387" s="76" t="s">
        <v>186</v>
      </c>
      <c r="C387" s="76" t="s">
        <v>1086</v>
      </c>
      <c r="D387" s="76" t="s">
        <v>1087</v>
      </c>
      <c r="E387" s="76" t="s">
        <v>189</v>
      </c>
      <c r="F387" s="76" t="s">
        <v>56</v>
      </c>
      <c r="G387" s="76" t="s">
        <v>189</v>
      </c>
      <c r="H387" s="77">
        <v>74</v>
      </c>
      <c r="I387" s="90">
        <v>0.28000000000000003</v>
      </c>
      <c r="J387" s="78">
        <f t="shared" si="12"/>
        <v>53.28</v>
      </c>
    </row>
    <row r="388" spans="1:10" ht="15.5">
      <c r="A388" s="34">
        <f t="shared" si="11"/>
        <v>384</v>
      </c>
      <c r="B388" s="76" t="s">
        <v>186</v>
      </c>
      <c r="C388" s="76" t="s">
        <v>1088</v>
      </c>
      <c r="D388" s="76" t="s">
        <v>1089</v>
      </c>
      <c r="E388" s="76" t="s">
        <v>189</v>
      </c>
      <c r="F388" s="76" t="s">
        <v>56</v>
      </c>
      <c r="G388" s="76" t="s">
        <v>189</v>
      </c>
      <c r="H388" s="77">
        <v>3000</v>
      </c>
      <c r="I388" s="90">
        <v>0.28000000000000003</v>
      </c>
      <c r="J388" s="78">
        <f t="shared" si="12"/>
        <v>2160</v>
      </c>
    </row>
    <row r="389" spans="1:10" ht="15.5">
      <c r="A389" s="34">
        <f t="shared" si="11"/>
        <v>385</v>
      </c>
      <c r="B389" s="76" t="s">
        <v>186</v>
      </c>
      <c r="C389" s="76" t="s">
        <v>1090</v>
      </c>
      <c r="D389" s="76" t="s">
        <v>1091</v>
      </c>
      <c r="E389" s="76" t="s">
        <v>189</v>
      </c>
      <c r="F389" s="76" t="s">
        <v>56</v>
      </c>
      <c r="G389" s="76" t="s">
        <v>189</v>
      </c>
      <c r="H389" s="77">
        <v>3895.5</v>
      </c>
      <c r="I389" s="90">
        <v>0.28000000000000003</v>
      </c>
      <c r="J389" s="78">
        <f t="shared" si="12"/>
        <v>2804.7599999999998</v>
      </c>
    </row>
    <row r="390" spans="1:10" ht="15.5">
      <c r="A390" s="34">
        <f t="shared" si="11"/>
        <v>386</v>
      </c>
      <c r="B390" s="76" t="s">
        <v>186</v>
      </c>
      <c r="C390" s="76" t="s">
        <v>1092</v>
      </c>
      <c r="D390" s="76" t="s">
        <v>1093</v>
      </c>
      <c r="E390" s="76" t="s">
        <v>189</v>
      </c>
      <c r="F390" s="76" t="s">
        <v>56</v>
      </c>
      <c r="G390" s="76" t="s">
        <v>189</v>
      </c>
      <c r="H390" s="77">
        <v>11593</v>
      </c>
      <c r="I390" s="90">
        <v>0.28000000000000003</v>
      </c>
      <c r="J390" s="78">
        <f t="shared" si="12"/>
        <v>8346.9599999999991</v>
      </c>
    </row>
    <row r="391" spans="1:10" ht="15.5">
      <c r="A391" s="34">
        <f t="shared" ref="A391:A454" si="13">SUM(A390+1)</f>
        <v>387</v>
      </c>
      <c r="B391" s="76" t="s">
        <v>186</v>
      </c>
      <c r="C391" s="76" t="s">
        <v>1094</v>
      </c>
      <c r="D391" s="76" t="s">
        <v>1095</v>
      </c>
      <c r="E391" s="76" t="s">
        <v>189</v>
      </c>
      <c r="F391" s="76" t="s">
        <v>56</v>
      </c>
      <c r="G391" s="76" t="s">
        <v>189</v>
      </c>
      <c r="H391" s="77">
        <v>325</v>
      </c>
      <c r="I391" s="90">
        <v>0.28000000000000003</v>
      </c>
      <c r="J391" s="78">
        <f t="shared" si="12"/>
        <v>234</v>
      </c>
    </row>
    <row r="392" spans="1:10" ht="15.5">
      <c r="A392" s="34">
        <f t="shared" si="13"/>
        <v>388</v>
      </c>
      <c r="B392" s="76" t="s">
        <v>186</v>
      </c>
      <c r="C392" s="76" t="s">
        <v>1096</v>
      </c>
      <c r="D392" s="76" t="s">
        <v>1097</v>
      </c>
      <c r="E392" s="76" t="s">
        <v>189</v>
      </c>
      <c r="F392" s="76" t="s">
        <v>56</v>
      </c>
      <c r="G392" s="76" t="s">
        <v>189</v>
      </c>
      <c r="H392" s="77">
        <v>85</v>
      </c>
      <c r="I392" s="90">
        <v>0.28000000000000003</v>
      </c>
      <c r="J392" s="78">
        <f t="shared" si="12"/>
        <v>61.199999999999996</v>
      </c>
    </row>
    <row r="393" spans="1:10" ht="15.5">
      <c r="A393" s="34">
        <f t="shared" si="13"/>
        <v>389</v>
      </c>
      <c r="B393" s="76" t="s">
        <v>186</v>
      </c>
      <c r="C393" s="76" t="s">
        <v>1098</v>
      </c>
      <c r="D393" s="76" t="s">
        <v>1099</v>
      </c>
      <c r="E393" s="76" t="s">
        <v>189</v>
      </c>
      <c r="F393" s="76" t="s">
        <v>56</v>
      </c>
      <c r="G393" s="76" t="s">
        <v>189</v>
      </c>
      <c r="H393" s="77">
        <v>41.25</v>
      </c>
      <c r="I393" s="90">
        <v>0.28000000000000003</v>
      </c>
      <c r="J393" s="78">
        <f t="shared" si="12"/>
        <v>29.7</v>
      </c>
    </row>
    <row r="394" spans="1:10" ht="29">
      <c r="A394" s="34">
        <f t="shared" si="13"/>
        <v>390</v>
      </c>
      <c r="B394" s="76" t="s">
        <v>186</v>
      </c>
      <c r="C394" s="76" t="s">
        <v>1100</v>
      </c>
      <c r="D394" s="76" t="s">
        <v>1101</v>
      </c>
      <c r="E394" s="76" t="s">
        <v>189</v>
      </c>
      <c r="F394" s="76" t="s">
        <v>56</v>
      </c>
      <c r="G394" s="76" t="s">
        <v>189</v>
      </c>
      <c r="H394" s="77">
        <v>321.25</v>
      </c>
      <c r="I394" s="90">
        <v>0.28000000000000003</v>
      </c>
      <c r="J394" s="78">
        <f t="shared" si="12"/>
        <v>231.29999999999998</v>
      </c>
    </row>
    <row r="395" spans="1:10" ht="15.5">
      <c r="A395" s="34">
        <f t="shared" si="13"/>
        <v>391</v>
      </c>
      <c r="B395" s="76" t="s">
        <v>186</v>
      </c>
      <c r="C395" s="76" t="s">
        <v>1102</v>
      </c>
      <c r="D395" s="76" t="s">
        <v>1103</v>
      </c>
      <c r="E395" s="76" t="s">
        <v>189</v>
      </c>
      <c r="F395" s="76" t="s">
        <v>56</v>
      </c>
      <c r="G395" s="76" t="s">
        <v>189</v>
      </c>
      <c r="H395" s="77">
        <v>95.75</v>
      </c>
      <c r="I395" s="90">
        <v>0.28000000000000003</v>
      </c>
      <c r="J395" s="78">
        <f t="shared" si="12"/>
        <v>68.94</v>
      </c>
    </row>
    <row r="396" spans="1:10" ht="15.5">
      <c r="A396" s="34">
        <f t="shared" si="13"/>
        <v>392</v>
      </c>
      <c r="B396" s="76" t="s">
        <v>186</v>
      </c>
      <c r="C396" s="76" t="s">
        <v>1104</v>
      </c>
      <c r="D396" s="76" t="s">
        <v>1105</v>
      </c>
      <c r="E396" s="76" t="s">
        <v>189</v>
      </c>
      <c r="F396" s="76" t="s">
        <v>56</v>
      </c>
      <c r="G396" s="76" t="s">
        <v>189</v>
      </c>
      <c r="H396" s="77">
        <v>54.25</v>
      </c>
      <c r="I396" s="90">
        <v>0.28000000000000003</v>
      </c>
      <c r="J396" s="78">
        <f t="shared" si="12"/>
        <v>39.059999999999995</v>
      </c>
    </row>
    <row r="397" spans="1:10" ht="15.5">
      <c r="A397" s="34">
        <f t="shared" si="13"/>
        <v>393</v>
      </c>
      <c r="B397" s="76" t="s">
        <v>186</v>
      </c>
      <c r="C397" s="76" t="s">
        <v>1106</v>
      </c>
      <c r="D397" s="76" t="s">
        <v>1107</v>
      </c>
      <c r="E397" s="76" t="s">
        <v>189</v>
      </c>
      <c r="F397" s="76" t="s">
        <v>56</v>
      </c>
      <c r="G397" s="76" t="s">
        <v>189</v>
      </c>
      <c r="H397" s="77">
        <v>8.5</v>
      </c>
      <c r="I397" s="90">
        <v>0.28000000000000003</v>
      </c>
      <c r="J397" s="78">
        <f t="shared" si="12"/>
        <v>6.12</v>
      </c>
    </row>
    <row r="398" spans="1:10" ht="15.5">
      <c r="A398" s="34">
        <f t="shared" si="13"/>
        <v>394</v>
      </c>
      <c r="B398" s="76" t="s">
        <v>186</v>
      </c>
      <c r="C398" s="76" t="s">
        <v>1108</v>
      </c>
      <c r="D398" s="76" t="s">
        <v>1109</v>
      </c>
      <c r="E398" s="76" t="s">
        <v>189</v>
      </c>
      <c r="F398" s="76" t="s">
        <v>56</v>
      </c>
      <c r="G398" s="76" t="s">
        <v>189</v>
      </c>
      <c r="H398" s="77">
        <v>25.5</v>
      </c>
      <c r="I398" s="90">
        <v>0.28000000000000003</v>
      </c>
      <c r="J398" s="78">
        <f t="shared" si="12"/>
        <v>18.36</v>
      </c>
    </row>
    <row r="399" spans="1:10" ht="15.5">
      <c r="A399" s="34">
        <f t="shared" si="13"/>
        <v>395</v>
      </c>
      <c r="B399" s="76" t="s">
        <v>186</v>
      </c>
      <c r="C399" s="76" t="s">
        <v>1110</v>
      </c>
      <c r="D399" s="76" t="s">
        <v>1111</v>
      </c>
      <c r="E399" s="76" t="s">
        <v>189</v>
      </c>
      <c r="F399" s="76" t="s">
        <v>56</v>
      </c>
      <c r="G399" s="76" t="s">
        <v>189</v>
      </c>
      <c r="H399" s="77">
        <v>192.75</v>
      </c>
      <c r="I399" s="90">
        <v>0.28000000000000003</v>
      </c>
      <c r="J399" s="78">
        <f t="shared" si="12"/>
        <v>138.78</v>
      </c>
    </row>
    <row r="400" spans="1:10" ht="15.5">
      <c r="A400" s="34">
        <f t="shared" si="13"/>
        <v>396</v>
      </c>
      <c r="B400" s="76" t="s">
        <v>186</v>
      </c>
      <c r="C400" s="76" t="s">
        <v>1113</v>
      </c>
      <c r="D400" s="76" t="s">
        <v>1114</v>
      </c>
      <c r="E400" s="76" t="s">
        <v>189</v>
      </c>
      <c r="F400" s="76" t="s">
        <v>56</v>
      </c>
      <c r="G400" s="76" t="s">
        <v>189</v>
      </c>
      <c r="H400" s="77">
        <v>367.75</v>
      </c>
      <c r="I400" s="90">
        <v>0.28000000000000003</v>
      </c>
      <c r="J400" s="78">
        <f t="shared" si="12"/>
        <v>264.77999999999997</v>
      </c>
    </row>
    <row r="401" spans="1:10" ht="15.5">
      <c r="A401" s="34">
        <f t="shared" si="13"/>
        <v>397</v>
      </c>
      <c r="B401" s="76" t="s">
        <v>186</v>
      </c>
      <c r="C401" s="76" t="s">
        <v>1115</v>
      </c>
      <c r="D401" s="76" t="s">
        <v>1116</v>
      </c>
      <c r="E401" s="76" t="s">
        <v>189</v>
      </c>
      <c r="F401" s="76" t="s">
        <v>56</v>
      </c>
      <c r="G401" s="76" t="s">
        <v>189</v>
      </c>
      <c r="H401" s="77">
        <v>639</v>
      </c>
      <c r="I401" s="90">
        <v>0.28000000000000003</v>
      </c>
      <c r="J401" s="78">
        <f t="shared" si="12"/>
        <v>460.08</v>
      </c>
    </row>
    <row r="402" spans="1:10" ht="15.5">
      <c r="A402" s="34">
        <f t="shared" si="13"/>
        <v>398</v>
      </c>
      <c r="B402" s="76" t="s">
        <v>186</v>
      </c>
      <c r="C402" s="76" t="s">
        <v>1117</v>
      </c>
      <c r="D402" s="76" t="s">
        <v>1118</v>
      </c>
      <c r="E402" s="76" t="s">
        <v>189</v>
      </c>
      <c r="F402" s="76" t="s">
        <v>56</v>
      </c>
      <c r="G402" s="76" t="s">
        <v>189</v>
      </c>
      <c r="H402" s="77">
        <v>5.85</v>
      </c>
      <c r="I402" s="90">
        <v>0.28000000000000003</v>
      </c>
      <c r="J402" s="78">
        <f t="shared" si="12"/>
        <v>4.2119999999999997</v>
      </c>
    </row>
    <row r="403" spans="1:10" ht="43.5">
      <c r="A403" s="34">
        <f t="shared" si="13"/>
        <v>399</v>
      </c>
      <c r="B403" s="76" t="s">
        <v>186</v>
      </c>
      <c r="C403" s="76" t="s">
        <v>1119</v>
      </c>
      <c r="D403" s="76" t="s">
        <v>1120</v>
      </c>
      <c r="E403" s="76" t="s">
        <v>189</v>
      </c>
      <c r="F403" s="76" t="s">
        <v>56</v>
      </c>
      <c r="G403" s="76" t="s">
        <v>189</v>
      </c>
      <c r="H403" s="77">
        <v>192.75</v>
      </c>
      <c r="I403" s="90">
        <v>0.28000000000000003</v>
      </c>
      <c r="J403" s="78">
        <f t="shared" si="12"/>
        <v>138.78</v>
      </c>
    </row>
    <row r="404" spans="1:10" ht="15.5">
      <c r="A404" s="34">
        <f t="shared" si="13"/>
        <v>400</v>
      </c>
      <c r="B404" s="76" t="s">
        <v>186</v>
      </c>
      <c r="C404" s="76" t="s">
        <v>1121</v>
      </c>
      <c r="D404" s="76" t="s">
        <v>1122</v>
      </c>
      <c r="E404" s="76" t="s">
        <v>189</v>
      </c>
      <c r="F404" s="76" t="s">
        <v>56</v>
      </c>
      <c r="G404" s="76" t="s">
        <v>189</v>
      </c>
      <c r="H404" s="77">
        <v>36.200000000000003</v>
      </c>
      <c r="I404" s="90">
        <v>0.28000000000000003</v>
      </c>
      <c r="J404" s="78">
        <f t="shared" si="12"/>
        <v>26.064</v>
      </c>
    </row>
    <row r="405" spans="1:10" ht="15.5">
      <c r="A405" s="34">
        <f t="shared" si="13"/>
        <v>401</v>
      </c>
      <c r="B405" s="76" t="s">
        <v>186</v>
      </c>
      <c r="C405" s="76" t="s">
        <v>1123</v>
      </c>
      <c r="D405" s="76" t="s">
        <v>1124</v>
      </c>
      <c r="E405" s="76" t="s">
        <v>189</v>
      </c>
      <c r="F405" s="76" t="s">
        <v>56</v>
      </c>
      <c r="G405" s="76" t="s">
        <v>189</v>
      </c>
      <c r="H405" s="77">
        <v>34.5</v>
      </c>
      <c r="I405" s="90">
        <v>0.28000000000000003</v>
      </c>
      <c r="J405" s="78">
        <f t="shared" si="12"/>
        <v>24.84</v>
      </c>
    </row>
    <row r="406" spans="1:10" ht="15.5">
      <c r="A406" s="34">
        <f t="shared" si="13"/>
        <v>402</v>
      </c>
      <c r="B406" s="76" t="s">
        <v>186</v>
      </c>
      <c r="C406" s="76" t="s">
        <v>1125</v>
      </c>
      <c r="D406" s="76" t="s">
        <v>1126</v>
      </c>
      <c r="E406" s="76" t="s">
        <v>189</v>
      </c>
      <c r="F406" s="76" t="s">
        <v>56</v>
      </c>
      <c r="G406" s="76" t="s">
        <v>189</v>
      </c>
      <c r="H406" s="77">
        <v>64</v>
      </c>
      <c r="I406" s="90">
        <v>0.28000000000000003</v>
      </c>
      <c r="J406" s="78">
        <f t="shared" si="12"/>
        <v>46.08</v>
      </c>
    </row>
    <row r="407" spans="1:10" ht="15.5">
      <c r="A407" s="34">
        <f t="shared" si="13"/>
        <v>403</v>
      </c>
      <c r="B407" s="76" t="s">
        <v>186</v>
      </c>
      <c r="C407" s="76" t="s">
        <v>1127</v>
      </c>
      <c r="D407" s="76" t="s">
        <v>1128</v>
      </c>
      <c r="E407" s="76" t="s">
        <v>189</v>
      </c>
      <c r="F407" s="76" t="s">
        <v>56</v>
      </c>
      <c r="G407" s="76" t="s">
        <v>189</v>
      </c>
      <c r="H407" s="77">
        <v>168.5</v>
      </c>
      <c r="I407" s="90">
        <v>0.28000000000000003</v>
      </c>
      <c r="J407" s="78">
        <f t="shared" si="12"/>
        <v>121.32</v>
      </c>
    </row>
    <row r="408" spans="1:10" ht="29">
      <c r="A408" s="34">
        <f t="shared" si="13"/>
        <v>404</v>
      </c>
      <c r="B408" s="76" t="s">
        <v>186</v>
      </c>
      <c r="C408" s="76" t="s">
        <v>1129</v>
      </c>
      <c r="D408" s="76" t="s">
        <v>1130</v>
      </c>
      <c r="E408" s="76" t="s">
        <v>189</v>
      </c>
      <c r="F408" s="76" t="s">
        <v>56</v>
      </c>
      <c r="G408" s="76" t="s">
        <v>189</v>
      </c>
      <c r="H408" s="77">
        <v>168.25</v>
      </c>
      <c r="I408" s="90">
        <v>0.28000000000000003</v>
      </c>
      <c r="J408" s="78">
        <f t="shared" si="12"/>
        <v>121.14</v>
      </c>
    </row>
    <row r="409" spans="1:10" ht="15.5">
      <c r="A409" s="34">
        <f t="shared" si="13"/>
        <v>405</v>
      </c>
      <c r="B409" s="76" t="s">
        <v>186</v>
      </c>
      <c r="C409" s="76" t="s">
        <v>1131</v>
      </c>
      <c r="D409" s="76" t="s">
        <v>1132</v>
      </c>
      <c r="E409" s="76" t="s">
        <v>189</v>
      </c>
      <c r="F409" s="76" t="s">
        <v>56</v>
      </c>
      <c r="G409" s="76" t="s">
        <v>189</v>
      </c>
      <c r="H409" s="77">
        <v>421.5</v>
      </c>
      <c r="I409" s="90">
        <v>0.28000000000000003</v>
      </c>
      <c r="J409" s="78">
        <f t="shared" si="12"/>
        <v>303.47999999999996</v>
      </c>
    </row>
    <row r="410" spans="1:10" ht="29">
      <c r="A410" s="34">
        <f t="shared" si="13"/>
        <v>406</v>
      </c>
      <c r="B410" s="76" t="s">
        <v>186</v>
      </c>
      <c r="C410" s="76" t="s">
        <v>1133</v>
      </c>
      <c r="D410" s="76" t="s">
        <v>1134</v>
      </c>
      <c r="E410" s="76" t="s">
        <v>189</v>
      </c>
      <c r="F410" s="76" t="s">
        <v>56</v>
      </c>
      <c r="G410" s="76" t="s">
        <v>189</v>
      </c>
      <c r="H410" s="77">
        <v>1200</v>
      </c>
      <c r="I410" s="90">
        <v>0.28000000000000003</v>
      </c>
      <c r="J410" s="78">
        <f t="shared" si="12"/>
        <v>864</v>
      </c>
    </row>
    <row r="411" spans="1:10" ht="29">
      <c r="A411" s="34">
        <f t="shared" si="13"/>
        <v>407</v>
      </c>
      <c r="B411" s="76" t="s">
        <v>186</v>
      </c>
      <c r="C411" s="76" t="s">
        <v>1135</v>
      </c>
      <c r="D411" s="76" t="s">
        <v>1136</v>
      </c>
      <c r="E411" s="76" t="s">
        <v>189</v>
      </c>
      <c r="F411" s="76" t="s">
        <v>56</v>
      </c>
      <c r="G411" s="76" t="s">
        <v>189</v>
      </c>
      <c r="H411" s="77">
        <v>1200</v>
      </c>
      <c r="I411" s="90">
        <v>0.28000000000000003</v>
      </c>
      <c r="J411" s="78">
        <f t="shared" si="12"/>
        <v>864</v>
      </c>
    </row>
    <row r="412" spans="1:10" ht="15.5">
      <c r="A412" s="34">
        <f t="shared" si="13"/>
        <v>408</v>
      </c>
      <c r="B412" s="76" t="s">
        <v>186</v>
      </c>
      <c r="C412" s="76" t="s">
        <v>1137</v>
      </c>
      <c r="D412" s="76" t="s">
        <v>1138</v>
      </c>
      <c r="E412" s="76" t="s">
        <v>189</v>
      </c>
      <c r="F412" s="76" t="s">
        <v>56</v>
      </c>
      <c r="G412" s="76" t="s">
        <v>189</v>
      </c>
      <c r="H412" s="77">
        <v>8950</v>
      </c>
      <c r="I412" s="90">
        <v>0.28000000000000003</v>
      </c>
      <c r="J412" s="78">
        <f t="shared" si="12"/>
        <v>6444</v>
      </c>
    </row>
    <row r="413" spans="1:10" ht="15.5">
      <c r="A413" s="34">
        <f t="shared" si="13"/>
        <v>409</v>
      </c>
      <c r="B413" s="76" t="s">
        <v>186</v>
      </c>
      <c r="C413" s="76" t="s">
        <v>1139</v>
      </c>
      <c r="D413" s="76" t="s">
        <v>1140</v>
      </c>
      <c r="E413" s="76" t="s">
        <v>189</v>
      </c>
      <c r="F413" s="76" t="s">
        <v>56</v>
      </c>
      <c r="G413" s="76" t="s">
        <v>189</v>
      </c>
      <c r="H413" s="77">
        <v>9223</v>
      </c>
      <c r="I413" s="90">
        <v>0.28000000000000003</v>
      </c>
      <c r="J413" s="78">
        <f t="shared" si="12"/>
        <v>6640.5599999999995</v>
      </c>
    </row>
    <row r="414" spans="1:10" ht="15.5">
      <c r="A414" s="34">
        <f t="shared" si="13"/>
        <v>410</v>
      </c>
      <c r="B414" s="76" t="s">
        <v>186</v>
      </c>
      <c r="C414" s="76" t="s">
        <v>1141</v>
      </c>
      <c r="D414" s="76" t="s">
        <v>1142</v>
      </c>
      <c r="E414" s="76" t="s">
        <v>189</v>
      </c>
      <c r="F414" s="76" t="s">
        <v>56</v>
      </c>
      <c r="G414" s="76" t="s">
        <v>189</v>
      </c>
      <c r="H414" s="77">
        <v>9882</v>
      </c>
      <c r="I414" s="90">
        <v>0.28000000000000003</v>
      </c>
      <c r="J414" s="78">
        <f t="shared" si="12"/>
        <v>7115.04</v>
      </c>
    </row>
    <row r="415" spans="1:10" ht="15.5">
      <c r="A415" s="34">
        <f t="shared" si="13"/>
        <v>411</v>
      </c>
      <c r="B415" s="76" t="s">
        <v>186</v>
      </c>
      <c r="C415" s="76" t="s">
        <v>1143</v>
      </c>
      <c r="D415" s="76" t="s">
        <v>1144</v>
      </c>
      <c r="E415" s="76" t="s">
        <v>189</v>
      </c>
      <c r="F415" s="76" t="s">
        <v>56</v>
      </c>
      <c r="G415" s="76" t="s">
        <v>189</v>
      </c>
      <c r="H415" s="77">
        <v>9882</v>
      </c>
      <c r="I415" s="90">
        <v>0.28000000000000003</v>
      </c>
      <c r="J415" s="78">
        <f t="shared" si="12"/>
        <v>7115.04</v>
      </c>
    </row>
    <row r="416" spans="1:10" ht="15.5">
      <c r="A416" s="34">
        <f t="shared" si="13"/>
        <v>412</v>
      </c>
      <c r="B416" s="76" t="s">
        <v>186</v>
      </c>
      <c r="C416" s="76" t="s">
        <v>1145</v>
      </c>
      <c r="D416" s="76" t="s">
        <v>1146</v>
      </c>
      <c r="E416" s="76" t="s">
        <v>189</v>
      </c>
      <c r="F416" s="76" t="s">
        <v>56</v>
      </c>
      <c r="G416" s="76" t="s">
        <v>189</v>
      </c>
      <c r="H416" s="77">
        <v>12766</v>
      </c>
      <c r="I416" s="90">
        <v>0.28000000000000003</v>
      </c>
      <c r="J416" s="78">
        <f t="shared" si="12"/>
        <v>9191.52</v>
      </c>
    </row>
    <row r="417" spans="1:10" ht="15.5">
      <c r="A417" s="34">
        <f t="shared" si="13"/>
        <v>413</v>
      </c>
      <c r="B417" s="76" t="s">
        <v>186</v>
      </c>
      <c r="C417" s="76" t="s">
        <v>1147</v>
      </c>
      <c r="D417" s="76" t="s">
        <v>1148</v>
      </c>
      <c r="E417" s="76" t="s">
        <v>189</v>
      </c>
      <c r="F417" s="76" t="s">
        <v>56</v>
      </c>
      <c r="G417" s="76" t="s">
        <v>189</v>
      </c>
      <c r="H417" s="77">
        <v>12766</v>
      </c>
      <c r="I417" s="90">
        <v>0.28000000000000003</v>
      </c>
      <c r="J417" s="78">
        <f t="shared" si="12"/>
        <v>9191.52</v>
      </c>
    </row>
    <row r="418" spans="1:10" ht="15.5">
      <c r="A418" s="34">
        <f t="shared" si="13"/>
        <v>414</v>
      </c>
      <c r="B418" s="76" t="s">
        <v>186</v>
      </c>
      <c r="C418" s="76" t="s">
        <v>1149</v>
      </c>
      <c r="D418" s="76" t="s">
        <v>1150</v>
      </c>
      <c r="E418" s="76" t="s">
        <v>189</v>
      </c>
      <c r="F418" s="76" t="s">
        <v>56</v>
      </c>
      <c r="G418" s="76" t="s">
        <v>189</v>
      </c>
      <c r="H418" s="77">
        <v>9091</v>
      </c>
      <c r="I418" s="90">
        <v>0.28000000000000003</v>
      </c>
      <c r="J418" s="78">
        <f t="shared" si="12"/>
        <v>6545.5199999999995</v>
      </c>
    </row>
    <row r="419" spans="1:10" ht="15.5">
      <c r="A419" s="34">
        <f t="shared" si="13"/>
        <v>415</v>
      </c>
      <c r="B419" s="76" t="s">
        <v>186</v>
      </c>
      <c r="C419" s="76" t="s">
        <v>1151</v>
      </c>
      <c r="D419" s="76" t="s">
        <v>1152</v>
      </c>
      <c r="E419" s="76" t="s">
        <v>189</v>
      </c>
      <c r="F419" s="76" t="s">
        <v>56</v>
      </c>
      <c r="G419" s="76" t="s">
        <v>189</v>
      </c>
      <c r="H419" s="77">
        <v>5914</v>
      </c>
      <c r="I419" s="90">
        <v>0.28000000000000003</v>
      </c>
      <c r="J419" s="78">
        <f t="shared" si="12"/>
        <v>4258.08</v>
      </c>
    </row>
    <row r="420" spans="1:10" ht="15.5">
      <c r="A420" s="34">
        <f t="shared" si="13"/>
        <v>416</v>
      </c>
      <c r="B420" s="76" t="s">
        <v>186</v>
      </c>
      <c r="C420" s="76" t="s">
        <v>1153</v>
      </c>
      <c r="D420" s="76" t="s">
        <v>1154</v>
      </c>
      <c r="E420" s="76" t="s">
        <v>189</v>
      </c>
      <c r="F420" s="76" t="s">
        <v>56</v>
      </c>
      <c r="G420" s="76" t="s">
        <v>189</v>
      </c>
      <c r="H420" s="77">
        <v>9582</v>
      </c>
      <c r="I420" s="90">
        <v>0.28000000000000003</v>
      </c>
      <c r="J420" s="78">
        <f t="shared" si="12"/>
        <v>6899.04</v>
      </c>
    </row>
    <row r="421" spans="1:10" ht="15.5">
      <c r="A421" s="34">
        <f t="shared" si="13"/>
        <v>417</v>
      </c>
      <c r="B421" s="76" t="s">
        <v>186</v>
      </c>
      <c r="C421" s="76" t="s">
        <v>1155</v>
      </c>
      <c r="D421" s="76" t="s">
        <v>1156</v>
      </c>
      <c r="E421" s="76" t="s">
        <v>189</v>
      </c>
      <c r="F421" s="76" t="s">
        <v>56</v>
      </c>
      <c r="G421" s="76" t="s">
        <v>189</v>
      </c>
      <c r="H421" s="77">
        <v>9571</v>
      </c>
      <c r="I421" s="90">
        <v>0.28000000000000003</v>
      </c>
      <c r="J421" s="78">
        <f t="shared" si="12"/>
        <v>6891.12</v>
      </c>
    </row>
    <row r="422" spans="1:10" ht="15.5">
      <c r="A422" s="34">
        <f t="shared" si="13"/>
        <v>418</v>
      </c>
      <c r="B422" s="76" t="s">
        <v>186</v>
      </c>
      <c r="C422" s="76" t="s">
        <v>1157</v>
      </c>
      <c r="D422" s="76" t="s">
        <v>1158</v>
      </c>
      <c r="E422" s="76" t="s">
        <v>189</v>
      </c>
      <c r="F422" s="76" t="s">
        <v>56</v>
      </c>
      <c r="G422" s="76" t="s">
        <v>189</v>
      </c>
      <c r="H422" s="77">
        <v>11271</v>
      </c>
      <c r="I422" s="90">
        <v>0.28000000000000003</v>
      </c>
      <c r="J422" s="78">
        <f t="shared" si="12"/>
        <v>8115.12</v>
      </c>
    </row>
    <row r="423" spans="1:10" ht="15.5">
      <c r="A423" s="34">
        <f t="shared" si="13"/>
        <v>419</v>
      </c>
      <c r="B423" s="76" t="s">
        <v>186</v>
      </c>
      <c r="C423" s="76" t="s">
        <v>1159</v>
      </c>
      <c r="D423" s="76" t="s">
        <v>1160</v>
      </c>
      <c r="E423" s="76" t="s">
        <v>189</v>
      </c>
      <c r="F423" s="76" t="s">
        <v>56</v>
      </c>
      <c r="G423" s="76" t="s">
        <v>189</v>
      </c>
      <c r="H423" s="77">
        <v>10488</v>
      </c>
      <c r="I423" s="90">
        <v>0.28000000000000003</v>
      </c>
      <c r="J423" s="78">
        <f t="shared" si="12"/>
        <v>7551.36</v>
      </c>
    </row>
    <row r="424" spans="1:10" ht="29">
      <c r="A424" s="34">
        <f t="shared" si="13"/>
        <v>420</v>
      </c>
      <c r="B424" s="76" t="s">
        <v>186</v>
      </c>
      <c r="C424" s="76" t="s">
        <v>1161</v>
      </c>
      <c r="D424" s="76" t="s">
        <v>1162</v>
      </c>
      <c r="E424" s="76" t="s">
        <v>189</v>
      </c>
      <c r="F424" s="76" t="s">
        <v>56</v>
      </c>
      <c r="G424" s="76" t="s">
        <v>189</v>
      </c>
      <c r="H424" s="77">
        <v>6821</v>
      </c>
      <c r="I424" s="90">
        <v>0.28000000000000003</v>
      </c>
      <c r="J424" s="78">
        <f t="shared" si="12"/>
        <v>4911.12</v>
      </c>
    </row>
    <row r="425" spans="1:10" ht="29">
      <c r="A425" s="34">
        <f t="shared" si="13"/>
        <v>421</v>
      </c>
      <c r="B425" s="76" t="s">
        <v>186</v>
      </c>
      <c r="C425" s="76" t="s">
        <v>1163</v>
      </c>
      <c r="D425" s="76" t="s">
        <v>1164</v>
      </c>
      <c r="E425" s="76" t="s">
        <v>189</v>
      </c>
      <c r="F425" s="76" t="s">
        <v>56</v>
      </c>
      <c r="G425" s="76" t="s">
        <v>189</v>
      </c>
      <c r="H425" s="77">
        <v>6744</v>
      </c>
      <c r="I425" s="90">
        <v>0.28000000000000003</v>
      </c>
      <c r="J425" s="78">
        <f t="shared" si="12"/>
        <v>4855.6799999999994</v>
      </c>
    </row>
    <row r="426" spans="1:10" ht="29">
      <c r="A426" s="34">
        <f t="shared" si="13"/>
        <v>422</v>
      </c>
      <c r="B426" s="76" t="s">
        <v>186</v>
      </c>
      <c r="C426" s="76" t="s">
        <v>1165</v>
      </c>
      <c r="D426" s="76" t="s">
        <v>1166</v>
      </c>
      <c r="E426" s="76" t="s">
        <v>189</v>
      </c>
      <c r="F426" s="76" t="s">
        <v>56</v>
      </c>
      <c r="G426" s="76" t="s">
        <v>189</v>
      </c>
      <c r="H426" s="77">
        <v>4977</v>
      </c>
      <c r="I426" s="90">
        <v>0.28000000000000003</v>
      </c>
      <c r="J426" s="78">
        <f t="shared" si="12"/>
        <v>3583.44</v>
      </c>
    </row>
    <row r="427" spans="1:10" ht="29">
      <c r="A427" s="34">
        <f t="shared" si="13"/>
        <v>423</v>
      </c>
      <c r="B427" s="76" t="s">
        <v>186</v>
      </c>
      <c r="C427" s="76" t="s">
        <v>1167</v>
      </c>
      <c r="D427" s="76" t="s">
        <v>1168</v>
      </c>
      <c r="E427" s="76" t="s">
        <v>189</v>
      </c>
      <c r="F427" s="76" t="s">
        <v>56</v>
      </c>
      <c r="G427" s="76" t="s">
        <v>189</v>
      </c>
      <c r="H427" s="77">
        <v>7353</v>
      </c>
      <c r="I427" s="90">
        <v>0.28000000000000003</v>
      </c>
      <c r="J427" s="78">
        <f t="shared" si="12"/>
        <v>5294.16</v>
      </c>
    </row>
    <row r="428" spans="1:10" ht="29">
      <c r="A428" s="34">
        <f t="shared" si="13"/>
        <v>424</v>
      </c>
      <c r="B428" s="76" t="s">
        <v>186</v>
      </c>
      <c r="C428" s="76" t="s">
        <v>1169</v>
      </c>
      <c r="D428" s="76" t="s">
        <v>1170</v>
      </c>
      <c r="E428" s="76" t="s">
        <v>189</v>
      </c>
      <c r="F428" s="76" t="s">
        <v>56</v>
      </c>
      <c r="G428" s="76" t="s">
        <v>189</v>
      </c>
      <c r="H428" s="77">
        <v>5323</v>
      </c>
      <c r="I428" s="90">
        <v>0.28000000000000003</v>
      </c>
      <c r="J428" s="78">
        <f t="shared" si="12"/>
        <v>3832.56</v>
      </c>
    </row>
    <row r="429" spans="1:10" ht="29">
      <c r="A429" s="34">
        <f t="shared" si="13"/>
        <v>425</v>
      </c>
      <c r="B429" s="76" t="s">
        <v>186</v>
      </c>
      <c r="C429" s="76" t="s">
        <v>1171</v>
      </c>
      <c r="D429" s="76" t="s">
        <v>1172</v>
      </c>
      <c r="E429" s="76" t="s">
        <v>189</v>
      </c>
      <c r="F429" s="76" t="s">
        <v>56</v>
      </c>
      <c r="G429" s="76" t="s">
        <v>189</v>
      </c>
      <c r="H429" s="77">
        <v>11612</v>
      </c>
      <c r="I429" s="90">
        <v>0.28000000000000003</v>
      </c>
      <c r="J429" s="78">
        <f t="shared" si="12"/>
        <v>8360.64</v>
      </c>
    </row>
    <row r="430" spans="1:10" ht="29">
      <c r="A430" s="34">
        <f t="shared" si="13"/>
        <v>426</v>
      </c>
      <c r="B430" s="76" t="s">
        <v>186</v>
      </c>
      <c r="C430" s="76" t="s">
        <v>1173</v>
      </c>
      <c r="D430" s="76" t="s">
        <v>1174</v>
      </c>
      <c r="E430" s="76" t="s">
        <v>189</v>
      </c>
      <c r="F430" s="76" t="s">
        <v>56</v>
      </c>
      <c r="G430" s="76" t="s">
        <v>189</v>
      </c>
      <c r="H430" s="77">
        <v>10674</v>
      </c>
      <c r="I430" s="90">
        <v>0.28000000000000003</v>
      </c>
      <c r="J430" s="78">
        <f t="shared" si="12"/>
        <v>7685.28</v>
      </c>
    </row>
    <row r="431" spans="1:10" ht="29">
      <c r="A431" s="34">
        <f t="shared" si="13"/>
        <v>427</v>
      </c>
      <c r="B431" s="76" t="s">
        <v>186</v>
      </c>
      <c r="C431" s="76" t="s">
        <v>1175</v>
      </c>
      <c r="D431" s="76" t="s">
        <v>1176</v>
      </c>
      <c r="E431" s="76" t="s">
        <v>189</v>
      </c>
      <c r="F431" s="76" t="s">
        <v>56</v>
      </c>
      <c r="G431" s="76" t="s">
        <v>189</v>
      </c>
      <c r="H431" s="77">
        <v>11313</v>
      </c>
      <c r="I431" s="90">
        <v>0.28000000000000003</v>
      </c>
      <c r="J431" s="78">
        <f t="shared" si="12"/>
        <v>8145.36</v>
      </c>
    </row>
    <row r="432" spans="1:10" ht="15.5">
      <c r="A432" s="34">
        <f t="shared" si="13"/>
        <v>428</v>
      </c>
      <c r="B432" s="76" t="s">
        <v>186</v>
      </c>
      <c r="C432" s="76" t="s">
        <v>1177</v>
      </c>
      <c r="D432" s="76" t="s">
        <v>1178</v>
      </c>
      <c r="E432" s="76" t="s">
        <v>189</v>
      </c>
      <c r="F432" s="76" t="s">
        <v>56</v>
      </c>
      <c r="G432" s="76" t="s">
        <v>189</v>
      </c>
      <c r="H432" s="77">
        <v>318.25</v>
      </c>
      <c r="I432" s="90">
        <v>0.28000000000000003</v>
      </c>
      <c r="J432" s="78">
        <f t="shared" si="12"/>
        <v>229.14</v>
      </c>
    </row>
    <row r="433" spans="1:10" ht="15.5">
      <c r="A433" s="34">
        <f t="shared" si="13"/>
        <v>429</v>
      </c>
      <c r="B433" s="76" t="s">
        <v>186</v>
      </c>
      <c r="C433" s="76" t="s">
        <v>1179</v>
      </c>
      <c r="D433" s="76" t="s">
        <v>1180</v>
      </c>
      <c r="E433" s="76" t="s">
        <v>189</v>
      </c>
      <c r="F433" s="76" t="s">
        <v>56</v>
      </c>
      <c r="G433" s="76" t="s">
        <v>189</v>
      </c>
      <c r="H433" s="77">
        <v>64.5</v>
      </c>
      <c r="I433" s="90">
        <v>0.28000000000000003</v>
      </c>
      <c r="J433" s="78">
        <f t="shared" si="12"/>
        <v>46.44</v>
      </c>
    </row>
    <row r="434" spans="1:10" ht="15.5">
      <c r="A434" s="34">
        <f t="shared" si="13"/>
        <v>430</v>
      </c>
      <c r="B434" s="76" t="s">
        <v>186</v>
      </c>
      <c r="C434" s="76" t="s">
        <v>1181</v>
      </c>
      <c r="D434" s="76" t="s">
        <v>1182</v>
      </c>
      <c r="E434" s="76" t="s">
        <v>189</v>
      </c>
      <c r="F434" s="76" t="s">
        <v>56</v>
      </c>
      <c r="G434" s="76" t="s">
        <v>189</v>
      </c>
      <c r="H434" s="77">
        <v>67.75</v>
      </c>
      <c r="I434" s="90">
        <v>0.28000000000000003</v>
      </c>
      <c r="J434" s="78">
        <f t="shared" si="12"/>
        <v>48.78</v>
      </c>
    </row>
    <row r="435" spans="1:10" ht="29">
      <c r="A435" s="34">
        <f t="shared" si="13"/>
        <v>431</v>
      </c>
      <c r="B435" s="76" t="s">
        <v>186</v>
      </c>
      <c r="C435" s="76" t="s">
        <v>1183</v>
      </c>
      <c r="D435" s="76" t="s">
        <v>1184</v>
      </c>
      <c r="E435" s="76" t="s">
        <v>189</v>
      </c>
      <c r="F435" s="76" t="s">
        <v>56</v>
      </c>
      <c r="G435" s="76" t="s">
        <v>189</v>
      </c>
      <c r="H435" s="77">
        <v>132.75</v>
      </c>
      <c r="I435" s="90">
        <v>0.28000000000000003</v>
      </c>
      <c r="J435" s="78">
        <f t="shared" si="12"/>
        <v>95.58</v>
      </c>
    </row>
    <row r="436" spans="1:10" ht="15.5">
      <c r="A436" s="34">
        <f t="shared" si="13"/>
        <v>432</v>
      </c>
      <c r="B436" s="76" t="s">
        <v>186</v>
      </c>
      <c r="C436" s="76" t="s">
        <v>1185</v>
      </c>
      <c r="D436" s="76" t="s">
        <v>1186</v>
      </c>
      <c r="E436" s="76" t="s">
        <v>189</v>
      </c>
      <c r="F436" s="76" t="s">
        <v>56</v>
      </c>
      <c r="G436" s="76" t="s">
        <v>189</v>
      </c>
      <c r="H436" s="77">
        <v>175</v>
      </c>
      <c r="I436" s="90">
        <v>0.28000000000000003</v>
      </c>
      <c r="J436" s="78">
        <f t="shared" si="12"/>
        <v>126</v>
      </c>
    </row>
    <row r="437" spans="1:10" ht="15.5">
      <c r="A437" s="34">
        <f t="shared" si="13"/>
        <v>433</v>
      </c>
      <c r="B437" s="76" t="s">
        <v>186</v>
      </c>
      <c r="C437" s="76" t="s">
        <v>1187</v>
      </c>
      <c r="D437" s="76" t="s">
        <v>1188</v>
      </c>
      <c r="E437" s="76" t="s">
        <v>189</v>
      </c>
      <c r="F437" s="76" t="s">
        <v>56</v>
      </c>
      <c r="G437" s="76" t="s">
        <v>189</v>
      </c>
      <c r="H437" s="77">
        <v>156.15</v>
      </c>
      <c r="I437" s="90">
        <v>0.28000000000000003</v>
      </c>
      <c r="J437" s="78">
        <f t="shared" si="12"/>
        <v>112.428</v>
      </c>
    </row>
    <row r="438" spans="1:10" ht="29">
      <c r="A438" s="34">
        <f t="shared" si="13"/>
        <v>434</v>
      </c>
      <c r="B438" s="76" t="s">
        <v>186</v>
      </c>
      <c r="C438" s="76" t="s">
        <v>1189</v>
      </c>
      <c r="D438" s="76" t="s">
        <v>1190</v>
      </c>
      <c r="E438" s="76" t="s">
        <v>189</v>
      </c>
      <c r="F438" s="76" t="s">
        <v>56</v>
      </c>
      <c r="G438" s="76" t="s">
        <v>189</v>
      </c>
      <c r="H438" s="77">
        <v>136</v>
      </c>
      <c r="I438" s="90">
        <v>0.28000000000000003</v>
      </c>
      <c r="J438" s="78">
        <f t="shared" si="12"/>
        <v>97.92</v>
      </c>
    </row>
    <row r="439" spans="1:10" ht="29">
      <c r="A439" s="34">
        <f t="shared" si="13"/>
        <v>435</v>
      </c>
      <c r="B439" s="76" t="s">
        <v>186</v>
      </c>
      <c r="C439" s="76" t="s">
        <v>1191</v>
      </c>
      <c r="D439" s="76" t="s">
        <v>1192</v>
      </c>
      <c r="E439" s="76" t="s">
        <v>189</v>
      </c>
      <c r="F439" s="76" t="s">
        <v>56</v>
      </c>
      <c r="G439" s="76" t="s">
        <v>189</v>
      </c>
      <c r="H439" s="77">
        <v>95.6</v>
      </c>
      <c r="I439" s="90">
        <v>0.28000000000000003</v>
      </c>
      <c r="J439" s="78">
        <f t="shared" si="12"/>
        <v>68.831999999999994</v>
      </c>
    </row>
    <row r="440" spans="1:10" ht="15.5">
      <c r="A440" s="34">
        <f t="shared" si="13"/>
        <v>436</v>
      </c>
      <c r="B440" s="76" t="s">
        <v>186</v>
      </c>
      <c r="C440" s="76" t="s">
        <v>1193</v>
      </c>
      <c r="D440" s="76" t="s">
        <v>1194</v>
      </c>
      <c r="E440" s="76" t="s">
        <v>189</v>
      </c>
      <c r="F440" s="76" t="s">
        <v>56</v>
      </c>
      <c r="G440" s="76" t="s">
        <v>189</v>
      </c>
      <c r="H440" s="77">
        <v>96.35</v>
      </c>
      <c r="I440" s="90">
        <v>0.28000000000000003</v>
      </c>
      <c r="J440" s="78">
        <f t="shared" si="12"/>
        <v>69.372</v>
      </c>
    </row>
    <row r="441" spans="1:10" ht="29">
      <c r="A441" s="34">
        <f t="shared" si="13"/>
        <v>437</v>
      </c>
      <c r="B441" s="76" t="s">
        <v>186</v>
      </c>
      <c r="C441" s="76" t="s">
        <v>1195</v>
      </c>
      <c r="D441" s="76" t="s">
        <v>1196</v>
      </c>
      <c r="E441" s="76" t="s">
        <v>189</v>
      </c>
      <c r="F441" s="76" t="s">
        <v>56</v>
      </c>
      <c r="G441" s="76" t="s">
        <v>189</v>
      </c>
      <c r="H441" s="77">
        <v>135.25</v>
      </c>
      <c r="I441" s="90">
        <v>0.28000000000000003</v>
      </c>
      <c r="J441" s="78">
        <f t="shared" si="12"/>
        <v>97.38</v>
      </c>
    </row>
    <row r="442" spans="1:10" ht="58">
      <c r="A442" s="34">
        <f t="shared" si="13"/>
        <v>438</v>
      </c>
      <c r="B442" s="76" t="s">
        <v>186</v>
      </c>
      <c r="C442" s="76" t="s">
        <v>1197</v>
      </c>
      <c r="D442" s="76" t="s">
        <v>1198</v>
      </c>
      <c r="E442" s="76" t="s">
        <v>189</v>
      </c>
      <c r="F442" s="76" t="s">
        <v>56</v>
      </c>
      <c r="G442" s="76" t="s">
        <v>189</v>
      </c>
      <c r="H442" s="77">
        <v>1823.5</v>
      </c>
      <c r="I442" s="90">
        <v>0.28000000000000003</v>
      </c>
      <c r="J442" s="78">
        <f t="shared" si="12"/>
        <v>1312.9199999999998</v>
      </c>
    </row>
    <row r="443" spans="1:10" ht="15.5">
      <c r="A443" s="34">
        <f t="shared" si="13"/>
        <v>439</v>
      </c>
      <c r="B443" s="76" t="s">
        <v>186</v>
      </c>
      <c r="C443" s="76" t="s">
        <v>1199</v>
      </c>
      <c r="D443" s="76" t="s">
        <v>1200</v>
      </c>
      <c r="E443" s="76" t="s">
        <v>189</v>
      </c>
      <c r="F443" s="76" t="s">
        <v>56</v>
      </c>
      <c r="G443" s="76" t="s">
        <v>189</v>
      </c>
      <c r="H443" s="77">
        <v>134.30000000000001</v>
      </c>
      <c r="I443" s="90">
        <v>0.28000000000000003</v>
      </c>
      <c r="J443" s="78">
        <f t="shared" si="12"/>
        <v>96.695999999999998</v>
      </c>
    </row>
    <row r="444" spans="1:10" ht="29">
      <c r="A444" s="34">
        <f t="shared" si="13"/>
        <v>440</v>
      </c>
      <c r="B444" s="76" t="s">
        <v>186</v>
      </c>
      <c r="C444" s="76" t="s">
        <v>1201</v>
      </c>
      <c r="D444" s="76" t="s">
        <v>1202</v>
      </c>
      <c r="E444" s="76" t="s">
        <v>189</v>
      </c>
      <c r="F444" s="76" t="s">
        <v>56</v>
      </c>
      <c r="G444" s="76" t="s">
        <v>189</v>
      </c>
      <c r="H444" s="77">
        <v>396.5</v>
      </c>
      <c r="I444" s="90">
        <v>0.28000000000000003</v>
      </c>
      <c r="J444" s="78">
        <f t="shared" ref="J444:J507" si="14">H444*(1-I444)</f>
        <v>285.47999999999996</v>
      </c>
    </row>
    <row r="445" spans="1:10" ht="15.5">
      <c r="A445" s="34">
        <f t="shared" si="13"/>
        <v>441</v>
      </c>
      <c r="B445" s="76" t="s">
        <v>186</v>
      </c>
      <c r="C445" s="76" t="s">
        <v>1203</v>
      </c>
      <c r="D445" s="76" t="s">
        <v>1204</v>
      </c>
      <c r="E445" s="76" t="s">
        <v>189</v>
      </c>
      <c r="F445" s="76" t="s">
        <v>56</v>
      </c>
      <c r="G445" s="76" t="s">
        <v>189</v>
      </c>
      <c r="H445" s="77">
        <v>145.5</v>
      </c>
      <c r="I445" s="90">
        <v>0.28000000000000003</v>
      </c>
      <c r="J445" s="78">
        <f t="shared" si="14"/>
        <v>104.75999999999999</v>
      </c>
    </row>
    <row r="446" spans="1:10" ht="29">
      <c r="A446" s="34">
        <f t="shared" si="13"/>
        <v>442</v>
      </c>
      <c r="B446" s="76" t="s">
        <v>186</v>
      </c>
      <c r="C446" s="76" t="s">
        <v>1205</v>
      </c>
      <c r="D446" s="76" t="s">
        <v>1206</v>
      </c>
      <c r="E446" s="76" t="s">
        <v>189</v>
      </c>
      <c r="F446" s="76" t="s">
        <v>56</v>
      </c>
      <c r="G446" s="76" t="s">
        <v>189</v>
      </c>
      <c r="H446" s="77">
        <v>684.5</v>
      </c>
      <c r="I446" s="90">
        <v>0.28000000000000003</v>
      </c>
      <c r="J446" s="78">
        <f t="shared" si="14"/>
        <v>492.84</v>
      </c>
    </row>
    <row r="447" spans="1:10" ht="15.5">
      <c r="A447" s="34">
        <f t="shared" si="13"/>
        <v>443</v>
      </c>
      <c r="B447" s="76" t="s">
        <v>186</v>
      </c>
      <c r="C447" s="76" t="s">
        <v>1207</v>
      </c>
      <c r="D447" s="76" t="s">
        <v>1208</v>
      </c>
      <c r="E447" s="76" t="s">
        <v>189</v>
      </c>
      <c r="F447" s="76" t="s">
        <v>56</v>
      </c>
      <c r="G447" s="76" t="s">
        <v>189</v>
      </c>
      <c r="H447" s="77">
        <v>101</v>
      </c>
      <c r="I447" s="90">
        <v>0.28000000000000003</v>
      </c>
      <c r="J447" s="78">
        <f t="shared" si="14"/>
        <v>72.72</v>
      </c>
    </row>
    <row r="448" spans="1:10" ht="15.5">
      <c r="A448" s="34">
        <f t="shared" si="13"/>
        <v>444</v>
      </c>
      <c r="B448" s="76" t="s">
        <v>186</v>
      </c>
      <c r="C448" s="76" t="s">
        <v>1209</v>
      </c>
      <c r="D448" s="76" t="s">
        <v>1210</v>
      </c>
      <c r="E448" s="76" t="s">
        <v>189</v>
      </c>
      <c r="F448" s="76" t="s">
        <v>56</v>
      </c>
      <c r="G448" s="76" t="s">
        <v>189</v>
      </c>
      <c r="H448" s="77">
        <v>36.9</v>
      </c>
      <c r="I448" s="90">
        <v>0.28000000000000003</v>
      </c>
      <c r="J448" s="78">
        <f t="shared" si="14"/>
        <v>26.567999999999998</v>
      </c>
    </row>
    <row r="449" spans="1:10" ht="15.5">
      <c r="A449" s="34">
        <f t="shared" si="13"/>
        <v>445</v>
      </c>
      <c r="B449" s="76" t="s">
        <v>186</v>
      </c>
      <c r="C449" s="76" t="s">
        <v>1211</v>
      </c>
      <c r="D449" s="76" t="s">
        <v>1212</v>
      </c>
      <c r="E449" s="76" t="s">
        <v>189</v>
      </c>
      <c r="F449" s="76" t="s">
        <v>56</v>
      </c>
      <c r="G449" s="76" t="s">
        <v>189</v>
      </c>
      <c r="H449" s="77">
        <v>36.9</v>
      </c>
      <c r="I449" s="90">
        <v>0.28000000000000003</v>
      </c>
      <c r="J449" s="78">
        <f t="shared" si="14"/>
        <v>26.567999999999998</v>
      </c>
    </row>
    <row r="450" spans="1:10" ht="29">
      <c r="A450" s="34">
        <f t="shared" si="13"/>
        <v>446</v>
      </c>
      <c r="B450" s="76" t="s">
        <v>186</v>
      </c>
      <c r="C450" s="76" t="s">
        <v>1214</v>
      </c>
      <c r="D450" s="76" t="s">
        <v>1215</v>
      </c>
      <c r="E450" s="76" t="s">
        <v>189</v>
      </c>
      <c r="F450" s="76" t="s">
        <v>56</v>
      </c>
      <c r="G450" s="76" t="s">
        <v>189</v>
      </c>
      <c r="H450" s="77">
        <v>904</v>
      </c>
      <c r="I450" s="90">
        <v>0.28000000000000003</v>
      </c>
      <c r="J450" s="78">
        <f t="shared" si="14"/>
        <v>650.88</v>
      </c>
    </row>
    <row r="451" spans="1:10" ht="15.5">
      <c r="A451" s="34">
        <f t="shared" si="13"/>
        <v>447</v>
      </c>
      <c r="B451" s="76" t="s">
        <v>186</v>
      </c>
      <c r="C451" s="76" t="s">
        <v>1216</v>
      </c>
      <c r="D451" s="76" t="s">
        <v>1217</v>
      </c>
      <c r="E451" s="76" t="s">
        <v>189</v>
      </c>
      <c r="F451" s="76" t="s">
        <v>56</v>
      </c>
      <c r="G451" s="76" t="s">
        <v>189</v>
      </c>
      <c r="H451" s="77">
        <v>57</v>
      </c>
      <c r="I451" s="90">
        <v>0.28000000000000003</v>
      </c>
      <c r="J451" s="78">
        <f t="shared" si="14"/>
        <v>41.04</v>
      </c>
    </row>
    <row r="452" spans="1:10" ht="15.5">
      <c r="A452" s="34">
        <f t="shared" si="13"/>
        <v>448</v>
      </c>
      <c r="B452" s="76" t="s">
        <v>186</v>
      </c>
      <c r="C452" s="76" t="s">
        <v>1218</v>
      </c>
      <c r="D452" s="76" t="s">
        <v>1219</v>
      </c>
      <c r="E452" s="76" t="s">
        <v>189</v>
      </c>
      <c r="F452" s="76" t="s">
        <v>56</v>
      </c>
      <c r="G452" s="76" t="s">
        <v>189</v>
      </c>
      <c r="H452" s="77">
        <v>38</v>
      </c>
      <c r="I452" s="90">
        <v>0.28000000000000003</v>
      </c>
      <c r="J452" s="78">
        <f t="shared" si="14"/>
        <v>27.36</v>
      </c>
    </row>
    <row r="453" spans="1:10" ht="15.5">
      <c r="A453" s="34">
        <f t="shared" si="13"/>
        <v>449</v>
      </c>
      <c r="B453" s="76" t="s">
        <v>186</v>
      </c>
      <c r="C453" s="76" t="s">
        <v>1220</v>
      </c>
      <c r="D453" s="76" t="s">
        <v>1221</v>
      </c>
      <c r="E453" s="76" t="s">
        <v>189</v>
      </c>
      <c r="F453" s="76" t="s">
        <v>56</v>
      </c>
      <c r="G453" s="76" t="s">
        <v>189</v>
      </c>
      <c r="H453" s="77">
        <v>78</v>
      </c>
      <c r="I453" s="90">
        <v>0.28000000000000003</v>
      </c>
      <c r="J453" s="78">
        <f t="shared" si="14"/>
        <v>56.16</v>
      </c>
    </row>
    <row r="454" spans="1:10" ht="15.5">
      <c r="A454" s="34">
        <f t="shared" si="13"/>
        <v>450</v>
      </c>
      <c r="B454" s="76" t="s">
        <v>186</v>
      </c>
      <c r="C454" s="76" t="s">
        <v>1222</v>
      </c>
      <c r="D454" s="76" t="s">
        <v>1223</v>
      </c>
      <c r="E454" s="76" t="s">
        <v>189</v>
      </c>
      <c r="F454" s="76" t="s">
        <v>56</v>
      </c>
      <c r="G454" s="76" t="s">
        <v>189</v>
      </c>
      <c r="H454" s="77">
        <v>729</v>
      </c>
      <c r="I454" s="90">
        <v>0.28000000000000003</v>
      </c>
      <c r="J454" s="78">
        <f t="shared" si="14"/>
        <v>524.88</v>
      </c>
    </row>
    <row r="455" spans="1:10" ht="15.5">
      <c r="A455" s="34">
        <f t="shared" ref="A455:A518" si="15">SUM(A454+1)</f>
        <v>451</v>
      </c>
      <c r="B455" s="76" t="s">
        <v>186</v>
      </c>
      <c r="C455" s="76" t="s">
        <v>1224</v>
      </c>
      <c r="D455" s="76" t="s">
        <v>1225</v>
      </c>
      <c r="E455" s="76" t="s">
        <v>189</v>
      </c>
      <c r="F455" s="76" t="s">
        <v>56</v>
      </c>
      <c r="G455" s="76" t="s">
        <v>189</v>
      </c>
      <c r="H455" s="77">
        <v>94.75</v>
      </c>
      <c r="I455" s="90">
        <v>0.28000000000000003</v>
      </c>
      <c r="J455" s="78">
        <f t="shared" si="14"/>
        <v>68.22</v>
      </c>
    </row>
    <row r="456" spans="1:10" ht="15.5">
      <c r="A456" s="34">
        <f t="shared" si="15"/>
        <v>452</v>
      </c>
      <c r="B456" s="76" t="s">
        <v>186</v>
      </c>
      <c r="C456" s="76" t="s">
        <v>1226</v>
      </c>
      <c r="D456" s="76" t="s">
        <v>1227</v>
      </c>
      <c r="E456" s="76" t="s">
        <v>189</v>
      </c>
      <c r="F456" s="76" t="s">
        <v>56</v>
      </c>
      <c r="G456" s="76" t="s">
        <v>189</v>
      </c>
      <c r="H456" s="77">
        <v>91.5</v>
      </c>
      <c r="I456" s="90">
        <v>0.28000000000000003</v>
      </c>
      <c r="J456" s="78">
        <f t="shared" si="14"/>
        <v>65.88</v>
      </c>
    </row>
    <row r="457" spans="1:10" ht="15.5">
      <c r="A457" s="34">
        <f t="shared" si="15"/>
        <v>453</v>
      </c>
      <c r="B457" s="76" t="s">
        <v>186</v>
      </c>
      <c r="C457" s="76" t="s">
        <v>1228</v>
      </c>
      <c r="D457" s="76" t="s">
        <v>1229</v>
      </c>
      <c r="E457" s="76" t="s">
        <v>189</v>
      </c>
      <c r="F457" s="76" t="s">
        <v>56</v>
      </c>
      <c r="G457" s="76" t="s">
        <v>189</v>
      </c>
      <c r="H457" s="77">
        <v>94.75</v>
      </c>
      <c r="I457" s="90">
        <v>0.28000000000000003</v>
      </c>
      <c r="J457" s="78">
        <f t="shared" si="14"/>
        <v>68.22</v>
      </c>
    </row>
    <row r="458" spans="1:10" ht="15.5">
      <c r="A458" s="34">
        <f t="shared" si="15"/>
        <v>454</v>
      </c>
      <c r="B458" s="76" t="s">
        <v>186</v>
      </c>
      <c r="C458" s="76" t="s">
        <v>1230</v>
      </c>
      <c r="D458" s="76" t="s">
        <v>1231</v>
      </c>
      <c r="E458" s="76" t="s">
        <v>189</v>
      </c>
      <c r="F458" s="76" t="s">
        <v>56</v>
      </c>
      <c r="G458" s="76" t="s">
        <v>189</v>
      </c>
      <c r="H458" s="77">
        <v>91.5</v>
      </c>
      <c r="I458" s="90">
        <v>0.28000000000000003</v>
      </c>
      <c r="J458" s="78">
        <f t="shared" si="14"/>
        <v>65.88</v>
      </c>
    </row>
    <row r="459" spans="1:10" ht="15.5">
      <c r="A459" s="34">
        <f t="shared" si="15"/>
        <v>455</v>
      </c>
      <c r="B459" s="76" t="s">
        <v>186</v>
      </c>
      <c r="C459" s="76" t="s">
        <v>1232</v>
      </c>
      <c r="D459" s="76" t="s">
        <v>1233</v>
      </c>
      <c r="E459" s="76" t="s">
        <v>189</v>
      </c>
      <c r="F459" s="76" t="s">
        <v>56</v>
      </c>
      <c r="G459" s="76" t="s">
        <v>189</v>
      </c>
      <c r="H459" s="77">
        <v>38</v>
      </c>
      <c r="I459" s="90">
        <v>0.28000000000000003</v>
      </c>
      <c r="J459" s="78">
        <f t="shared" si="14"/>
        <v>27.36</v>
      </c>
    </row>
    <row r="460" spans="1:10" ht="15.5">
      <c r="A460" s="34">
        <f t="shared" si="15"/>
        <v>456</v>
      </c>
      <c r="B460" s="76" t="s">
        <v>186</v>
      </c>
      <c r="C460" s="76" t="s">
        <v>1234</v>
      </c>
      <c r="D460" s="76" t="s">
        <v>1235</v>
      </c>
      <c r="E460" s="76" t="s">
        <v>189</v>
      </c>
      <c r="F460" s="76" t="s">
        <v>56</v>
      </c>
      <c r="G460" s="76" t="s">
        <v>189</v>
      </c>
      <c r="H460" s="77">
        <v>78</v>
      </c>
      <c r="I460" s="90">
        <v>0.28000000000000003</v>
      </c>
      <c r="J460" s="78">
        <f t="shared" si="14"/>
        <v>56.16</v>
      </c>
    </row>
    <row r="461" spans="1:10" ht="15.5">
      <c r="A461" s="34">
        <f t="shared" si="15"/>
        <v>457</v>
      </c>
      <c r="B461" s="76" t="s">
        <v>186</v>
      </c>
      <c r="C461" s="76" t="s">
        <v>1236</v>
      </c>
      <c r="D461" s="76" t="s">
        <v>1237</v>
      </c>
      <c r="E461" s="76" t="s">
        <v>189</v>
      </c>
      <c r="F461" s="76" t="s">
        <v>56</v>
      </c>
      <c r="G461" s="76" t="s">
        <v>189</v>
      </c>
      <c r="H461" s="77">
        <v>729</v>
      </c>
      <c r="I461" s="90">
        <v>0.28000000000000003</v>
      </c>
      <c r="J461" s="78">
        <f t="shared" si="14"/>
        <v>524.88</v>
      </c>
    </row>
    <row r="462" spans="1:10" ht="29">
      <c r="A462" s="34">
        <f t="shared" si="15"/>
        <v>458</v>
      </c>
      <c r="B462" s="76" t="s">
        <v>186</v>
      </c>
      <c r="C462" s="76" t="s">
        <v>1238</v>
      </c>
      <c r="D462" s="76" t="s">
        <v>1239</v>
      </c>
      <c r="E462" s="76" t="s">
        <v>189</v>
      </c>
      <c r="F462" s="76" t="s">
        <v>56</v>
      </c>
      <c r="G462" s="76" t="s">
        <v>189</v>
      </c>
      <c r="H462" s="77">
        <v>349.25</v>
      </c>
      <c r="I462" s="90">
        <v>0.28000000000000003</v>
      </c>
      <c r="J462" s="78">
        <f t="shared" si="14"/>
        <v>251.45999999999998</v>
      </c>
    </row>
    <row r="463" spans="1:10" ht="15.5">
      <c r="A463" s="34">
        <f t="shared" si="15"/>
        <v>459</v>
      </c>
      <c r="B463" s="76" t="s">
        <v>186</v>
      </c>
      <c r="C463" s="76" t="s">
        <v>1241</v>
      </c>
      <c r="D463" s="76" t="s">
        <v>1242</v>
      </c>
      <c r="E463" s="76" t="s">
        <v>189</v>
      </c>
      <c r="F463" s="76" t="s">
        <v>56</v>
      </c>
      <c r="G463" s="76" t="s">
        <v>189</v>
      </c>
      <c r="H463" s="77">
        <v>1052</v>
      </c>
      <c r="I463" s="90">
        <v>0.28000000000000003</v>
      </c>
      <c r="J463" s="78">
        <f t="shared" si="14"/>
        <v>757.43999999999994</v>
      </c>
    </row>
    <row r="464" spans="1:10" ht="15.5">
      <c r="A464" s="34">
        <f t="shared" si="15"/>
        <v>460</v>
      </c>
      <c r="B464" s="76" t="s">
        <v>186</v>
      </c>
      <c r="C464" s="76" t="s">
        <v>1243</v>
      </c>
      <c r="D464" s="76" t="s">
        <v>1244</v>
      </c>
      <c r="E464" s="76" t="s">
        <v>189</v>
      </c>
      <c r="F464" s="76" t="s">
        <v>56</v>
      </c>
      <c r="G464" s="76" t="s">
        <v>189</v>
      </c>
      <c r="H464" s="77">
        <v>973</v>
      </c>
      <c r="I464" s="90">
        <v>0.28000000000000003</v>
      </c>
      <c r="J464" s="78">
        <f t="shared" si="14"/>
        <v>700.56</v>
      </c>
    </row>
    <row r="465" spans="1:10" ht="15.5">
      <c r="A465" s="34">
        <f t="shared" si="15"/>
        <v>461</v>
      </c>
      <c r="B465" s="76" t="s">
        <v>186</v>
      </c>
      <c r="C465" s="76" t="s">
        <v>1246</v>
      </c>
      <c r="D465" s="76" t="s">
        <v>1247</v>
      </c>
      <c r="E465" s="76" t="s">
        <v>189</v>
      </c>
      <c r="F465" s="76" t="s">
        <v>56</v>
      </c>
      <c r="G465" s="76" t="s">
        <v>189</v>
      </c>
      <c r="H465" s="77">
        <v>1073</v>
      </c>
      <c r="I465" s="90">
        <v>0.28000000000000003</v>
      </c>
      <c r="J465" s="78">
        <f t="shared" si="14"/>
        <v>772.56</v>
      </c>
    </row>
    <row r="466" spans="1:10" ht="15.5">
      <c r="A466" s="34">
        <f t="shared" si="15"/>
        <v>462</v>
      </c>
      <c r="B466" s="76" t="s">
        <v>186</v>
      </c>
      <c r="C466" s="76" t="s">
        <v>1248</v>
      </c>
      <c r="D466" s="76" t="s">
        <v>1249</v>
      </c>
      <c r="E466" s="76" t="s">
        <v>189</v>
      </c>
      <c r="F466" s="76" t="s">
        <v>56</v>
      </c>
      <c r="G466" s="76" t="s">
        <v>189</v>
      </c>
      <c r="H466" s="77">
        <v>993.5</v>
      </c>
      <c r="I466" s="90">
        <v>0.28000000000000003</v>
      </c>
      <c r="J466" s="78">
        <f t="shared" si="14"/>
        <v>715.31999999999994</v>
      </c>
    </row>
    <row r="467" spans="1:10" ht="29">
      <c r="A467" s="34">
        <f t="shared" si="15"/>
        <v>463</v>
      </c>
      <c r="B467" s="76" t="s">
        <v>186</v>
      </c>
      <c r="C467" s="76" t="s">
        <v>1250</v>
      </c>
      <c r="D467" s="76" t="s">
        <v>6862</v>
      </c>
      <c r="E467" s="76" t="s">
        <v>189</v>
      </c>
      <c r="F467" s="76" t="s">
        <v>56</v>
      </c>
      <c r="G467" s="76" t="s">
        <v>189</v>
      </c>
      <c r="H467" s="77">
        <v>2113</v>
      </c>
      <c r="I467" s="90">
        <v>0.28000000000000003</v>
      </c>
      <c r="J467" s="78">
        <f t="shared" si="14"/>
        <v>1521.36</v>
      </c>
    </row>
    <row r="468" spans="1:10" ht="29">
      <c r="A468" s="34">
        <f t="shared" si="15"/>
        <v>464</v>
      </c>
      <c r="B468" s="76" t="s">
        <v>186</v>
      </c>
      <c r="C468" s="76" t="s">
        <v>1251</v>
      </c>
      <c r="D468" s="76" t="s">
        <v>1252</v>
      </c>
      <c r="E468" s="76" t="s">
        <v>189</v>
      </c>
      <c r="F468" s="76" t="s">
        <v>56</v>
      </c>
      <c r="G468" s="76" t="s">
        <v>189</v>
      </c>
      <c r="H468" s="77">
        <v>2133</v>
      </c>
      <c r="I468" s="90">
        <v>0.28000000000000003</v>
      </c>
      <c r="J468" s="78">
        <f t="shared" si="14"/>
        <v>1535.76</v>
      </c>
    </row>
    <row r="469" spans="1:10" ht="29">
      <c r="A469" s="34">
        <f t="shared" si="15"/>
        <v>465</v>
      </c>
      <c r="B469" s="76" t="s">
        <v>186</v>
      </c>
      <c r="C469" s="76" t="s">
        <v>1253</v>
      </c>
      <c r="D469" s="76" t="s">
        <v>1254</v>
      </c>
      <c r="E469" s="76" t="s">
        <v>189</v>
      </c>
      <c r="F469" s="76" t="s">
        <v>56</v>
      </c>
      <c r="G469" s="76" t="s">
        <v>189</v>
      </c>
      <c r="H469" s="77">
        <v>2113</v>
      </c>
      <c r="I469" s="90">
        <v>0.28000000000000003</v>
      </c>
      <c r="J469" s="78">
        <f t="shared" si="14"/>
        <v>1521.36</v>
      </c>
    </row>
    <row r="470" spans="1:10" ht="15.5">
      <c r="A470" s="34">
        <f t="shared" si="15"/>
        <v>466</v>
      </c>
      <c r="B470" s="76" t="s">
        <v>186</v>
      </c>
      <c r="C470" s="76" t="s">
        <v>1255</v>
      </c>
      <c r="D470" s="76" t="s">
        <v>1256</v>
      </c>
      <c r="E470" s="76" t="s">
        <v>189</v>
      </c>
      <c r="F470" s="76" t="s">
        <v>56</v>
      </c>
      <c r="G470" s="76" t="s">
        <v>189</v>
      </c>
      <c r="H470" s="77">
        <v>2245.75</v>
      </c>
      <c r="I470" s="90">
        <v>0.28000000000000003</v>
      </c>
      <c r="J470" s="78">
        <f t="shared" si="14"/>
        <v>1616.9399999999998</v>
      </c>
    </row>
    <row r="471" spans="1:10" ht="29">
      <c r="A471" s="34">
        <f t="shared" si="15"/>
        <v>467</v>
      </c>
      <c r="B471" s="76" t="s">
        <v>186</v>
      </c>
      <c r="C471" s="76" t="s">
        <v>1257</v>
      </c>
      <c r="D471" s="76" t="s">
        <v>1258</v>
      </c>
      <c r="E471" s="76" t="s">
        <v>189</v>
      </c>
      <c r="F471" s="76" t="s">
        <v>56</v>
      </c>
      <c r="G471" s="76" t="s">
        <v>189</v>
      </c>
      <c r="H471" s="77">
        <v>74.5</v>
      </c>
      <c r="I471" s="90">
        <v>0.28000000000000003</v>
      </c>
      <c r="J471" s="78">
        <f t="shared" si="14"/>
        <v>53.64</v>
      </c>
    </row>
    <row r="472" spans="1:10" ht="15.5">
      <c r="A472" s="34">
        <f t="shared" si="15"/>
        <v>468</v>
      </c>
      <c r="B472" s="76" t="s">
        <v>186</v>
      </c>
      <c r="C472" s="76" t="s">
        <v>1259</v>
      </c>
      <c r="D472" s="76" t="s">
        <v>1260</v>
      </c>
      <c r="E472" s="76" t="s">
        <v>189</v>
      </c>
      <c r="F472" s="76" t="s">
        <v>56</v>
      </c>
      <c r="G472" s="76" t="s">
        <v>189</v>
      </c>
      <c r="H472" s="77">
        <v>681</v>
      </c>
      <c r="I472" s="90">
        <v>0.28000000000000003</v>
      </c>
      <c r="J472" s="78">
        <f t="shared" si="14"/>
        <v>490.32</v>
      </c>
    </row>
    <row r="473" spans="1:10" ht="15.5">
      <c r="A473" s="34">
        <f t="shared" si="15"/>
        <v>469</v>
      </c>
      <c r="B473" s="76" t="s">
        <v>186</v>
      </c>
      <c r="C473" s="76" t="s">
        <v>1261</v>
      </c>
      <c r="D473" s="76" t="s">
        <v>1262</v>
      </c>
      <c r="E473" s="76" t="s">
        <v>189</v>
      </c>
      <c r="F473" s="76" t="s">
        <v>56</v>
      </c>
      <c r="G473" s="76" t="s">
        <v>189</v>
      </c>
      <c r="H473" s="77">
        <v>139</v>
      </c>
      <c r="I473" s="90">
        <v>0.28000000000000003</v>
      </c>
      <c r="J473" s="78">
        <f t="shared" si="14"/>
        <v>100.08</v>
      </c>
    </row>
    <row r="474" spans="1:10" ht="15.5">
      <c r="A474" s="34">
        <f t="shared" si="15"/>
        <v>470</v>
      </c>
      <c r="B474" s="76" t="s">
        <v>186</v>
      </c>
      <c r="C474" s="76" t="s">
        <v>1263</v>
      </c>
      <c r="D474" s="76" t="s">
        <v>6854</v>
      </c>
      <c r="E474" s="76" t="s">
        <v>189</v>
      </c>
      <c r="F474" s="76" t="s">
        <v>56</v>
      </c>
      <c r="G474" s="76" t="s">
        <v>189</v>
      </c>
      <c r="H474" s="77">
        <v>0</v>
      </c>
      <c r="I474" s="90">
        <v>0.28000000000000003</v>
      </c>
      <c r="J474" s="78">
        <f t="shared" si="14"/>
        <v>0</v>
      </c>
    </row>
    <row r="475" spans="1:10" ht="29">
      <c r="A475" s="34">
        <f t="shared" si="15"/>
        <v>471</v>
      </c>
      <c r="B475" s="76" t="s">
        <v>186</v>
      </c>
      <c r="C475" s="76" t="s">
        <v>1264</v>
      </c>
      <c r="D475" s="76" t="s">
        <v>1265</v>
      </c>
      <c r="E475" s="76" t="s">
        <v>189</v>
      </c>
      <c r="F475" s="76" t="s">
        <v>56</v>
      </c>
      <c r="G475" s="76" t="s">
        <v>189</v>
      </c>
      <c r="H475" s="77">
        <v>28</v>
      </c>
      <c r="I475" s="90">
        <v>0.28000000000000003</v>
      </c>
      <c r="J475" s="78">
        <f t="shared" si="14"/>
        <v>20.16</v>
      </c>
    </row>
    <row r="476" spans="1:10" ht="15.5">
      <c r="A476" s="34">
        <f t="shared" si="15"/>
        <v>472</v>
      </c>
      <c r="B476" s="76" t="s">
        <v>186</v>
      </c>
      <c r="C476" s="76" t="s">
        <v>1266</v>
      </c>
      <c r="D476" s="76" t="s">
        <v>1267</v>
      </c>
      <c r="E476" s="76" t="s">
        <v>189</v>
      </c>
      <c r="F476" s="76" t="s">
        <v>56</v>
      </c>
      <c r="G476" s="76" t="s">
        <v>189</v>
      </c>
      <c r="H476" s="77">
        <v>8.75</v>
      </c>
      <c r="I476" s="90">
        <v>0.28000000000000003</v>
      </c>
      <c r="J476" s="78">
        <f t="shared" si="14"/>
        <v>6.3</v>
      </c>
    </row>
    <row r="477" spans="1:10" ht="29">
      <c r="A477" s="34">
        <f t="shared" si="15"/>
        <v>473</v>
      </c>
      <c r="B477" s="76" t="s">
        <v>186</v>
      </c>
      <c r="C477" s="76" t="s">
        <v>1268</v>
      </c>
      <c r="D477" s="76" t="s">
        <v>1269</v>
      </c>
      <c r="E477" s="76" t="s">
        <v>189</v>
      </c>
      <c r="F477" s="76" t="s">
        <v>56</v>
      </c>
      <c r="G477" s="76" t="s">
        <v>189</v>
      </c>
      <c r="H477" s="77">
        <v>152</v>
      </c>
      <c r="I477" s="90">
        <v>0.28000000000000003</v>
      </c>
      <c r="J477" s="78">
        <f t="shared" si="14"/>
        <v>109.44</v>
      </c>
    </row>
    <row r="478" spans="1:10" ht="15.5">
      <c r="A478" s="34">
        <f t="shared" si="15"/>
        <v>474</v>
      </c>
      <c r="B478" s="76" t="s">
        <v>186</v>
      </c>
      <c r="C478" s="76" t="s">
        <v>1270</v>
      </c>
      <c r="D478" s="76" t="s">
        <v>1271</v>
      </c>
      <c r="E478" s="76" t="s">
        <v>189</v>
      </c>
      <c r="F478" s="76" t="s">
        <v>56</v>
      </c>
      <c r="G478" s="76" t="s">
        <v>189</v>
      </c>
      <c r="H478" s="77">
        <v>698</v>
      </c>
      <c r="I478" s="90">
        <v>0.28000000000000003</v>
      </c>
      <c r="J478" s="78">
        <f t="shared" si="14"/>
        <v>502.56</v>
      </c>
    </row>
    <row r="479" spans="1:10" ht="15.5">
      <c r="A479" s="34">
        <f t="shared" si="15"/>
        <v>475</v>
      </c>
      <c r="B479" s="76" t="s">
        <v>186</v>
      </c>
      <c r="C479" s="76" t="s">
        <v>1272</v>
      </c>
      <c r="D479" s="76" t="s">
        <v>1273</v>
      </c>
      <c r="E479" s="76" t="s">
        <v>189</v>
      </c>
      <c r="F479" s="76" t="s">
        <v>56</v>
      </c>
      <c r="G479" s="76" t="s">
        <v>189</v>
      </c>
      <c r="H479" s="77">
        <v>852</v>
      </c>
      <c r="I479" s="90">
        <v>0.28000000000000003</v>
      </c>
      <c r="J479" s="78">
        <f t="shared" si="14"/>
        <v>613.43999999999994</v>
      </c>
    </row>
    <row r="480" spans="1:10" ht="15.5">
      <c r="A480" s="34">
        <f t="shared" si="15"/>
        <v>476</v>
      </c>
      <c r="B480" s="76" t="s">
        <v>186</v>
      </c>
      <c r="C480" s="76" t="s">
        <v>1276</v>
      </c>
      <c r="D480" s="76" t="s">
        <v>1277</v>
      </c>
      <c r="E480" s="76" t="s">
        <v>189</v>
      </c>
      <c r="F480" s="76" t="s">
        <v>56</v>
      </c>
      <c r="G480" s="76" t="s">
        <v>189</v>
      </c>
      <c r="H480" s="77">
        <v>109</v>
      </c>
      <c r="I480" s="90">
        <v>0.28000000000000003</v>
      </c>
      <c r="J480" s="78">
        <f t="shared" si="14"/>
        <v>78.48</v>
      </c>
    </row>
    <row r="481" spans="1:10" ht="15.5">
      <c r="A481" s="34">
        <f t="shared" si="15"/>
        <v>477</v>
      </c>
      <c r="B481" s="76" t="s">
        <v>186</v>
      </c>
      <c r="C481" s="76" t="s">
        <v>1278</v>
      </c>
      <c r="D481" s="76" t="s">
        <v>1279</v>
      </c>
      <c r="E481" s="76" t="s">
        <v>189</v>
      </c>
      <c r="F481" s="76" t="s">
        <v>56</v>
      </c>
      <c r="G481" s="76" t="s">
        <v>189</v>
      </c>
      <c r="H481" s="77">
        <v>110.25</v>
      </c>
      <c r="I481" s="90">
        <v>0.28000000000000003</v>
      </c>
      <c r="J481" s="78">
        <f t="shared" si="14"/>
        <v>79.38</v>
      </c>
    </row>
    <row r="482" spans="1:10" ht="15.5">
      <c r="A482" s="34">
        <f t="shared" si="15"/>
        <v>478</v>
      </c>
      <c r="B482" s="76" t="s">
        <v>186</v>
      </c>
      <c r="C482" s="76" t="s">
        <v>260</v>
      </c>
      <c r="D482" s="76" t="s">
        <v>261</v>
      </c>
      <c r="E482" s="76" t="s">
        <v>189</v>
      </c>
      <c r="F482" s="76" t="s">
        <v>56</v>
      </c>
      <c r="G482" s="76" t="s">
        <v>189</v>
      </c>
      <c r="H482" s="77">
        <v>80.5</v>
      </c>
      <c r="I482" s="90">
        <v>0.28000000000000003</v>
      </c>
      <c r="J482" s="78">
        <f t="shared" si="14"/>
        <v>57.96</v>
      </c>
    </row>
    <row r="483" spans="1:10" ht="15.5">
      <c r="A483" s="34">
        <f t="shared" si="15"/>
        <v>479</v>
      </c>
      <c r="B483" s="76" t="s">
        <v>186</v>
      </c>
      <c r="C483" s="76" t="s">
        <v>260</v>
      </c>
      <c r="D483" s="76" t="s">
        <v>261</v>
      </c>
      <c r="E483" s="76" t="s">
        <v>189</v>
      </c>
      <c r="F483" s="76" t="s">
        <v>56</v>
      </c>
      <c r="G483" s="76" t="s">
        <v>189</v>
      </c>
      <c r="H483" s="77">
        <v>80.5</v>
      </c>
      <c r="I483" s="90">
        <v>0.28000000000000003</v>
      </c>
      <c r="J483" s="78">
        <f t="shared" si="14"/>
        <v>57.96</v>
      </c>
    </row>
    <row r="484" spans="1:10" ht="15.5">
      <c r="A484" s="34">
        <f t="shared" si="15"/>
        <v>480</v>
      </c>
      <c r="B484" s="76" t="s">
        <v>186</v>
      </c>
      <c r="C484" s="76" t="s">
        <v>1280</v>
      </c>
      <c r="D484" s="76" t="s">
        <v>1281</v>
      </c>
      <c r="E484" s="76" t="s">
        <v>189</v>
      </c>
      <c r="F484" s="76" t="s">
        <v>56</v>
      </c>
      <c r="G484" s="76" t="s">
        <v>189</v>
      </c>
      <c r="H484" s="77">
        <v>51</v>
      </c>
      <c r="I484" s="90">
        <v>0.28000000000000003</v>
      </c>
      <c r="J484" s="78">
        <f t="shared" si="14"/>
        <v>36.72</v>
      </c>
    </row>
    <row r="485" spans="1:10" ht="15.5">
      <c r="A485" s="34">
        <f t="shared" si="15"/>
        <v>481</v>
      </c>
      <c r="B485" s="76" t="s">
        <v>186</v>
      </c>
      <c r="C485" s="76" t="s">
        <v>1282</v>
      </c>
      <c r="D485" s="76" t="s">
        <v>1283</v>
      </c>
      <c r="E485" s="76" t="s">
        <v>189</v>
      </c>
      <c r="F485" s="76" t="s">
        <v>56</v>
      </c>
      <c r="G485" s="76" t="s">
        <v>189</v>
      </c>
      <c r="H485" s="77">
        <v>90.1</v>
      </c>
      <c r="I485" s="90">
        <v>0.28000000000000003</v>
      </c>
      <c r="J485" s="78">
        <f t="shared" si="14"/>
        <v>64.872</v>
      </c>
    </row>
    <row r="486" spans="1:10" ht="15.5">
      <c r="A486" s="34">
        <f t="shared" si="15"/>
        <v>482</v>
      </c>
      <c r="B486" s="76" t="s">
        <v>186</v>
      </c>
      <c r="C486" s="76" t="s">
        <v>1285</v>
      </c>
      <c r="D486" s="76" t="s">
        <v>1286</v>
      </c>
      <c r="E486" s="76" t="s">
        <v>189</v>
      </c>
      <c r="F486" s="76" t="s">
        <v>56</v>
      </c>
      <c r="G486" s="76" t="s">
        <v>189</v>
      </c>
      <c r="H486" s="77">
        <v>78.849999999999994</v>
      </c>
      <c r="I486" s="90">
        <v>0.28000000000000003</v>
      </c>
      <c r="J486" s="78">
        <f t="shared" si="14"/>
        <v>56.771999999999991</v>
      </c>
    </row>
    <row r="487" spans="1:10" ht="15.5">
      <c r="A487" s="34">
        <f t="shared" si="15"/>
        <v>483</v>
      </c>
      <c r="B487" s="76" t="s">
        <v>186</v>
      </c>
      <c r="C487" s="76" t="s">
        <v>1287</v>
      </c>
      <c r="D487" s="76" t="s">
        <v>1288</v>
      </c>
      <c r="E487" s="76" t="s">
        <v>189</v>
      </c>
      <c r="F487" s="76" t="s">
        <v>56</v>
      </c>
      <c r="G487" s="76" t="s">
        <v>189</v>
      </c>
      <c r="H487" s="77">
        <v>13</v>
      </c>
      <c r="I487" s="90">
        <v>0.28000000000000003</v>
      </c>
      <c r="J487" s="78">
        <f t="shared" si="14"/>
        <v>9.36</v>
      </c>
    </row>
    <row r="488" spans="1:10" ht="15.5">
      <c r="A488" s="34">
        <f t="shared" si="15"/>
        <v>484</v>
      </c>
      <c r="B488" s="76" t="s">
        <v>186</v>
      </c>
      <c r="C488" s="76" t="s">
        <v>1289</v>
      </c>
      <c r="D488" s="76" t="s">
        <v>6854</v>
      </c>
      <c r="E488" s="76" t="s">
        <v>189</v>
      </c>
      <c r="F488" s="76" t="s">
        <v>56</v>
      </c>
      <c r="G488" s="76" t="s">
        <v>189</v>
      </c>
      <c r="H488" s="77">
        <v>0</v>
      </c>
      <c r="I488" s="90">
        <v>0.28000000000000003</v>
      </c>
      <c r="J488" s="78">
        <f t="shared" si="14"/>
        <v>0</v>
      </c>
    </row>
    <row r="489" spans="1:10" ht="29">
      <c r="A489" s="34">
        <f t="shared" si="15"/>
        <v>485</v>
      </c>
      <c r="B489" s="76" t="s">
        <v>186</v>
      </c>
      <c r="C489" s="76" t="s">
        <v>1290</v>
      </c>
      <c r="D489" s="76" t="s">
        <v>1291</v>
      </c>
      <c r="E489" s="76" t="s">
        <v>189</v>
      </c>
      <c r="F489" s="76" t="s">
        <v>56</v>
      </c>
      <c r="G489" s="76" t="s">
        <v>189</v>
      </c>
      <c r="H489" s="77">
        <v>238.5</v>
      </c>
      <c r="I489" s="90">
        <v>0.28000000000000003</v>
      </c>
      <c r="J489" s="78">
        <f t="shared" si="14"/>
        <v>171.72</v>
      </c>
    </row>
    <row r="490" spans="1:10" ht="29">
      <c r="A490" s="34">
        <f t="shared" si="15"/>
        <v>486</v>
      </c>
      <c r="B490" s="76" t="s">
        <v>186</v>
      </c>
      <c r="C490" s="76" t="s">
        <v>1292</v>
      </c>
      <c r="D490" s="76" t="s">
        <v>1293</v>
      </c>
      <c r="E490" s="76" t="s">
        <v>189</v>
      </c>
      <c r="F490" s="76" t="s">
        <v>56</v>
      </c>
      <c r="G490" s="76" t="s">
        <v>189</v>
      </c>
      <c r="H490" s="77">
        <v>253</v>
      </c>
      <c r="I490" s="90">
        <v>0.28000000000000003</v>
      </c>
      <c r="J490" s="78">
        <f t="shared" si="14"/>
        <v>182.16</v>
      </c>
    </row>
    <row r="491" spans="1:10" ht="29">
      <c r="A491" s="34">
        <f t="shared" si="15"/>
        <v>487</v>
      </c>
      <c r="B491" s="76" t="s">
        <v>186</v>
      </c>
      <c r="C491" s="76" t="s">
        <v>1294</v>
      </c>
      <c r="D491" s="76" t="s">
        <v>1295</v>
      </c>
      <c r="E491" s="76" t="s">
        <v>189</v>
      </c>
      <c r="F491" s="76" t="s">
        <v>56</v>
      </c>
      <c r="G491" s="76" t="s">
        <v>189</v>
      </c>
      <c r="H491" s="77">
        <v>116</v>
      </c>
      <c r="I491" s="90">
        <v>0.28000000000000003</v>
      </c>
      <c r="J491" s="78">
        <f t="shared" si="14"/>
        <v>83.52</v>
      </c>
    </row>
    <row r="492" spans="1:10" ht="29">
      <c r="A492" s="34">
        <f t="shared" si="15"/>
        <v>488</v>
      </c>
      <c r="B492" s="76" t="s">
        <v>186</v>
      </c>
      <c r="C492" s="76" t="s">
        <v>1296</v>
      </c>
      <c r="D492" s="76" t="s">
        <v>1297</v>
      </c>
      <c r="E492" s="76" t="s">
        <v>189</v>
      </c>
      <c r="F492" s="76" t="s">
        <v>56</v>
      </c>
      <c r="G492" s="76" t="s">
        <v>189</v>
      </c>
      <c r="H492" s="77">
        <v>128.5</v>
      </c>
      <c r="I492" s="90">
        <v>0.28000000000000003</v>
      </c>
      <c r="J492" s="78">
        <f t="shared" si="14"/>
        <v>92.52</v>
      </c>
    </row>
    <row r="493" spans="1:10" ht="15.5">
      <c r="A493" s="34">
        <f t="shared" si="15"/>
        <v>489</v>
      </c>
      <c r="B493" s="76" t="s">
        <v>186</v>
      </c>
      <c r="C493" s="76" t="s">
        <v>1298</v>
      </c>
      <c r="D493" s="76" t="s">
        <v>1299</v>
      </c>
      <c r="E493" s="76" t="s">
        <v>189</v>
      </c>
      <c r="F493" s="76" t="s">
        <v>56</v>
      </c>
      <c r="G493" s="76" t="s">
        <v>189</v>
      </c>
      <c r="H493" s="77">
        <v>27.25</v>
      </c>
      <c r="I493" s="90">
        <v>0.28000000000000003</v>
      </c>
      <c r="J493" s="78">
        <f t="shared" si="14"/>
        <v>19.62</v>
      </c>
    </row>
    <row r="494" spans="1:10" ht="15.5">
      <c r="A494" s="34">
        <f t="shared" si="15"/>
        <v>490</v>
      </c>
      <c r="B494" s="76" t="s">
        <v>186</v>
      </c>
      <c r="C494" s="76" t="s">
        <v>1300</v>
      </c>
      <c r="D494" s="76" t="s">
        <v>1301</v>
      </c>
      <c r="E494" s="76" t="s">
        <v>189</v>
      </c>
      <c r="F494" s="76" t="s">
        <v>56</v>
      </c>
      <c r="G494" s="76" t="s">
        <v>189</v>
      </c>
      <c r="H494" s="77">
        <v>27.25</v>
      </c>
      <c r="I494" s="90">
        <v>0.28000000000000003</v>
      </c>
      <c r="J494" s="78">
        <f t="shared" si="14"/>
        <v>19.62</v>
      </c>
    </row>
    <row r="495" spans="1:10" ht="15.5">
      <c r="A495" s="34">
        <f t="shared" si="15"/>
        <v>491</v>
      </c>
      <c r="B495" s="76" t="s">
        <v>186</v>
      </c>
      <c r="C495" s="76" t="s">
        <v>1302</v>
      </c>
      <c r="D495" s="76" t="s">
        <v>1303</v>
      </c>
      <c r="E495" s="76" t="s">
        <v>189</v>
      </c>
      <c r="F495" s="76" t="s">
        <v>56</v>
      </c>
      <c r="G495" s="76" t="s">
        <v>189</v>
      </c>
      <c r="H495" s="77">
        <v>622</v>
      </c>
      <c r="I495" s="90">
        <v>0.28000000000000003</v>
      </c>
      <c r="J495" s="78">
        <f t="shared" si="14"/>
        <v>447.84</v>
      </c>
    </row>
    <row r="496" spans="1:10" ht="15.5">
      <c r="A496" s="34">
        <f t="shared" si="15"/>
        <v>492</v>
      </c>
      <c r="B496" s="76" t="s">
        <v>186</v>
      </c>
      <c r="C496" s="76" t="s">
        <v>1304</v>
      </c>
      <c r="D496" s="76" t="s">
        <v>1305</v>
      </c>
      <c r="E496" s="76" t="s">
        <v>189</v>
      </c>
      <c r="F496" s="76" t="s">
        <v>56</v>
      </c>
      <c r="G496" s="76" t="s">
        <v>189</v>
      </c>
      <c r="H496" s="77">
        <v>591.75</v>
      </c>
      <c r="I496" s="90">
        <v>0.28000000000000003</v>
      </c>
      <c r="J496" s="78">
        <f t="shared" si="14"/>
        <v>426.06</v>
      </c>
    </row>
    <row r="497" spans="1:10" ht="15.5">
      <c r="A497" s="34">
        <f t="shared" si="15"/>
        <v>493</v>
      </c>
      <c r="B497" s="76" t="s">
        <v>186</v>
      </c>
      <c r="C497" s="76" t="s">
        <v>1306</v>
      </c>
      <c r="D497" s="76" t="s">
        <v>1307</v>
      </c>
      <c r="E497" s="76" t="s">
        <v>189</v>
      </c>
      <c r="F497" s="76" t="s">
        <v>56</v>
      </c>
      <c r="G497" s="76" t="s">
        <v>189</v>
      </c>
      <c r="H497" s="77">
        <v>549</v>
      </c>
      <c r="I497" s="90">
        <v>0.28000000000000003</v>
      </c>
      <c r="J497" s="78">
        <f t="shared" si="14"/>
        <v>395.28</v>
      </c>
    </row>
    <row r="498" spans="1:10" ht="15.5">
      <c r="A498" s="34">
        <f t="shared" si="15"/>
        <v>494</v>
      </c>
      <c r="B498" s="76" t="s">
        <v>186</v>
      </c>
      <c r="C498" s="76" t="s">
        <v>1308</v>
      </c>
      <c r="D498" s="76" t="s">
        <v>1309</v>
      </c>
      <c r="E498" s="76" t="s">
        <v>189</v>
      </c>
      <c r="F498" s="76" t="s">
        <v>56</v>
      </c>
      <c r="G498" s="76" t="s">
        <v>189</v>
      </c>
      <c r="H498" s="77">
        <v>591.5</v>
      </c>
      <c r="I498" s="90">
        <v>0.28000000000000003</v>
      </c>
      <c r="J498" s="78">
        <f t="shared" si="14"/>
        <v>425.88</v>
      </c>
    </row>
    <row r="499" spans="1:10" ht="15.5">
      <c r="A499" s="34">
        <f t="shared" si="15"/>
        <v>495</v>
      </c>
      <c r="B499" s="76" t="s">
        <v>186</v>
      </c>
      <c r="C499" s="76" t="s">
        <v>1310</v>
      </c>
      <c r="D499" s="76" t="s">
        <v>1311</v>
      </c>
      <c r="E499" s="76" t="s">
        <v>189</v>
      </c>
      <c r="F499" s="76" t="s">
        <v>56</v>
      </c>
      <c r="G499" s="76" t="s">
        <v>189</v>
      </c>
      <c r="H499" s="77">
        <v>48.7</v>
      </c>
      <c r="I499" s="90">
        <v>0.28000000000000003</v>
      </c>
      <c r="J499" s="78">
        <f t="shared" si="14"/>
        <v>35.064</v>
      </c>
    </row>
    <row r="500" spans="1:10" ht="15.5">
      <c r="A500" s="34">
        <f t="shared" si="15"/>
        <v>496</v>
      </c>
      <c r="B500" s="76" t="s">
        <v>186</v>
      </c>
      <c r="C500" s="76" t="s">
        <v>1313</v>
      </c>
      <c r="D500" s="76" t="s">
        <v>1314</v>
      </c>
      <c r="E500" s="76" t="s">
        <v>189</v>
      </c>
      <c r="F500" s="76" t="s">
        <v>56</v>
      </c>
      <c r="G500" s="76" t="s">
        <v>189</v>
      </c>
      <c r="H500" s="77">
        <v>41.3</v>
      </c>
      <c r="I500" s="90">
        <v>0.28000000000000003</v>
      </c>
      <c r="J500" s="78">
        <f t="shared" si="14"/>
        <v>29.735999999999997</v>
      </c>
    </row>
    <row r="501" spans="1:10" ht="15.5">
      <c r="A501" s="34">
        <f t="shared" si="15"/>
        <v>497</v>
      </c>
      <c r="B501" s="76" t="s">
        <v>186</v>
      </c>
      <c r="C501" s="76" t="s">
        <v>1315</v>
      </c>
      <c r="D501" s="76" t="s">
        <v>1316</v>
      </c>
      <c r="E501" s="76" t="s">
        <v>189</v>
      </c>
      <c r="F501" s="76" t="s">
        <v>56</v>
      </c>
      <c r="G501" s="76" t="s">
        <v>189</v>
      </c>
      <c r="H501" s="77">
        <v>158.5</v>
      </c>
      <c r="I501" s="90">
        <v>0.28000000000000003</v>
      </c>
      <c r="J501" s="78">
        <f t="shared" si="14"/>
        <v>114.11999999999999</v>
      </c>
    </row>
    <row r="502" spans="1:10" ht="15.5">
      <c r="A502" s="34">
        <f t="shared" si="15"/>
        <v>498</v>
      </c>
      <c r="B502" s="76" t="s">
        <v>186</v>
      </c>
      <c r="C502" s="76" t="s">
        <v>1317</v>
      </c>
      <c r="D502" s="76" t="s">
        <v>1318</v>
      </c>
      <c r="E502" s="76" t="s">
        <v>189</v>
      </c>
      <c r="F502" s="76" t="s">
        <v>56</v>
      </c>
      <c r="G502" s="76" t="s">
        <v>189</v>
      </c>
      <c r="H502" s="77">
        <v>55.4</v>
      </c>
      <c r="I502" s="90">
        <v>0.28000000000000003</v>
      </c>
      <c r="J502" s="78">
        <f t="shared" si="14"/>
        <v>39.887999999999998</v>
      </c>
    </row>
    <row r="503" spans="1:10" ht="15.5">
      <c r="A503" s="34">
        <f t="shared" si="15"/>
        <v>499</v>
      </c>
      <c r="B503" s="76" t="s">
        <v>186</v>
      </c>
      <c r="C503" s="76" t="s">
        <v>1319</v>
      </c>
      <c r="D503" s="76" t="s">
        <v>1320</v>
      </c>
      <c r="E503" s="76" t="s">
        <v>189</v>
      </c>
      <c r="F503" s="76" t="s">
        <v>56</v>
      </c>
      <c r="G503" s="76" t="s">
        <v>189</v>
      </c>
      <c r="H503" s="77">
        <v>192</v>
      </c>
      <c r="I503" s="90">
        <v>0.28000000000000003</v>
      </c>
      <c r="J503" s="78">
        <f t="shared" si="14"/>
        <v>138.24</v>
      </c>
    </row>
    <row r="504" spans="1:10" ht="15.5">
      <c r="A504" s="34">
        <f t="shared" si="15"/>
        <v>500</v>
      </c>
      <c r="B504" s="76" t="s">
        <v>186</v>
      </c>
      <c r="C504" s="76" t="s">
        <v>1321</v>
      </c>
      <c r="D504" s="76" t="s">
        <v>1322</v>
      </c>
      <c r="E504" s="76" t="s">
        <v>189</v>
      </c>
      <c r="F504" s="76" t="s">
        <v>56</v>
      </c>
      <c r="G504" s="76" t="s">
        <v>189</v>
      </c>
      <c r="H504" s="77">
        <v>135</v>
      </c>
      <c r="I504" s="90">
        <v>0.28000000000000003</v>
      </c>
      <c r="J504" s="78">
        <f t="shared" si="14"/>
        <v>97.2</v>
      </c>
    </row>
    <row r="505" spans="1:10" ht="15.5">
      <c r="A505" s="34">
        <f t="shared" si="15"/>
        <v>501</v>
      </c>
      <c r="B505" s="76" t="s">
        <v>186</v>
      </c>
      <c r="C505" s="76" t="s">
        <v>1323</v>
      </c>
      <c r="D505" s="76" t="s">
        <v>1324</v>
      </c>
      <c r="E505" s="76" t="s">
        <v>189</v>
      </c>
      <c r="F505" s="76" t="s">
        <v>56</v>
      </c>
      <c r="G505" s="76" t="s">
        <v>189</v>
      </c>
      <c r="H505" s="77">
        <v>49</v>
      </c>
      <c r="I505" s="90">
        <v>0.28000000000000003</v>
      </c>
      <c r="J505" s="78">
        <f t="shared" si="14"/>
        <v>35.28</v>
      </c>
    </row>
    <row r="506" spans="1:10" ht="15.5">
      <c r="A506" s="34">
        <f t="shared" si="15"/>
        <v>502</v>
      </c>
      <c r="B506" s="76" t="s">
        <v>186</v>
      </c>
      <c r="C506" s="76" t="s">
        <v>1326</v>
      </c>
      <c r="D506" s="76" t="s">
        <v>1327</v>
      </c>
      <c r="E506" s="76" t="s">
        <v>189</v>
      </c>
      <c r="F506" s="76" t="s">
        <v>56</v>
      </c>
      <c r="G506" s="76" t="s">
        <v>189</v>
      </c>
      <c r="H506" s="77">
        <v>140</v>
      </c>
      <c r="I506" s="90">
        <v>0.28000000000000003</v>
      </c>
      <c r="J506" s="78">
        <f t="shared" si="14"/>
        <v>100.8</v>
      </c>
    </row>
    <row r="507" spans="1:10" ht="15.5">
      <c r="A507" s="34">
        <f t="shared" si="15"/>
        <v>503</v>
      </c>
      <c r="B507" s="76" t="s">
        <v>186</v>
      </c>
      <c r="C507" s="76" t="s">
        <v>262</v>
      </c>
      <c r="D507" s="76" t="s">
        <v>263</v>
      </c>
      <c r="E507" s="76" t="s">
        <v>189</v>
      </c>
      <c r="F507" s="76" t="s">
        <v>56</v>
      </c>
      <c r="G507" s="76" t="s">
        <v>189</v>
      </c>
      <c r="H507" s="77">
        <v>152.25</v>
      </c>
      <c r="I507" s="90">
        <v>0.28000000000000003</v>
      </c>
      <c r="J507" s="78">
        <f t="shared" si="14"/>
        <v>109.61999999999999</v>
      </c>
    </row>
    <row r="508" spans="1:10" ht="15.5">
      <c r="A508" s="34">
        <f t="shared" si="15"/>
        <v>504</v>
      </c>
      <c r="B508" s="76" t="s">
        <v>186</v>
      </c>
      <c r="C508" s="76" t="s">
        <v>262</v>
      </c>
      <c r="D508" s="76" t="s">
        <v>263</v>
      </c>
      <c r="E508" s="76" t="s">
        <v>189</v>
      </c>
      <c r="F508" s="76" t="s">
        <v>56</v>
      </c>
      <c r="G508" s="76" t="s">
        <v>189</v>
      </c>
      <c r="H508" s="77">
        <v>152.25</v>
      </c>
      <c r="I508" s="90">
        <v>0.28000000000000003</v>
      </c>
      <c r="J508" s="78">
        <f t="shared" ref="J508:J571" si="16">H508*(1-I508)</f>
        <v>109.61999999999999</v>
      </c>
    </row>
    <row r="509" spans="1:10" ht="15.5">
      <c r="A509" s="34">
        <f t="shared" si="15"/>
        <v>505</v>
      </c>
      <c r="B509" s="76" t="s">
        <v>186</v>
      </c>
      <c r="C509" s="76" t="s">
        <v>265</v>
      </c>
      <c r="D509" s="76" t="s">
        <v>266</v>
      </c>
      <c r="E509" s="76" t="s">
        <v>189</v>
      </c>
      <c r="F509" s="76" t="s">
        <v>56</v>
      </c>
      <c r="G509" s="76" t="s">
        <v>189</v>
      </c>
      <c r="H509" s="77">
        <v>152.25</v>
      </c>
      <c r="I509" s="90">
        <v>0.28000000000000003</v>
      </c>
      <c r="J509" s="78">
        <f t="shared" si="16"/>
        <v>109.61999999999999</v>
      </c>
    </row>
    <row r="510" spans="1:10" ht="15.5">
      <c r="A510" s="34">
        <f t="shared" si="15"/>
        <v>506</v>
      </c>
      <c r="B510" s="76" t="s">
        <v>186</v>
      </c>
      <c r="C510" s="76" t="s">
        <v>265</v>
      </c>
      <c r="D510" s="76" t="s">
        <v>266</v>
      </c>
      <c r="E510" s="76" t="s">
        <v>189</v>
      </c>
      <c r="F510" s="76" t="s">
        <v>56</v>
      </c>
      <c r="G510" s="76" t="s">
        <v>189</v>
      </c>
      <c r="H510" s="77">
        <v>152.25</v>
      </c>
      <c r="I510" s="90">
        <v>0.28000000000000003</v>
      </c>
      <c r="J510" s="78">
        <f t="shared" si="16"/>
        <v>109.61999999999999</v>
      </c>
    </row>
    <row r="511" spans="1:10" ht="29">
      <c r="A511" s="34">
        <f t="shared" si="15"/>
        <v>507</v>
      </c>
      <c r="B511" s="76" t="s">
        <v>186</v>
      </c>
      <c r="C511" s="76" t="s">
        <v>1329</v>
      </c>
      <c r="D511" s="76" t="s">
        <v>1330</v>
      </c>
      <c r="E511" s="76" t="s">
        <v>189</v>
      </c>
      <c r="F511" s="76" t="s">
        <v>56</v>
      </c>
      <c r="G511" s="76" t="s">
        <v>189</v>
      </c>
      <c r="H511" s="77">
        <v>119.75</v>
      </c>
      <c r="I511" s="90">
        <v>0.28000000000000003</v>
      </c>
      <c r="J511" s="78">
        <f t="shared" si="16"/>
        <v>86.22</v>
      </c>
    </row>
    <row r="512" spans="1:10" ht="29">
      <c r="A512" s="34">
        <f t="shared" si="15"/>
        <v>508</v>
      </c>
      <c r="B512" s="76" t="s">
        <v>186</v>
      </c>
      <c r="C512" s="76" t="s">
        <v>267</v>
      </c>
      <c r="D512" s="76" t="s">
        <v>268</v>
      </c>
      <c r="E512" s="76" t="s">
        <v>189</v>
      </c>
      <c r="F512" s="76" t="s">
        <v>56</v>
      </c>
      <c r="G512" s="76" t="s">
        <v>189</v>
      </c>
      <c r="H512" s="77">
        <v>116.5</v>
      </c>
      <c r="I512" s="90">
        <v>0.28000000000000003</v>
      </c>
      <c r="J512" s="78">
        <f t="shared" si="16"/>
        <v>83.88</v>
      </c>
    </row>
    <row r="513" spans="1:10" ht="15.5">
      <c r="A513" s="34">
        <f t="shared" si="15"/>
        <v>509</v>
      </c>
      <c r="B513" s="76" t="s">
        <v>186</v>
      </c>
      <c r="C513" s="76" t="s">
        <v>1331</v>
      </c>
      <c r="D513" s="76" t="s">
        <v>1332</v>
      </c>
      <c r="E513" s="76" t="s">
        <v>189</v>
      </c>
      <c r="F513" s="76" t="s">
        <v>56</v>
      </c>
      <c r="G513" s="76" t="s">
        <v>189</v>
      </c>
      <c r="H513" s="77">
        <v>117.5</v>
      </c>
      <c r="I513" s="90">
        <v>0.28000000000000003</v>
      </c>
      <c r="J513" s="78">
        <f t="shared" si="16"/>
        <v>84.6</v>
      </c>
    </row>
    <row r="514" spans="1:10" ht="15.5">
      <c r="A514" s="34">
        <f t="shared" si="15"/>
        <v>510</v>
      </c>
      <c r="B514" s="76" t="s">
        <v>186</v>
      </c>
      <c r="C514" s="76" t="s">
        <v>1333</v>
      </c>
      <c r="D514" s="76" t="s">
        <v>1334</v>
      </c>
      <c r="E514" s="76" t="s">
        <v>189</v>
      </c>
      <c r="F514" s="76" t="s">
        <v>56</v>
      </c>
      <c r="G514" s="76" t="s">
        <v>189</v>
      </c>
      <c r="H514" s="77">
        <v>60.7</v>
      </c>
      <c r="I514" s="90">
        <v>0.28000000000000003</v>
      </c>
      <c r="J514" s="78">
        <f t="shared" si="16"/>
        <v>43.704000000000001</v>
      </c>
    </row>
    <row r="515" spans="1:10" ht="15.5">
      <c r="A515" s="34">
        <f t="shared" si="15"/>
        <v>511</v>
      </c>
      <c r="B515" s="76" t="s">
        <v>186</v>
      </c>
      <c r="C515" s="76" t="s">
        <v>1336</v>
      </c>
      <c r="D515" s="76" t="s">
        <v>1337</v>
      </c>
      <c r="E515" s="76" t="s">
        <v>189</v>
      </c>
      <c r="F515" s="76" t="s">
        <v>56</v>
      </c>
      <c r="G515" s="76" t="s">
        <v>189</v>
      </c>
      <c r="H515" s="77">
        <v>52</v>
      </c>
      <c r="I515" s="90">
        <v>0.28000000000000003</v>
      </c>
      <c r="J515" s="78">
        <f t="shared" si="16"/>
        <v>37.44</v>
      </c>
    </row>
    <row r="516" spans="1:10" ht="15.5">
      <c r="A516" s="34">
        <f t="shared" si="15"/>
        <v>512</v>
      </c>
      <c r="B516" s="76" t="s">
        <v>186</v>
      </c>
      <c r="C516" s="76" t="s">
        <v>1338</v>
      </c>
      <c r="D516" s="76" t="s">
        <v>1339</v>
      </c>
      <c r="E516" s="76" t="s">
        <v>189</v>
      </c>
      <c r="F516" s="76" t="s">
        <v>56</v>
      </c>
      <c r="G516" s="76" t="s">
        <v>189</v>
      </c>
      <c r="H516" s="77">
        <v>247</v>
      </c>
      <c r="I516" s="90">
        <v>0.28000000000000003</v>
      </c>
      <c r="J516" s="78">
        <f t="shared" si="16"/>
        <v>177.84</v>
      </c>
    </row>
    <row r="517" spans="1:10" ht="15.5">
      <c r="A517" s="34">
        <f t="shared" si="15"/>
        <v>513</v>
      </c>
      <c r="B517" s="76" t="s">
        <v>186</v>
      </c>
      <c r="C517" s="76" t="s">
        <v>1340</v>
      </c>
      <c r="D517" s="76" t="s">
        <v>1341</v>
      </c>
      <c r="E517" s="76" t="s">
        <v>189</v>
      </c>
      <c r="F517" s="76" t="s">
        <v>56</v>
      </c>
      <c r="G517" s="76" t="s">
        <v>189</v>
      </c>
      <c r="H517" s="77">
        <v>173</v>
      </c>
      <c r="I517" s="90">
        <v>0.28000000000000003</v>
      </c>
      <c r="J517" s="78">
        <f t="shared" si="16"/>
        <v>124.56</v>
      </c>
    </row>
    <row r="518" spans="1:10" ht="15.5">
      <c r="A518" s="34">
        <f t="shared" si="15"/>
        <v>514</v>
      </c>
      <c r="B518" s="76" t="s">
        <v>186</v>
      </c>
      <c r="C518" s="76" t="s">
        <v>1342</v>
      </c>
      <c r="D518" s="76" t="s">
        <v>6863</v>
      </c>
      <c r="E518" s="76" t="s">
        <v>189</v>
      </c>
      <c r="F518" s="76" t="s">
        <v>56</v>
      </c>
      <c r="G518" s="76" t="s">
        <v>189</v>
      </c>
      <c r="H518" s="77">
        <v>1698</v>
      </c>
      <c r="I518" s="90">
        <v>0.28000000000000003</v>
      </c>
      <c r="J518" s="78">
        <f t="shared" si="16"/>
        <v>1222.56</v>
      </c>
    </row>
    <row r="519" spans="1:10" ht="15.5">
      <c r="A519" s="34">
        <f t="shared" ref="A519:A582" si="17">SUM(A518+1)</f>
        <v>515</v>
      </c>
      <c r="B519" s="76" t="s">
        <v>186</v>
      </c>
      <c r="C519" s="76" t="s">
        <v>1343</v>
      </c>
      <c r="D519" s="76" t="s">
        <v>1344</v>
      </c>
      <c r="E519" s="76" t="s">
        <v>189</v>
      </c>
      <c r="F519" s="76" t="s">
        <v>56</v>
      </c>
      <c r="G519" s="76" t="s">
        <v>189</v>
      </c>
      <c r="H519" s="77">
        <v>1432</v>
      </c>
      <c r="I519" s="90">
        <v>0.28000000000000003</v>
      </c>
      <c r="J519" s="78">
        <f t="shared" si="16"/>
        <v>1031.04</v>
      </c>
    </row>
    <row r="520" spans="1:10" ht="15.5">
      <c r="A520" s="34">
        <f t="shared" si="17"/>
        <v>516</v>
      </c>
      <c r="B520" s="76" t="s">
        <v>186</v>
      </c>
      <c r="C520" s="76" t="s">
        <v>1345</v>
      </c>
      <c r="D520" s="76" t="s">
        <v>1346</v>
      </c>
      <c r="E520" s="76" t="s">
        <v>189</v>
      </c>
      <c r="F520" s="76" t="s">
        <v>56</v>
      </c>
      <c r="G520" s="76" t="s">
        <v>189</v>
      </c>
      <c r="H520" s="77">
        <v>166</v>
      </c>
      <c r="I520" s="90">
        <v>0.28000000000000003</v>
      </c>
      <c r="J520" s="78">
        <f t="shared" si="16"/>
        <v>119.52</v>
      </c>
    </row>
    <row r="521" spans="1:10" ht="29">
      <c r="A521" s="34">
        <f t="shared" si="17"/>
        <v>517</v>
      </c>
      <c r="B521" s="76" t="s">
        <v>186</v>
      </c>
      <c r="C521" s="76" t="s">
        <v>1347</v>
      </c>
      <c r="D521" s="76" t="s">
        <v>1348</v>
      </c>
      <c r="E521" s="76" t="s">
        <v>189</v>
      </c>
      <c r="F521" s="76" t="s">
        <v>56</v>
      </c>
      <c r="G521" s="76" t="s">
        <v>189</v>
      </c>
      <c r="H521" s="77">
        <v>78.3</v>
      </c>
      <c r="I521" s="90">
        <v>0.28000000000000003</v>
      </c>
      <c r="J521" s="78">
        <f t="shared" si="16"/>
        <v>56.375999999999998</v>
      </c>
    </row>
    <row r="522" spans="1:10" ht="29">
      <c r="A522" s="34">
        <f t="shared" si="17"/>
        <v>518</v>
      </c>
      <c r="B522" s="76" t="s">
        <v>186</v>
      </c>
      <c r="C522" s="76" t="s">
        <v>1349</v>
      </c>
      <c r="D522" s="76" t="s">
        <v>1350</v>
      </c>
      <c r="E522" s="76" t="s">
        <v>189</v>
      </c>
      <c r="F522" s="76" t="s">
        <v>56</v>
      </c>
      <c r="G522" s="76" t="s">
        <v>189</v>
      </c>
      <c r="H522" s="77">
        <v>78.3</v>
      </c>
      <c r="I522" s="90">
        <v>0.28000000000000003</v>
      </c>
      <c r="J522" s="78">
        <f t="shared" si="16"/>
        <v>56.375999999999998</v>
      </c>
    </row>
    <row r="523" spans="1:10" ht="29">
      <c r="A523" s="34">
        <f t="shared" si="17"/>
        <v>519</v>
      </c>
      <c r="B523" s="76" t="s">
        <v>186</v>
      </c>
      <c r="C523" s="76" t="s">
        <v>1352</v>
      </c>
      <c r="D523" s="76" t="s">
        <v>1353</v>
      </c>
      <c r="E523" s="76" t="s">
        <v>189</v>
      </c>
      <c r="F523" s="76" t="s">
        <v>56</v>
      </c>
      <c r="G523" s="76" t="s">
        <v>189</v>
      </c>
      <c r="H523" s="77">
        <v>148.5</v>
      </c>
      <c r="I523" s="90">
        <v>0.28000000000000003</v>
      </c>
      <c r="J523" s="78">
        <f t="shared" si="16"/>
        <v>106.92</v>
      </c>
    </row>
    <row r="524" spans="1:10" ht="29">
      <c r="A524" s="34">
        <f t="shared" si="17"/>
        <v>520</v>
      </c>
      <c r="B524" s="76" t="s">
        <v>186</v>
      </c>
      <c r="C524" s="76" t="s">
        <v>1354</v>
      </c>
      <c r="D524" s="76" t="s">
        <v>1355</v>
      </c>
      <c r="E524" s="76" t="s">
        <v>189</v>
      </c>
      <c r="F524" s="76" t="s">
        <v>56</v>
      </c>
      <c r="G524" s="76" t="s">
        <v>189</v>
      </c>
      <c r="H524" s="77">
        <v>135</v>
      </c>
      <c r="I524" s="90">
        <v>0.28000000000000003</v>
      </c>
      <c r="J524" s="78">
        <f t="shared" si="16"/>
        <v>97.2</v>
      </c>
    </row>
    <row r="525" spans="1:10" ht="29">
      <c r="A525" s="34">
        <f t="shared" si="17"/>
        <v>521</v>
      </c>
      <c r="B525" s="76" t="s">
        <v>186</v>
      </c>
      <c r="C525" s="76" t="s">
        <v>1356</v>
      </c>
      <c r="D525" s="76" t="s">
        <v>1357</v>
      </c>
      <c r="E525" s="76" t="s">
        <v>189</v>
      </c>
      <c r="F525" s="76" t="s">
        <v>56</v>
      </c>
      <c r="G525" s="76" t="s">
        <v>189</v>
      </c>
      <c r="H525" s="77">
        <v>136</v>
      </c>
      <c r="I525" s="90">
        <v>0.28000000000000003</v>
      </c>
      <c r="J525" s="78">
        <f t="shared" si="16"/>
        <v>97.92</v>
      </c>
    </row>
    <row r="526" spans="1:10" ht="29">
      <c r="A526" s="34">
        <f t="shared" si="17"/>
        <v>522</v>
      </c>
      <c r="B526" s="76" t="s">
        <v>186</v>
      </c>
      <c r="C526" s="76" t="s">
        <v>1358</v>
      </c>
      <c r="D526" s="76" t="s">
        <v>1359</v>
      </c>
      <c r="E526" s="76" t="s">
        <v>189</v>
      </c>
      <c r="F526" s="76" t="s">
        <v>56</v>
      </c>
      <c r="G526" s="76" t="s">
        <v>189</v>
      </c>
      <c r="H526" s="77">
        <v>1267</v>
      </c>
      <c r="I526" s="90">
        <v>0.28000000000000003</v>
      </c>
      <c r="J526" s="78">
        <f t="shared" si="16"/>
        <v>912.24</v>
      </c>
    </row>
    <row r="527" spans="1:10" ht="15.5">
      <c r="A527" s="34">
        <f t="shared" si="17"/>
        <v>523</v>
      </c>
      <c r="B527" s="76" t="s">
        <v>186</v>
      </c>
      <c r="C527" s="76" t="s">
        <v>1361</v>
      </c>
      <c r="D527" s="76" t="s">
        <v>1362</v>
      </c>
      <c r="E527" s="76" t="s">
        <v>189</v>
      </c>
      <c r="F527" s="76" t="s">
        <v>56</v>
      </c>
      <c r="G527" s="76" t="s">
        <v>189</v>
      </c>
      <c r="H527" s="77">
        <v>78.8</v>
      </c>
      <c r="I527" s="90">
        <v>0.28000000000000003</v>
      </c>
      <c r="J527" s="78">
        <f t="shared" si="16"/>
        <v>56.735999999999997</v>
      </c>
    </row>
    <row r="528" spans="1:10" ht="29">
      <c r="A528" s="34">
        <f t="shared" si="17"/>
        <v>524</v>
      </c>
      <c r="B528" s="76" t="s">
        <v>186</v>
      </c>
      <c r="C528" s="76" t="s">
        <v>1363</v>
      </c>
      <c r="D528" s="76" t="s">
        <v>1364</v>
      </c>
      <c r="E528" s="76" t="s">
        <v>189</v>
      </c>
      <c r="F528" s="76" t="s">
        <v>56</v>
      </c>
      <c r="G528" s="76" t="s">
        <v>189</v>
      </c>
      <c r="H528" s="77">
        <v>725</v>
      </c>
      <c r="I528" s="90">
        <v>0.28000000000000003</v>
      </c>
      <c r="J528" s="78">
        <f t="shared" si="16"/>
        <v>522</v>
      </c>
    </row>
    <row r="529" spans="1:10" ht="29">
      <c r="A529" s="34">
        <f t="shared" si="17"/>
        <v>525</v>
      </c>
      <c r="B529" s="76" t="s">
        <v>186</v>
      </c>
      <c r="C529" s="76" t="s">
        <v>1365</v>
      </c>
      <c r="D529" s="76" t="s">
        <v>1366</v>
      </c>
      <c r="E529" s="76" t="s">
        <v>189</v>
      </c>
      <c r="F529" s="76" t="s">
        <v>56</v>
      </c>
      <c r="G529" s="76" t="s">
        <v>189</v>
      </c>
      <c r="H529" s="77">
        <v>80.5</v>
      </c>
      <c r="I529" s="90">
        <v>0.28000000000000003</v>
      </c>
      <c r="J529" s="78">
        <f t="shared" si="16"/>
        <v>57.96</v>
      </c>
    </row>
    <row r="530" spans="1:10" ht="29">
      <c r="A530" s="34">
        <f t="shared" si="17"/>
        <v>526</v>
      </c>
      <c r="B530" s="76" t="s">
        <v>186</v>
      </c>
      <c r="C530" s="76" t="s">
        <v>1367</v>
      </c>
      <c r="D530" s="76" t="s">
        <v>1368</v>
      </c>
      <c r="E530" s="76" t="s">
        <v>189</v>
      </c>
      <c r="F530" s="76" t="s">
        <v>56</v>
      </c>
      <c r="G530" s="76" t="s">
        <v>189</v>
      </c>
      <c r="H530" s="77">
        <v>83.1</v>
      </c>
      <c r="I530" s="90">
        <v>0.28000000000000003</v>
      </c>
      <c r="J530" s="78">
        <f t="shared" si="16"/>
        <v>59.831999999999994</v>
      </c>
    </row>
    <row r="531" spans="1:10" ht="29">
      <c r="A531" s="34">
        <f t="shared" si="17"/>
        <v>527</v>
      </c>
      <c r="B531" s="76" t="s">
        <v>186</v>
      </c>
      <c r="C531" s="76" t="s">
        <v>1369</v>
      </c>
      <c r="D531" s="76" t="s">
        <v>1370</v>
      </c>
      <c r="E531" s="76" t="s">
        <v>189</v>
      </c>
      <c r="F531" s="76" t="s">
        <v>56</v>
      </c>
      <c r="G531" s="76" t="s">
        <v>189</v>
      </c>
      <c r="H531" s="77">
        <v>132.6</v>
      </c>
      <c r="I531" s="90">
        <v>0.28000000000000003</v>
      </c>
      <c r="J531" s="78">
        <f t="shared" si="16"/>
        <v>95.471999999999994</v>
      </c>
    </row>
    <row r="532" spans="1:10" ht="29">
      <c r="A532" s="34">
        <f t="shared" si="17"/>
        <v>528</v>
      </c>
      <c r="B532" s="76" t="s">
        <v>186</v>
      </c>
      <c r="C532" s="76" t="s">
        <v>1371</v>
      </c>
      <c r="D532" s="76" t="s">
        <v>1372</v>
      </c>
      <c r="E532" s="76" t="s">
        <v>189</v>
      </c>
      <c r="F532" s="76" t="s">
        <v>56</v>
      </c>
      <c r="G532" s="76" t="s">
        <v>189</v>
      </c>
      <c r="H532" s="77">
        <v>135</v>
      </c>
      <c r="I532" s="90">
        <v>0.28000000000000003</v>
      </c>
      <c r="J532" s="78">
        <f t="shared" si="16"/>
        <v>97.2</v>
      </c>
    </row>
    <row r="533" spans="1:10" ht="29">
      <c r="A533" s="34">
        <f t="shared" si="17"/>
        <v>529</v>
      </c>
      <c r="B533" s="76" t="s">
        <v>186</v>
      </c>
      <c r="C533" s="76" t="s">
        <v>1373</v>
      </c>
      <c r="D533" s="76" t="s">
        <v>1374</v>
      </c>
      <c r="E533" s="76" t="s">
        <v>189</v>
      </c>
      <c r="F533" s="76" t="s">
        <v>56</v>
      </c>
      <c r="G533" s="76" t="s">
        <v>189</v>
      </c>
      <c r="H533" s="77">
        <v>136</v>
      </c>
      <c r="I533" s="90">
        <v>0.28000000000000003</v>
      </c>
      <c r="J533" s="78">
        <f t="shared" si="16"/>
        <v>97.92</v>
      </c>
    </row>
    <row r="534" spans="1:10" ht="29">
      <c r="A534" s="34">
        <f t="shared" si="17"/>
        <v>530</v>
      </c>
      <c r="B534" s="76" t="s">
        <v>186</v>
      </c>
      <c r="C534" s="76" t="s">
        <v>1375</v>
      </c>
      <c r="D534" s="76" t="s">
        <v>1376</v>
      </c>
      <c r="E534" s="76" t="s">
        <v>189</v>
      </c>
      <c r="F534" s="76" t="s">
        <v>56</v>
      </c>
      <c r="G534" s="76" t="s">
        <v>189</v>
      </c>
      <c r="H534" s="77">
        <v>1267</v>
      </c>
      <c r="I534" s="90">
        <v>0.28000000000000003</v>
      </c>
      <c r="J534" s="78">
        <f t="shared" si="16"/>
        <v>912.24</v>
      </c>
    </row>
    <row r="535" spans="1:10" ht="15.5">
      <c r="A535" s="34">
        <f t="shared" si="17"/>
        <v>531</v>
      </c>
      <c r="B535" s="76" t="s">
        <v>186</v>
      </c>
      <c r="C535" s="76" t="s">
        <v>1377</v>
      </c>
      <c r="D535" s="76" t="s">
        <v>1378</v>
      </c>
      <c r="E535" s="76" t="s">
        <v>189</v>
      </c>
      <c r="F535" s="76" t="s">
        <v>56</v>
      </c>
      <c r="G535" s="76" t="s">
        <v>189</v>
      </c>
      <c r="H535" s="77">
        <v>78.8</v>
      </c>
      <c r="I535" s="90">
        <v>0.28000000000000003</v>
      </c>
      <c r="J535" s="78">
        <f t="shared" si="16"/>
        <v>56.735999999999997</v>
      </c>
    </row>
    <row r="536" spans="1:10" ht="29">
      <c r="A536" s="34">
        <f t="shared" si="17"/>
        <v>532</v>
      </c>
      <c r="B536" s="76" t="s">
        <v>186</v>
      </c>
      <c r="C536" s="76" t="s">
        <v>1379</v>
      </c>
      <c r="D536" s="76" t="s">
        <v>1380</v>
      </c>
      <c r="E536" s="76" t="s">
        <v>189</v>
      </c>
      <c r="F536" s="76" t="s">
        <v>56</v>
      </c>
      <c r="G536" s="76" t="s">
        <v>189</v>
      </c>
      <c r="H536" s="77">
        <v>725</v>
      </c>
      <c r="I536" s="90">
        <v>0.28000000000000003</v>
      </c>
      <c r="J536" s="78">
        <f t="shared" si="16"/>
        <v>522</v>
      </c>
    </row>
    <row r="537" spans="1:10" ht="29">
      <c r="A537" s="34">
        <f t="shared" si="17"/>
        <v>533</v>
      </c>
      <c r="B537" s="76" t="s">
        <v>186</v>
      </c>
      <c r="C537" s="76" t="s">
        <v>1381</v>
      </c>
      <c r="D537" s="76" t="s">
        <v>1382</v>
      </c>
      <c r="E537" s="76" t="s">
        <v>189</v>
      </c>
      <c r="F537" s="76" t="s">
        <v>56</v>
      </c>
      <c r="G537" s="76" t="s">
        <v>189</v>
      </c>
      <c r="H537" s="77">
        <v>80.900000000000006</v>
      </c>
      <c r="I537" s="90">
        <v>0.28000000000000003</v>
      </c>
      <c r="J537" s="78">
        <f t="shared" si="16"/>
        <v>58.248000000000005</v>
      </c>
    </row>
    <row r="538" spans="1:10" ht="29">
      <c r="A538" s="34">
        <f t="shared" si="17"/>
        <v>534</v>
      </c>
      <c r="B538" s="76" t="s">
        <v>186</v>
      </c>
      <c r="C538" s="76" t="s">
        <v>1383</v>
      </c>
      <c r="D538" s="76" t="s">
        <v>1384</v>
      </c>
      <c r="E538" s="76" t="s">
        <v>189</v>
      </c>
      <c r="F538" s="76" t="s">
        <v>56</v>
      </c>
      <c r="G538" s="76" t="s">
        <v>189</v>
      </c>
      <c r="H538" s="77">
        <v>83.2</v>
      </c>
      <c r="I538" s="90">
        <v>0.28000000000000003</v>
      </c>
      <c r="J538" s="78">
        <f t="shared" si="16"/>
        <v>59.903999999999996</v>
      </c>
    </row>
    <row r="539" spans="1:10" ht="29">
      <c r="A539" s="34">
        <f t="shared" si="17"/>
        <v>535</v>
      </c>
      <c r="B539" s="76" t="s">
        <v>186</v>
      </c>
      <c r="C539" s="76" t="s">
        <v>1385</v>
      </c>
      <c r="D539" s="76" t="s">
        <v>1360</v>
      </c>
      <c r="E539" s="76" t="s">
        <v>189</v>
      </c>
      <c r="F539" s="76" t="s">
        <v>56</v>
      </c>
      <c r="G539" s="76" t="s">
        <v>189</v>
      </c>
      <c r="H539" s="77">
        <v>136</v>
      </c>
      <c r="I539" s="90">
        <v>0.28000000000000003</v>
      </c>
      <c r="J539" s="78">
        <f t="shared" si="16"/>
        <v>97.92</v>
      </c>
    </row>
    <row r="540" spans="1:10" ht="29">
      <c r="A540" s="34">
        <f t="shared" si="17"/>
        <v>536</v>
      </c>
      <c r="B540" s="76" t="s">
        <v>186</v>
      </c>
      <c r="C540" s="76" t="s">
        <v>1386</v>
      </c>
      <c r="D540" s="76" t="s">
        <v>1387</v>
      </c>
      <c r="E540" s="76" t="s">
        <v>189</v>
      </c>
      <c r="F540" s="76" t="s">
        <v>56</v>
      </c>
      <c r="G540" s="76" t="s">
        <v>189</v>
      </c>
      <c r="H540" s="77">
        <v>105.2</v>
      </c>
      <c r="I540" s="90">
        <v>0.28000000000000003</v>
      </c>
      <c r="J540" s="78">
        <f t="shared" si="16"/>
        <v>75.744</v>
      </c>
    </row>
    <row r="541" spans="1:10" ht="29">
      <c r="A541" s="34">
        <f t="shared" si="17"/>
        <v>537</v>
      </c>
      <c r="B541" s="76" t="s">
        <v>186</v>
      </c>
      <c r="C541" s="76" t="s">
        <v>1388</v>
      </c>
      <c r="D541" s="76" t="s">
        <v>1389</v>
      </c>
      <c r="E541" s="76" t="s">
        <v>189</v>
      </c>
      <c r="F541" s="76" t="s">
        <v>56</v>
      </c>
      <c r="G541" s="76" t="s">
        <v>189</v>
      </c>
      <c r="H541" s="77">
        <v>105.2</v>
      </c>
      <c r="I541" s="90">
        <v>0.28000000000000003</v>
      </c>
      <c r="J541" s="78">
        <f t="shared" si="16"/>
        <v>75.744</v>
      </c>
    </row>
    <row r="542" spans="1:10" ht="29">
      <c r="A542" s="34">
        <f t="shared" si="17"/>
        <v>538</v>
      </c>
      <c r="B542" s="76" t="s">
        <v>186</v>
      </c>
      <c r="C542" s="76" t="s">
        <v>1390</v>
      </c>
      <c r="D542" s="76" t="s">
        <v>1351</v>
      </c>
      <c r="E542" s="76" t="s">
        <v>189</v>
      </c>
      <c r="F542" s="76" t="s">
        <v>56</v>
      </c>
      <c r="G542" s="76" t="s">
        <v>189</v>
      </c>
      <c r="H542" s="77">
        <v>132.6</v>
      </c>
      <c r="I542" s="90">
        <v>0.28000000000000003</v>
      </c>
      <c r="J542" s="78">
        <f t="shared" si="16"/>
        <v>95.471999999999994</v>
      </c>
    </row>
    <row r="543" spans="1:10" ht="15.5">
      <c r="A543" s="34">
        <f t="shared" si="17"/>
        <v>539</v>
      </c>
      <c r="B543" s="76" t="s">
        <v>186</v>
      </c>
      <c r="C543" s="76" t="s">
        <v>1391</v>
      </c>
      <c r="D543" s="76" t="s">
        <v>1392</v>
      </c>
      <c r="E543" s="76" t="s">
        <v>189</v>
      </c>
      <c r="F543" s="76" t="s">
        <v>56</v>
      </c>
      <c r="G543" s="76" t="s">
        <v>189</v>
      </c>
      <c r="H543" s="77">
        <v>80.400000000000006</v>
      </c>
      <c r="I543" s="90">
        <v>0.28000000000000003</v>
      </c>
      <c r="J543" s="78">
        <f t="shared" si="16"/>
        <v>57.888000000000005</v>
      </c>
    </row>
    <row r="544" spans="1:10" ht="29">
      <c r="A544" s="34">
        <f t="shared" si="17"/>
        <v>540</v>
      </c>
      <c r="B544" s="76" t="s">
        <v>186</v>
      </c>
      <c r="C544" s="76" t="s">
        <v>1393</v>
      </c>
      <c r="D544" s="76" t="s">
        <v>1394</v>
      </c>
      <c r="E544" s="76" t="s">
        <v>189</v>
      </c>
      <c r="F544" s="76" t="s">
        <v>56</v>
      </c>
      <c r="G544" s="76" t="s">
        <v>189</v>
      </c>
      <c r="H544" s="77">
        <v>735.1</v>
      </c>
      <c r="I544" s="90">
        <v>0.28000000000000003</v>
      </c>
      <c r="J544" s="78">
        <f t="shared" si="16"/>
        <v>529.27200000000005</v>
      </c>
    </row>
    <row r="545" spans="1:10" ht="29">
      <c r="A545" s="34">
        <f t="shared" si="17"/>
        <v>541</v>
      </c>
      <c r="B545" s="76" t="s">
        <v>186</v>
      </c>
      <c r="C545" s="76" t="s">
        <v>1395</v>
      </c>
      <c r="D545" s="76" t="s">
        <v>1370</v>
      </c>
      <c r="E545" s="76" t="s">
        <v>189</v>
      </c>
      <c r="F545" s="76" t="s">
        <v>56</v>
      </c>
      <c r="G545" s="76" t="s">
        <v>189</v>
      </c>
      <c r="H545" s="77">
        <v>132.6</v>
      </c>
      <c r="I545" s="90">
        <v>0.28000000000000003</v>
      </c>
      <c r="J545" s="78">
        <f t="shared" si="16"/>
        <v>95.471999999999994</v>
      </c>
    </row>
    <row r="546" spans="1:10" ht="15.5">
      <c r="A546" s="34">
        <f t="shared" si="17"/>
        <v>542</v>
      </c>
      <c r="B546" s="76" t="s">
        <v>186</v>
      </c>
      <c r="C546" s="76" t="s">
        <v>1396</v>
      </c>
      <c r="D546" s="76" t="s">
        <v>1397</v>
      </c>
      <c r="E546" s="76" t="s">
        <v>189</v>
      </c>
      <c r="F546" s="76" t="s">
        <v>56</v>
      </c>
      <c r="G546" s="76" t="s">
        <v>189</v>
      </c>
      <c r="H546" s="77">
        <v>80.400000000000006</v>
      </c>
      <c r="I546" s="90">
        <v>0.28000000000000003</v>
      </c>
      <c r="J546" s="78">
        <f t="shared" si="16"/>
        <v>57.888000000000005</v>
      </c>
    </row>
    <row r="547" spans="1:10" ht="29">
      <c r="A547" s="34">
        <f t="shared" si="17"/>
        <v>543</v>
      </c>
      <c r="B547" s="76" t="s">
        <v>186</v>
      </c>
      <c r="C547" s="76" t="s">
        <v>1398</v>
      </c>
      <c r="D547" s="76" t="s">
        <v>1399</v>
      </c>
      <c r="E547" s="76" t="s">
        <v>189</v>
      </c>
      <c r="F547" s="76" t="s">
        <v>56</v>
      </c>
      <c r="G547" s="76" t="s">
        <v>189</v>
      </c>
      <c r="H547" s="77">
        <v>736</v>
      </c>
      <c r="I547" s="90">
        <v>0.28000000000000003</v>
      </c>
      <c r="J547" s="78">
        <f t="shared" si="16"/>
        <v>529.91999999999996</v>
      </c>
    </row>
    <row r="548" spans="1:10" ht="15.5">
      <c r="A548" s="34">
        <f t="shared" si="17"/>
        <v>544</v>
      </c>
      <c r="B548" s="76" t="s">
        <v>186</v>
      </c>
      <c r="C548" s="76" t="s">
        <v>1400</v>
      </c>
      <c r="D548" s="76" t="s">
        <v>1401</v>
      </c>
      <c r="E548" s="76" t="s">
        <v>189</v>
      </c>
      <c r="F548" s="76" t="s">
        <v>56</v>
      </c>
      <c r="G548" s="76" t="s">
        <v>189</v>
      </c>
      <c r="H548" s="77">
        <v>111.25</v>
      </c>
      <c r="I548" s="90">
        <v>0.28000000000000003</v>
      </c>
      <c r="J548" s="78">
        <f t="shared" si="16"/>
        <v>80.099999999999994</v>
      </c>
    </row>
    <row r="549" spans="1:10" ht="29">
      <c r="A549" s="34">
        <f t="shared" si="17"/>
        <v>545</v>
      </c>
      <c r="B549" s="76" t="s">
        <v>186</v>
      </c>
      <c r="C549" s="76" t="s">
        <v>1402</v>
      </c>
      <c r="D549" s="76" t="s">
        <v>1403</v>
      </c>
      <c r="E549" s="76" t="s">
        <v>189</v>
      </c>
      <c r="F549" s="76" t="s">
        <v>56</v>
      </c>
      <c r="G549" s="76" t="s">
        <v>189</v>
      </c>
      <c r="H549" s="77">
        <v>106.5</v>
      </c>
      <c r="I549" s="90">
        <v>0.28000000000000003</v>
      </c>
      <c r="J549" s="78">
        <f t="shared" si="16"/>
        <v>76.679999999999993</v>
      </c>
    </row>
    <row r="550" spans="1:10" ht="29">
      <c r="A550" s="34">
        <f t="shared" si="17"/>
        <v>546</v>
      </c>
      <c r="B550" s="76" t="s">
        <v>186</v>
      </c>
      <c r="C550" s="76" t="s">
        <v>1404</v>
      </c>
      <c r="D550" s="76" t="s">
        <v>1405</v>
      </c>
      <c r="E550" s="76" t="s">
        <v>189</v>
      </c>
      <c r="F550" s="76" t="s">
        <v>56</v>
      </c>
      <c r="G550" s="76" t="s">
        <v>189</v>
      </c>
      <c r="H550" s="77">
        <v>107</v>
      </c>
      <c r="I550" s="90">
        <v>0.28000000000000003</v>
      </c>
      <c r="J550" s="78">
        <f t="shared" si="16"/>
        <v>77.039999999999992</v>
      </c>
    </row>
    <row r="551" spans="1:10" ht="15.5">
      <c r="A551" s="34">
        <f t="shared" si="17"/>
        <v>547</v>
      </c>
      <c r="B551" s="76" t="s">
        <v>186</v>
      </c>
      <c r="C551" s="76" t="s">
        <v>1406</v>
      </c>
      <c r="D551" s="76" t="s">
        <v>6854</v>
      </c>
      <c r="E551" s="76" t="s">
        <v>189</v>
      </c>
      <c r="F551" s="76" t="s">
        <v>56</v>
      </c>
      <c r="G551" s="76" t="s">
        <v>189</v>
      </c>
      <c r="H551" s="77">
        <v>0</v>
      </c>
      <c r="I551" s="90">
        <v>0.28000000000000003</v>
      </c>
      <c r="J551" s="78">
        <f t="shared" si="16"/>
        <v>0</v>
      </c>
    </row>
    <row r="552" spans="1:10" ht="15.5">
      <c r="A552" s="34">
        <f t="shared" si="17"/>
        <v>548</v>
      </c>
      <c r="B552" s="76" t="s">
        <v>186</v>
      </c>
      <c r="C552" s="76" t="s">
        <v>1407</v>
      </c>
      <c r="D552" s="76" t="s">
        <v>1408</v>
      </c>
      <c r="E552" s="76" t="s">
        <v>189</v>
      </c>
      <c r="F552" s="76" t="s">
        <v>56</v>
      </c>
      <c r="G552" s="76" t="s">
        <v>189</v>
      </c>
      <c r="H552" s="77">
        <v>151</v>
      </c>
      <c r="I552" s="90">
        <v>0.28000000000000003</v>
      </c>
      <c r="J552" s="78">
        <f t="shared" si="16"/>
        <v>108.72</v>
      </c>
    </row>
    <row r="553" spans="1:10" ht="15.5">
      <c r="A553" s="34">
        <f t="shared" si="17"/>
        <v>549</v>
      </c>
      <c r="B553" s="76" t="s">
        <v>186</v>
      </c>
      <c r="C553" s="76" t="s">
        <v>1409</v>
      </c>
      <c r="D553" s="76" t="s">
        <v>1410</v>
      </c>
      <c r="E553" s="76" t="s">
        <v>189</v>
      </c>
      <c r="F553" s="76" t="s">
        <v>56</v>
      </c>
      <c r="G553" s="76" t="s">
        <v>189</v>
      </c>
      <c r="H553" s="77">
        <v>784</v>
      </c>
      <c r="I553" s="90">
        <v>0.28000000000000003</v>
      </c>
      <c r="J553" s="78">
        <f t="shared" si="16"/>
        <v>564.48</v>
      </c>
    </row>
    <row r="554" spans="1:10" ht="15.5">
      <c r="A554" s="34">
        <f t="shared" si="17"/>
        <v>550</v>
      </c>
      <c r="B554" s="76" t="s">
        <v>186</v>
      </c>
      <c r="C554" s="76" t="s">
        <v>1411</v>
      </c>
      <c r="D554" s="76" t="s">
        <v>1412</v>
      </c>
      <c r="E554" s="76" t="s">
        <v>189</v>
      </c>
      <c r="F554" s="76" t="s">
        <v>56</v>
      </c>
      <c r="G554" s="76" t="s">
        <v>189</v>
      </c>
      <c r="H554" s="77">
        <v>833.75</v>
      </c>
      <c r="I554" s="90">
        <v>0.28000000000000003</v>
      </c>
      <c r="J554" s="78">
        <f t="shared" si="16"/>
        <v>600.29999999999995</v>
      </c>
    </row>
    <row r="555" spans="1:10" ht="15.5">
      <c r="A555" s="34">
        <f t="shared" si="17"/>
        <v>551</v>
      </c>
      <c r="B555" s="76" t="s">
        <v>186</v>
      </c>
      <c r="C555" s="76" t="s">
        <v>1413</v>
      </c>
      <c r="D555" s="76" t="s">
        <v>1414</v>
      </c>
      <c r="E555" s="76" t="s">
        <v>189</v>
      </c>
      <c r="F555" s="76" t="s">
        <v>56</v>
      </c>
      <c r="G555" s="76" t="s">
        <v>189</v>
      </c>
      <c r="H555" s="77">
        <v>2459</v>
      </c>
      <c r="I555" s="90">
        <v>0.28000000000000003</v>
      </c>
      <c r="J555" s="78">
        <f t="shared" si="16"/>
        <v>1770.48</v>
      </c>
    </row>
    <row r="556" spans="1:10" ht="15.5">
      <c r="A556" s="34">
        <f t="shared" si="17"/>
        <v>552</v>
      </c>
      <c r="B556" s="76" t="s">
        <v>186</v>
      </c>
      <c r="C556" s="76" t="s">
        <v>1415</v>
      </c>
      <c r="D556" s="76" t="s">
        <v>1416</v>
      </c>
      <c r="E556" s="76" t="s">
        <v>189</v>
      </c>
      <c r="F556" s="76" t="s">
        <v>56</v>
      </c>
      <c r="G556" s="76" t="s">
        <v>189</v>
      </c>
      <c r="H556" s="77">
        <v>84.5</v>
      </c>
      <c r="I556" s="90">
        <v>0.28000000000000003</v>
      </c>
      <c r="J556" s="78">
        <f t="shared" si="16"/>
        <v>60.839999999999996</v>
      </c>
    </row>
    <row r="557" spans="1:10" ht="15.5">
      <c r="A557" s="34">
        <f t="shared" si="17"/>
        <v>553</v>
      </c>
      <c r="B557" s="76" t="s">
        <v>186</v>
      </c>
      <c r="C557" s="76" t="s">
        <v>1417</v>
      </c>
      <c r="D557" s="76" t="s">
        <v>1418</v>
      </c>
      <c r="E557" s="76" t="s">
        <v>189</v>
      </c>
      <c r="F557" s="76" t="s">
        <v>56</v>
      </c>
      <c r="G557" s="76" t="s">
        <v>189</v>
      </c>
      <c r="H557" s="77">
        <v>302</v>
      </c>
      <c r="I557" s="90">
        <v>0.28000000000000003</v>
      </c>
      <c r="J557" s="78">
        <f t="shared" si="16"/>
        <v>217.44</v>
      </c>
    </row>
    <row r="558" spans="1:10" ht="15.5">
      <c r="A558" s="34">
        <f t="shared" si="17"/>
        <v>554</v>
      </c>
      <c r="B558" s="76" t="s">
        <v>186</v>
      </c>
      <c r="C558" s="76" t="s">
        <v>1419</v>
      </c>
      <c r="D558" s="76" t="s">
        <v>1420</v>
      </c>
      <c r="E558" s="76" t="s">
        <v>189</v>
      </c>
      <c r="F558" s="76" t="s">
        <v>56</v>
      </c>
      <c r="G558" s="76" t="s">
        <v>189</v>
      </c>
      <c r="H558" s="77">
        <v>16.8</v>
      </c>
      <c r="I558" s="90">
        <v>0.28000000000000003</v>
      </c>
      <c r="J558" s="78">
        <f t="shared" si="16"/>
        <v>12.096</v>
      </c>
    </row>
    <row r="559" spans="1:10" ht="15.5">
      <c r="A559" s="34">
        <f t="shared" si="17"/>
        <v>555</v>
      </c>
      <c r="B559" s="76" t="s">
        <v>186</v>
      </c>
      <c r="C559" s="76" t="s">
        <v>1421</v>
      </c>
      <c r="D559" s="76" t="s">
        <v>1422</v>
      </c>
      <c r="E559" s="76" t="s">
        <v>189</v>
      </c>
      <c r="F559" s="76" t="s">
        <v>56</v>
      </c>
      <c r="G559" s="76" t="s">
        <v>189</v>
      </c>
      <c r="H559" s="77">
        <v>30</v>
      </c>
      <c r="I559" s="90">
        <v>0.28000000000000003</v>
      </c>
      <c r="J559" s="78">
        <f t="shared" si="16"/>
        <v>21.599999999999998</v>
      </c>
    </row>
    <row r="560" spans="1:10" ht="15.5">
      <c r="A560" s="34">
        <f t="shared" si="17"/>
        <v>556</v>
      </c>
      <c r="B560" s="76" t="s">
        <v>186</v>
      </c>
      <c r="C560" s="76" t="s">
        <v>1423</v>
      </c>
      <c r="D560" s="76" t="s">
        <v>1424</v>
      </c>
      <c r="E560" s="76" t="s">
        <v>189</v>
      </c>
      <c r="F560" s="76" t="s">
        <v>56</v>
      </c>
      <c r="G560" s="76" t="s">
        <v>189</v>
      </c>
      <c r="H560" s="77">
        <v>142</v>
      </c>
      <c r="I560" s="90">
        <v>0.28000000000000003</v>
      </c>
      <c r="J560" s="78">
        <f t="shared" si="16"/>
        <v>102.24</v>
      </c>
    </row>
    <row r="561" spans="1:10" ht="15.5">
      <c r="A561" s="34">
        <f t="shared" si="17"/>
        <v>557</v>
      </c>
      <c r="B561" s="76" t="s">
        <v>186</v>
      </c>
      <c r="C561" s="76" t="s">
        <v>1425</v>
      </c>
      <c r="D561" s="76" t="s">
        <v>1426</v>
      </c>
      <c r="E561" s="76" t="s">
        <v>189</v>
      </c>
      <c r="F561" s="76" t="s">
        <v>56</v>
      </c>
      <c r="G561" s="76" t="s">
        <v>189</v>
      </c>
      <c r="H561" s="77">
        <v>96.6</v>
      </c>
      <c r="I561" s="90">
        <v>0.28000000000000003</v>
      </c>
      <c r="J561" s="78">
        <f t="shared" si="16"/>
        <v>69.551999999999992</v>
      </c>
    </row>
    <row r="562" spans="1:10" ht="15.5">
      <c r="A562" s="34">
        <f t="shared" si="17"/>
        <v>558</v>
      </c>
      <c r="B562" s="76" t="s">
        <v>186</v>
      </c>
      <c r="C562" s="76" t="s">
        <v>1427</v>
      </c>
      <c r="D562" s="76" t="s">
        <v>1428</v>
      </c>
      <c r="E562" s="76" t="s">
        <v>189</v>
      </c>
      <c r="F562" s="76" t="s">
        <v>56</v>
      </c>
      <c r="G562" s="76" t="s">
        <v>189</v>
      </c>
      <c r="H562" s="77">
        <v>165</v>
      </c>
      <c r="I562" s="90">
        <v>0.28000000000000003</v>
      </c>
      <c r="J562" s="78">
        <f t="shared" si="16"/>
        <v>118.8</v>
      </c>
    </row>
    <row r="563" spans="1:10" ht="15.5">
      <c r="A563" s="34">
        <f t="shared" si="17"/>
        <v>559</v>
      </c>
      <c r="B563" s="76" t="s">
        <v>186</v>
      </c>
      <c r="C563" s="76" t="s">
        <v>1429</v>
      </c>
      <c r="D563" s="76" t="s">
        <v>1430</v>
      </c>
      <c r="E563" s="76" t="s">
        <v>189</v>
      </c>
      <c r="F563" s="76" t="s">
        <v>56</v>
      </c>
      <c r="G563" s="76" t="s">
        <v>189</v>
      </c>
      <c r="H563" s="77">
        <v>119</v>
      </c>
      <c r="I563" s="90">
        <v>0.28000000000000003</v>
      </c>
      <c r="J563" s="78">
        <f t="shared" si="16"/>
        <v>85.679999999999993</v>
      </c>
    </row>
    <row r="564" spans="1:10" ht="29">
      <c r="A564" s="34">
        <f t="shared" si="17"/>
        <v>560</v>
      </c>
      <c r="B564" s="76" t="s">
        <v>186</v>
      </c>
      <c r="C564" s="76" t="s">
        <v>1431</v>
      </c>
      <c r="D564" s="76" t="s">
        <v>1432</v>
      </c>
      <c r="E564" s="76" t="s">
        <v>189</v>
      </c>
      <c r="F564" s="76" t="s">
        <v>56</v>
      </c>
      <c r="G564" s="76" t="s">
        <v>189</v>
      </c>
      <c r="H564" s="77">
        <v>576.75</v>
      </c>
      <c r="I564" s="90">
        <v>0.28000000000000003</v>
      </c>
      <c r="J564" s="78">
        <f t="shared" si="16"/>
        <v>415.26</v>
      </c>
    </row>
    <row r="565" spans="1:10" ht="15.5">
      <c r="A565" s="34">
        <f t="shared" si="17"/>
        <v>561</v>
      </c>
      <c r="B565" s="76" t="s">
        <v>186</v>
      </c>
      <c r="C565" s="76" t="s">
        <v>1433</v>
      </c>
      <c r="D565" s="76" t="s">
        <v>1434</v>
      </c>
      <c r="E565" s="76" t="s">
        <v>189</v>
      </c>
      <c r="F565" s="76" t="s">
        <v>56</v>
      </c>
      <c r="G565" s="76" t="s">
        <v>189</v>
      </c>
      <c r="H565" s="77">
        <v>137</v>
      </c>
      <c r="I565" s="90">
        <v>0.28000000000000003</v>
      </c>
      <c r="J565" s="78">
        <f t="shared" si="16"/>
        <v>98.64</v>
      </c>
    </row>
    <row r="566" spans="1:10" ht="15.5">
      <c r="A566" s="34">
        <f t="shared" si="17"/>
        <v>562</v>
      </c>
      <c r="B566" s="76" t="s">
        <v>186</v>
      </c>
      <c r="C566" s="76" t="s">
        <v>1435</v>
      </c>
      <c r="D566" s="76" t="s">
        <v>1436</v>
      </c>
      <c r="E566" s="76" t="s">
        <v>189</v>
      </c>
      <c r="F566" s="76" t="s">
        <v>56</v>
      </c>
      <c r="G566" s="76" t="s">
        <v>189</v>
      </c>
      <c r="H566" s="77">
        <v>250.5</v>
      </c>
      <c r="I566" s="90">
        <v>0.28000000000000003</v>
      </c>
      <c r="J566" s="78">
        <f t="shared" si="16"/>
        <v>180.35999999999999</v>
      </c>
    </row>
    <row r="567" spans="1:10" ht="15.5">
      <c r="A567" s="34">
        <f t="shared" si="17"/>
        <v>563</v>
      </c>
      <c r="B567" s="76" t="s">
        <v>186</v>
      </c>
      <c r="C567" s="76" t="s">
        <v>1437</v>
      </c>
      <c r="D567" s="76" t="s">
        <v>1438</v>
      </c>
      <c r="E567" s="76" t="s">
        <v>189</v>
      </c>
      <c r="F567" s="76" t="s">
        <v>56</v>
      </c>
      <c r="G567" s="76" t="s">
        <v>189</v>
      </c>
      <c r="H567" s="77">
        <v>1030</v>
      </c>
      <c r="I567" s="90">
        <v>0.28000000000000003</v>
      </c>
      <c r="J567" s="78">
        <f t="shared" si="16"/>
        <v>741.6</v>
      </c>
    </row>
    <row r="568" spans="1:10" ht="15.5">
      <c r="A568" s="34">
        <f t="shared" si="17"/>
        <v>564</v>
      </c>
      <c r="B568" s="76" t="s">
        <v>186</v>
      </c>
      <c r="C568" s="76" t="s">
        <v>1439</v>
      </c>
      <c r="D568" s="76" t="s">
        <v>1440</v>
      </c>
      <c r="E568" s="76" t="s">
        <v>189</v>
      </c>
      <c r="F568" s="76" t="s">
        <v>56</v>
      </c>
      <c r="G568" s="76" t="s">
        <v>189</v>
      </c>
      <c r="H568" s="77">
        <v>77.25</v>
      </c>
      <c r="I568" s="90">
        <v>0.28000000000000003</v>
      </c>
      <c r="J568" s="78">
        <f t="shared" si="16"/>
        <v>55.62</v>
      </c>
    </row>
    <row r="569" spans="1:10" ht="15.5">
      <c r="A569" s="34">
        <f t="shared" si="17"/>
        <v>565</v>
      </c>
      <c r="B569" s="76" t="s">
        <v>186</v>
      </c>
      <c r="C569" s="76" t="s">
        <v>1441</v>
      </c>
      <c r="D569" s="76" t="s">
        <v>1442</v>
      </c>
      <c r="E569" s="76" t="s">
        <v>189</v>
      </c>
      <c r="F569" s="76" t="s">
        <v>56</v>
      </c>
      <c r="G569" s="76" t="s">
        <v>189</v>
      </c>
      <c r="H569" s="77">
        <v>77.25</v>
      </c>
      <c r="I569" s="90">
        <v>0.28000000000000003</v>
      </c>
      <c r="J569" s="78">
        <f t="shared" si="16"/>
        <v>55.62</v>
      </c>
    </row>
    <row r="570" spans="1:10" ht="15.5">
      <c r="A570" s="34">
        <f t="shared" si="17"/>
        <v>566</v>
      </c>
      <c r="B570" s="76" t="s">
        <v>186</v>
      </c>
      <c r="C570" s="76" t="s">
        <v>1443</v>
      </c>
      <c r="D570" s="76" t="s">
        <v>1444</v>
      </c>
      <c r="E570" s="76" t="s">
        <v>189</v>
      </c>
      <c r="F570" s="76" t="s">
        <v>56</v>
      </c>
      <c r="G570" s="76" t="s">
        <v>189</v>
      </c>
      <c r="H570" s="77">
        <v>93.5</v>
      </c>
      <c r="I570" s="90">
        <v>0.28000000000000003</v>
      </c>
      <c r="J570" s="78">
        <f t="shared" si="16"/>
        <v>67.319999999999993</v>
      </c>
    </row>
    <row r="571" spans="1:10" ht="15.5">
      <c r="A571" s="34">
        <f t="shared" si="17"/>
        <v>567</v>
      </c>
      <c r="B571" s="76" t="s">
        <v>186</v>
      </c>
      <c r="C571" s="76" t="s">
        <v>270</v>
      </c>
      <c r="D571" s="76" t="s">
        <v>271</v>
      </c>
      <c r="E571" s="76" t="s">
        <v>189</v>
      </c>
      <c r="F571" s="76" t="s">
        <v>56</v>
      </c>
      <c r="G571" s="76" t="s">
        <v>189</v>
      </c>
      <c r="H571" s="77">
        <v>98</v>
      </c>
      <c r="I571" s="90">
        <v>0.28000000000000003</v>
      </c>
      <c r="J571" s="78">
        <f t="shared" si="16"/>
        <v>70.56</v>
      </c>
    </row>
    <row r="572" spans="1:10" ht="15.5">
      <c r="A572" s="34">
        <f t="shared" si="17"/>
        <v>568</v>
      </c>
      <c r="B572" s="76" t="s">
        <v>186</v>
      </c>
      <c r="C572" s="76" t="s">
        <v>270</v>
      </c>
      <c r="D572" s="76" t="s">
        <v>271</v>
      </c>
      <c r="E572" s="76" t="s">
        <v>189</v>
      </c>
      <c r="F572" s="76" t="s">
        <v>56</v>
      </c>
      <c r="G572" s="76" t="s">
        <v>189</v>
      </c>
      <c r="H572" s="77">
        <v>98</v>
      </c>
      <c r="I572" s="90">
        <v>0.28000000000000003</v>
      </c>
      <c r="J572" s="78">
        <f t="shared" ref="J572:J635" si="18">H572*(1-I572)</f>
        <v>70.56</v>
      </c>
    </row>
    <row r="573" spans="1:10" ht="15.5">
      <c r="A573" s="34">
        <f t="shared" si="17"/>
        <v>569</v>
      </c>
      <c r="B573" s="76" t="s">
        <v>186</v>
      </c>
      <c r="C573" s="76" t="s">
        <v>1445</v>
      </c>
      <c r="D573" s="76" t="s">
        <v>1446</v>
      </c>
      <c r="E573" s="76" t="s">
        <v>189</v>
      </c>
      <c r="F573" s="76" t="s">
        <v>56</v>
      </c>
      <c r="G573" s="76" t="s">
        <v>189</v>
      </c>
      <c r="H573" s="77">
        <v>111</v>
      </c>
      <c r="I573" s="90">
        <v>0.28000000000000003</v>
      </c>
      <c r="J573" s="78">
        <f t="shared" si="18"/>
        <v>79.92</v>
      </c>
    </row>
    <row r="574" spans="1:10" ht="15.5">
      <c r="A574" s="34">
        <f t="shared" si="17"/>
        <v>570</v>
      </c>
      <c r="B574" s="76" t="s">
        <v>186</v>
      </c>
      <c r="C574" s="76" t="s">
        <v>1447</v>
      </c>
      <c r="D574" s="76" t="s">
        <v>1448</v>
      </c>
      <c r="E574" s="76" t="s">
        <v>189</v>
      </c>
      <c r="F574" s="76" t="s">
        <v>56</v>
      </c>
      <c r="G574" s="76" t="s">
        <v>189</v>
      </c>
      <c r="H574" s="77">
        <v>94.75</v>
      </c>
      <c r="I574" s="90">
        <v>0.28000000000000003</v>
      </c>
      <c r="J574" s="78">
        <f t="shared" si="18"/>
        <v>68.22</v>
      </c>
    </row>
    <row r="575" spans="1:10" ht="15.5">
      <c r="A575" s="34">
        <f t="shared" si="17"/>
        <v>571</v>
      </c>
      <c r="B575" s="76" t="s">
        <v>186</v>
      </c>
      <c r="C575" s="76" t="s">
        <v>1449</v>
      </c>
      <c r="D575" s="76" t="s">
        <v>1450</v>
      </c>
      <c r="E575" s="76" t="s">
        <v>189</v>
      </c>
      <c r="F575" s="76" t="s">
        <v>56</v>
      </c>
      <c r="G575" s="76" t="s">
        <v>189</v>
      </c>
      <c r="H575" s="77">
        <v>94.75</v>
      </c>
      <c r="I575" s="90">
        <v>0.28000000000000003</v>
      </c>
      <c r="J575" s="78">
        <f t="shared" si="18"/>
        <v>68.22</v>
      </c>
    </row>
    <row r="576" spans="1:10" ht="15.5">
      <c r="A576" s="34">
        <f t="shared" si="17"/>
        <v>572</v>
      </c>
      <c r="B576" s="76" t="s">
        <v>186</v>
      </c>
      <c r="C576" s="76" t="s">
        <v>1451</v>
      </c>
      <c r="D576" s="76" t="s">
        <v>1452</v>
      </c>
      <c r="E576" s="76" t="s">
        <v>189</v>
      </c>
      <c r="F576" s="76" t="s">
        <v>56</v>
      </c>
      <c r="G576" s="76" t="s">
        <v>189</v>
      </c>
      <c r="H576" s="77">
        <v>68</v>
      </c>
      <c r="I576" s="90">
        <v>0.28000000000000003</v>
      </c>
      <c r="J576" s="78">
        <f t="shared" si="18"/>
        <v>48.96</v>
      </c>
    </row>
    <row r="577" spans="1:10" ht="15.5">
      <c r="A577" s="34">
        <f t="shared" si="17"/>
        <v>573</v>
      </c>
      <c r="B577" s="76" t="s">
        <v>186</v>
      </c>
      <c r="C577" s="76" t="s">
        <v>1453</v>
      </c>
      <c r="D577" s="76" t="s">
        <v>1454</v>
      </c>
      <c r="E577" s="76" t="s">
        <v>189</v>
      </c>
      <c r="F577" s="76" t="s">
        <v>56</v>
      </c>
      <c r="G577" s="76" t="s">
        <v>189</v>
      </c>
      <c r="H577" s="77">
        <v>103.25</v>
      </c>
      <c r="I577" s="90">
        <v>0.28000000000000003</v>
      </c>
      <c r="J577" s="78">
        <f t="shared" si="18"/>
        <v>74.34</v>
      </c>
    </row>
    <row r="578" spans="1:10" ht="29">
      <c r="A578" s="34">
        <f t="shared" si="17"/>
        <v>574</v>
      </c>
      <c r="B578" s="76" t="s">
        <v>186</v>
      </c>
      <c r="C578" s="76" t="s">
        <v>1455</v>
      </c>
      <c r="D578" s="76" t="s">
        <v>1456</v>
      </c>
      <c r="E578" s="76" t="s">
        <v>189</v>
      </c>
      <c r="F578" s="76" t="s">
        <v>56</v>
      </c>
      <c r="G578" s="76" t="s">
        <v>189</v>
      </c>
      <c r="H578" s="77">
        <v>164</v>
      </c>
      <c r="I578" s="90">
        <v>0.28000000000000003</v>
      </c>
      <c r="J578" s="78">
        <f t="shared" si="18"/>
        <v>118.08</v>
      </c>
    </row>
    <row r="579" spans="1:10" ht="29">
      <c r="A579" s="34">
        <f t="shared" si="17"/>
        <v>575</v>
      </c>
      <c r="B579" s="76" t="s">
        <v>186</v>
      </c>
      <c r="C579" s="76" t="s">
        <v>1457</v>
      </c>
      <c r="D579" s="76" t="s">
        <v>1458</v>
      </c>
      <c r="E579" s="76" t="s">
        <v>189</v>
      </c>
      <c r="F579" s="76" t="s">
        <v>56</v>
      </c>
      <c r="G579" s="76" t="s">
        <v>189</v>
      </c>
      <c r="H579" s="77">
        <v>237</v>
      </c>
      <c r="I579" s="90">
        <v>0.28000000000000003</v>
      </c>
      <c r="J579" s="78">
        <f t="shared" si="18"/>
        <v>170.64</v>
      </c>
    </row>
    <row r="580" spans="1:10" ht="43.5">
      <c r="A580" s="34">
        <f t="shared" si="17"/>
        <v>576</v>
      </c>
      <c r="B580" s="76" t="s">
        <v>186</v>
      </c>
      <c r="C580" s="76" t="s">
        <v>1459</v>
      </c>
      <c r="D580" s="76" t="s">
        <v>1460</v>
      </c>
      <c r="E580" s="76" t="s">
        <v>189</v>
      </c>
      <c r="F580" s="76" t="s">
        <v>56</v>
      </c>
      <c r="G580" s="76" t="s">
        <v>189</v>
      </c>
      <c r="H580" s="77">
        <v>504.75</v>
      </c>
      <c r="I580" s="90">
        <v>0.28000000000000003</v>
      </c>
      <c r="J580" s="78">
        <f t="shared" si="18"/>
        <v>363.41999999999996</v>
      </c>
    </row>
    <row r="581" spans="1:10" ht="15.5">
      <c r="A581" s="34">
        <f t="shared" si="17"/>
        <v>577</v>
      </c>
      <c r="B581" s="76" t="s">
        <v>186</v>
      </c>
      <c r="C581" s="76" t="s">
        <v>1461</v>
      </c>
      <c r="D581" s="76" t="s">
        <v>6864</v>
      </c>
      <c r="E581" s="76" t="s">
        <v>189</v>
      </c>
      <c r="F581" s="76" t="s">
        <v>56</v>
      </c>
      <c r="G581" s="76" t="s">
        <v>189</v>
      </c>
      <c r="H581" s="77">
        <v>113.75</v>
      </c>
      <c r="I581" s="90">
        <v>0.28000000000000003</v>
      </c>
      <c r="J581" s="78">
        <f t="shared" si="18"/>
        <v>81.899999999999991</v>
      </c>
    </row>
    <row r="582" spans="1:10" ht="15.5">
      <c r="A582" s="34">
        <f t="shared" si="17"/>
        <v>578</v>
      </c>
      <c r="B582" s="76" t="s">
        <v>186</v>
      </c>
      <c r="C582" s="76" t="s">
        <v>1462</v>
      </c>
      <c r="D582" s="76" t="s">
        <v>1463</v>
      </c>
      <c r="E582" s="76" t="s">
        <v>189</v>
      </c>
      <c r="F582" s="76" t="s">
        <v>56</v>
      </c>
      <c r="G582" s="76" t="s">
        <v>189</v>
      </c>
      <c r="H582" s="77">
        <v>47</v>
      </c>
      <c r="I582" s="90">
        <v>0.28000000000000003</v>
      </c>
      <c r="J582" s="78">
        <f t="shared" si="18"/>
        <v>33.839999999999996</v>
      </c>
    </row>
    <row r="583" spans="1:10" ht="15.5">
      <c r="A583" s="34">
        <f t="shared" ref="A583:A646" si="19">SUM(A582+1)</f>
        <v>579</v>
      </c>
      <c r="B583" s="76" t="s">
        <v>186</v>
      </c>
      <c r="C583" s="76" t="s">
        <v>1464</v>
      </c>
      <c r="D583" s="76" t="s">
        <v>1465</v>
      </c>
      <c r="E583" s="76" t="s">
        <v>189</v>
      </c>
      <c r="F583" s="76" t="s">
        <v>56</v>
      </c>
      <c r="G583" s="76" t="s">
        <v>189</v>
      </c>
      <c r="H583" s="77">
        <v>501</v>
      </c>
      <c r="I583" s="90">
        <v>0.28000000000000003</v>
      </c>
      <c r="J583" s="78">
        <f t="shared" si="18"/>
        <v>360.71999999999997</v>
      </c>
    </row>
    <row r="584" spans="1:10" ht="15.5">
      <c r="A584" s="34">
        <f t="shared" si="19"/>
        <v>580</v>
      </c>
      <c r="B584" s="76" t="s">
        <v>186</v>
      </c>
      <c r="C584" s="76" t="s">
        <v>1466</v>
      </c>
      <c r="D584" s="76" t="s">
        <v>1467</v>
      </c>
      <c r="E584" s="76" t="s">
        <v>189</v>
      </c>
      <c r="F584" s="76" t="s">
        <v>56</v>
      </c>
      <c r="G584" s="76" t="s">
        <v>189</v>
      </c>
      <c r="H584" s="77">
        <v>501</v>
      </c>
      <c r="I584" s="90">
        <v>0.28000000000000003</v>
      </c>
      <c r="J584" s="78">
        <f t="shared" si="18"/>
        <v>360.71999999999997</v>
      </c>
    </row>
    <row r="585" spans="1:10" ht="15.5">
      <c r="A585" s="34">
        <f t="shared" si="19"/>
        <v>581</v>
      </c>
      <c r="B585" s="76" t="s">
        <v>186</v>
      </c>
      <c r="C585" s="76" t="s">
        <v>1468</v>
      </c>
      <c r="D585" s="76" t="s">
        <v>1469</v>
      </c>
      <c r="E585" s="76" t="s">
        <v>189</v>
      </c>
      <c r="F585" s="76" t="s">
        <v>56</v>
      </c>
      <c r="G585" s="76" t="s">
        <v>189</v>
      </c>
      <c r="H585" s="77">
        <v>27.5</v>
      </c>
      <c r="I585" s="90">
        <v>0.28000000000000003</v>
      </c>
      <c r="J585" s="78">
        <f t="shared" si="18"/>
        <v>19.8</v>
      </c>
    </row>
    <row r="586" spans="1:10" ht="15.5">
      <c r="A586" s="34">
        <f t="shared" si="19"/>
        <v>582</v>
      </c>
      <c r="B586" s="76" t="s">
        <v>186</v>
      </c>
      <c r="C586" s="76" t="s">
        <v>1470</v>
      </c>
      <c r="D586" s="76" t="s">
        <v>1471</v>
      </c>
      <c r="E586" s="76" t="s">
        <v>189</v>
      </c>
      <c r="F586" s="76" t="s">
        <v>56</v>
      </c>
      <c r="G586" s="76" t="s">
        <v>189</v>
      </c>
      <c r="H586" s="77">
        <v>27.5</v>
      </c>
      <c r="I586" s="90">
        <v>0.28000000000000003</v>
      </c>
      <c r="J586" s="78">
        <f t="shared" si="18"/>
        <v>19.8</v>
      </c>
    </row>
    <row r="587" spans="1:10" ht="15.5">
      <c r="A587" s="34">
        <f t="shared" si="19"/>
        <v>583</v>
      </c>
      <c r="B587" s="76" t="s">
        <v>186</v>
      </c>
      <c r="C587" s="76" t="s">
        <v>1472</v>
      </c>
      <c r="D587" s="76" t="s">
        <v>1473</v>
      </c>
      <c r="E587" s="76" t="s">
        <v>189</v>
      </c>
      <c r="F587" s="76" t="s">
        <v>56</v>
      </c>
      <c r="G587" s="76" t="s">
        <v>189</v>
      </c>
      <c r="H587" s="77">
        <v>602</v>
      </c>
      <c r="I587" s="90">
        <v>0.28000000000000003</v>
      </c>
      <c r="J587" s="78">
        <f t="shared" si="18"/>
        <v>433.44</v>
      </c>
    </row>
    <row r="588" spans="1:10" ht="15.5">
      <c r="A588" s="34">
        <f t="shared" si="19"/>
        <v>584</v>
      </c>
      <c r="B588" s="76" t="s">
        <v>186</v>
      </c>
      <c r="C588" s="76" t="s">
        <v>1474</v>
      </c>
      <c r="D588" s="76" t="s">
        <v>1475</v>
      </c>
      <c r="E588" s="76" t="s">
        <v>189</v>
      </c>
      <c r="F588" s="76" t="s">
        <v>56</v>
      </c>
      <c r="G588" s="76" t="s">
        <v>189</v>
      </c>
      <c r="H588" s="77">
        <v>602</v>
      </c>
      <c r="I588" s="90">
        <v>0.28000000000000003</v>
      </c>
      <c r="J588" s="78">
        <f t="shared" si="18"/>
        <v>433.44</v>
      </c>
    </row>
    <row r="589" spans="1:10" ht="15.5">
      <c r="A589" s="34">
        <f t="shared" si="19"/>
        <v>585</v>
      </c>
      <c r="B589" s="76" t="s">
        <v>186</v>
      </c>
      <c r="C589" s="76" t="s">
        <v>1476</v>
      </c>
      <c r="D589" s="76" t="s">
        <v>1477</v>
      </c>
      <c r="E589" s="76" t="s">
        <v>189</v>
      </c>
      <c r="F589" s="76" t="s">
        <v>56</v>
      </c>
      <c r="G589" s="76" t="s">
        <v>189</v>
      </c>
      <c r="H589" s="77">
        <v>20.399999999999999</v>
      </c>
      <c r="I589" s="90">
        <v>0.28000000000000003</v>
      </c>
      <c r="J589" s="78">
        <f t="shared" si="18"/>
        <v>14.687999999999999</v>
      </c>
    </row>
    <row r="590" spans="1:10" ht="15.5">
      <c r="A590" s="34">
        <f t="shared" si="19"/>
        <v>586</v>
      </c>
      <c r="B590" s="76" t="s">
        <v>186</v>
      </c>
      <c r="C590" s="76" t="s">
        <v>1478</v>
      </c>
      <c r="D590" s="76" t="s">
        <v>1479</v>
      </c>
      <c r="E590" s="76" t="s">
        <v>189</v>
      </c>
      <c r="F590" s="76" t="s">
        <v>56</v>
      </c>
      <c r="G590" s="76" t="s">
        <v>189</v>
      </c>
      <c r="H590" s="77">
        <v>20.399999999999999</v>
      </c>
      <c r="I590" s="90">
        <v>0.28000000000000003</v>
      </c>
      <c r="J590" s="78">
        <f t="shared" si="18"/>
        <v>14.687999999999999</v>
      </c>
    </row>
    <row r="591" spans="1:10" ht="15.5">
      <c r="A591" s="34">
        <f t="shared" si="19"/>
        <v>587</v>
      </c>
      <c r="B591" s="76" t="s">
        <v>186</v>
      </c>
      <c r="C591" s="76" t="s">
        <v>1480</v>
      </c>
      <c r="D591" s="76" t="s">
        <v>1481</v>
      </c>
      <c r="E591" s="76" t="s">
        <v>189</v>
      </c>
      <c r="F591" s="76" t="s">
        <v>56</v>
      </c>
      <c r="G591" s="76" t="s">
        <v>189</v>
      </c>
      <c r="H591" s="77">
        <v>20.399999999999999</v>
      </c>
      <c r="I591" s="90">
        <v>0.28000000000000003</v>
      </c>
      <c r="J591" s="78">
        <f t="shared" si="18"/>
        <v>14.687999999999999</v>
      </c>
    </row>
    <row r="592" spans="1:10" ht="15.5">
      <c r="A592" s="34">
        <f t="shared" si="19"/>
        <v>588</v>
      </c>
      <c r="B592" s="76" t="s">
        <v>186</v>
      </c>
      <c r="C592" s="76" t="s">
        <v>1482</v>
      </c>
      <c r="D592" s="76" t="s">
        <v>1483</v>
      </c>
      <c r="E592" s="76" t="s">
        <v>189</v>
      </c>
      <c r="F592" s="76" t="s">
        <v>56</v>
      </c>
      <c r="G592" s="76" t="s">
        <v>189</v>
      </c>
      <c r="H592" s="77">
        <v>26.5</v>
      </c>
      <c r="I592" s="90">
        <v>0.28000000000000003</v>
      </c>
      <c r="J592" s="78">
        <f t="shared" si="18"/>
        <v>19.079999999999998</v>
      </c>
    </row>
    <row r="593" spans="1:10" ht="15.5">
      <c r="A593" s="34">
        <f t="shared" si="19"/>
        <v>589</v>
      </c>
      <c r="B593" s="76" t="s">
        <v>186</v>
      </c>
      <c r="C593" s="76" t="s">
        <v>1484</v>
      </c>
      <c r="D593" s="76" t="s">
        <v>1485</v>
      </c>
      <c r="E593" s="76" t="s">
        <v>189</v>
      </c>
      <c r="F593" s="76" t="s">
        <v>56</v>
      </c>
      <c r="G593" s="76" t="s">
        <v>189</v>
      </c>
      <c r="H593" s="77">
        <v>26.5</v>
      </c>
      <c r="I593" s="90">
        <v>0.28000000000000003</v>
      </c>
      <c r="J593" s="78">
        <f t="shared" si="18"/>
        <v>19.079999999999998</v>
      </c>
    </row>
    <row r="594" spans="1:10" ht="15.5">
      <c r="A594" s="34">
        <f t="shared" si="19"/>
        <v>590</v>
      </c>
      <c r="B594" s="76" t="s">
        <v>186</v>
      </c>
      <c r="C594" s="76" t="s">
        <v>1486</v>
      </c>
      <c r="D594" s="76" t="s">
        <v>1487</v>
      </c>
      <c r="E594" s="76" t="s">
        <v>189</v>
      </c>
      <c r="F594" s="76" t="s">
        <v>56</v>
      </c>
      <c r="G594" s="76" t="s">
        <v>189</v>
      </c>
      <c r="H594" s="77">
        <v>20.399999999999999</v>
      </c>
      <c r="I594" s="90">
        <v>0.28000000000000003</v>
      </c>
      <c r="J594" s="78">
        <f t="shared" si="18"/>
        <v>14.687999999999999</v>
      </c>
    </row>
    <row r="595" spans="1:10" ht="15.5">
      <c r="A595" s="34">
        <f t="shared" si="19"/>
        <v>591</v>
      </c>
      <c r="B595" s="76" t="s">
        <v>186</v>
      </c>
      <c r="C595" s="76" t="s">
        <v>1488</v>
      </c>
      <c r="D595" s="76" t="s">
        <v>1489</v>
      </c>
      <c r="E595" s="76" t="s">
        <v>189</v>
      </c>
      <c r="F595" s="76" t="s">
        <v>56</v>
      </c>
      <c r="G595" s="76" t="s">
        <v>189</v>
      </c>
      <c r="H595" s="77">
        <v>29.5</v>
      </c>
      <c r="I595" s="90">
        <v>0.28000000000000003</v>
      </c>
      <c r="J595" s="78">
        <f t="shared" si="18"/>
        <v>21.24</v>
      </c>
    </row>
    <row r="596" spans="1:10" ht="29">
      <c r="A596" s="34">
        <f t="shared" si="19"/>
        <v>592</v>
      </c>
      <c r="B596" s="76" t="s">
        <v>186</v>
      </c>
      <c r="C596" s="76" t="s">
        <v>1490</v>
      </c>
      <c r="D596" s="76" t="s">
        <v>1491</v>
      </c>
      <c r="E596" s="76" t="s">
        <v>189</v>
      </c>
      <c r="F596" s="76" t="s">
        <v>56</v>
      </c>
      <c r="G596" s="76" t="s">
        <v>189</v>
      </c>
      <c r="H596" s="77">
        <v>110.5</v>
      </c>
      <c r="I596" s="90">
        <v>0.28000000000000003</v>
      </c>
      <c r="J596" s="78">
        <f t="shared" si="18"/>
        <v>79.56</v>
      </c>
    </row>
    <row r="597" spans="1:10" ht="15.5">
      <c r="A597" s="34">
        <f t="shared" si="19"/>
        <v>593</v>
      </c>
      <c r="B597" s="76" t="s">
        <v>186</v>
      </c>
      <c r="C597" s="76" t="s">
        <v>1492</v>
      </c>
      <c r="D597" s="76" t="s">
        <v>1493</v>
      </c>
      <c r="E597" s="76" t="s">
        <v>189</v>
      </c>
      <c r="F597" s="76" t="s">
        <v>56</v>
      </c>
      <c r="G597" s="76" t="s">
        <v>189</v>
      </c>
      <c r="H597" s="77">
        <v>65</v>
      </c>
      <c r="I597" s="90">
        <v>0.28000000000000003</v>
      </c>
      <c r="J597" s="78">
        <f t="shared" si="18"/>
        <v>46.8</v>
      </c>
    </row>
    <row r="598" spans="1:10" ht="29">
      <c r="A598" s="34">
        <f t="shared" si="19"/>
        <v>594</v>
      </c>
      <c r="B598" s="76" t="s">
        <v>186</v>
      </c>
      <c r="C598" s="76" t="s">
        <v>1494</v>
      </c>
      <c r="D598" s="76" t="s">
        <v>1495</v>
      </c>
      <c r="E598" s="76" t="s">
        <v>189</v>
      </c>
      <c r="F598" s="76" t="s">
        <v>56</v>
      </c>
      <c r="G598" s="76" t="s">
        <v>189</v>
      </c>
      <c r="H598" s="77">
        <v>595</v>
      </c>
      <c r="I598" s="90">
        <v>0.28000000000000003</v>
      </c>
      <c r="J598" s="78">
        <f t="shared" si="18"/>
        <v>428.4</v>
      </c>
    </row>
    <row r="599" spans="1:10" ht="29">
      <c r="A599" s="34">
        <f t="shared" si="19"/>
        <v>595</v>
      </c>
      <c r="B599" s="76" t="s">
        <v>186</v>
      </c>
      <c r="C599" s="76" t="s">
        <v>1496</v>
      </c>
      <c r="D599" s="76" t="s">
        <v>1497</v>
      </c>
      <c r="E599" s="76" t="s">
        <v>189</v>
      </c>
      <c r="F599" s="76" t="s">
        <v>56</v>
      </c>
      <c r="G599" s="76" t="s">
        <v>189</v>
      </c>
      <c r="H599" s="77">
        <v>110.5</v>
      </c>
      <c r="I599" s="90">
        <v>0.28000000000000003</v>
      </c>
      <c r="J599" s="78">
        <f t="shared" si="18"/>
        <v>79.56</v>
      </c>
    </row>
    <row r="600" spans="1:10" ht="15.5">
      <c r="A600" s="34">
        <f t="shared" si="19"/>
        <v>596</v>
      </c>
      <c r="B600" s="76" t="s">
        <v>186</v>
      </c>
      <c r="C600" s="76" t="s">
        <v>1498</v>
      </c>
      <c r="D600" s="76" t="s">
        <v>1499</v>
      </c>
      <c r="E600" s="76" t="s">
        <v>189</v>
      </c>
      <c r="F600" s="76" t="s">
        <v>56</v>
      </c>
      <c r="G600" s="76" t="s">
        <v>189</v>
      </c>
      <c r="H600" s="77">
        <v>65</v>
      </c>
      <c r="I600" s="90">
        <v>0.28000000000000003</v>
      </c>
      <c r="J600" s="78">
        <f t="shared" si="18"/>
        <v>46.8</v>
      </c>
    </row>
    <row r="601" spans="1:10" ht="29">
      <c r="A601" s="34">
        <f t="shared" si="19"/>
        <v>597</v>
      </c>
      <c r="B601" s="76" t="s">
        <v>186</v>
      </c>
      <c r="C601" s="76" t="s">
        <v>1500</v>
      </c>
      <c r="D601" s="76" t="s">
        <v>1501</v>
      </c>
      <c r="E601" s="76" t="s">
        <v>189</v>
      </c>
      <c r="F601" s="76" t="s">
        <v>56</v>
      </c>
      <c r="G601" s="76" t="s">
        <v>189</v>
      </c>
      <c r="H601" s="77">
        <v>596</v>
      </c>
      <c r="I601" s="90">
        <v>0.28000000000000003</v>
      </c>
      <c r="J601" s="78">
        <f t="shared" si="18"/>
        <v>429.12</v>
      </c>
    </row>
    <row r="602" spans="1:10" ht="29">
      <c r="A602" s="34">
        <f t="shared" si="19"/>
        <v>598</v>
      </c>
      <c r="B602" s="76" t="s">
        <v>186</v>
      </c>
      <c r="C602" s="76" t="s">
        <v>1502</v>
      </c>
      <c r="D602" s="76" t="s">
        <v>1503</v>
      </c>
      <c r="E602" s="76" t="s">
        <v>189</v>
      </c>
      <c r="F602" s="76" t="s">
        <v>56</v>
      </c>
      <c r="G602" s="76" t="s">
        <v>189</v>
      </c>
      <c r="H602" s="77">
        <v>76.099999999999994</v>
      </c>
      <c r="I602" s="90">
        <v>0.28000000000000003</v>
      </c>
      <c r="J602" s="78">
        <f t="shared" si="18"/>
        <v>54.791999999999994</v>
      </c>
    </row>
    <row r="603" spans="1:10" ht="15.5">
      <c r="A603" s="34">
        <f t="shared" si="19"/>
        <v>599</v>
      </c>
      <c r="B603" s="76" t="s">
        <v>186</v>
      </c>
      <c r="C603" s="76" t="s">
        <v>1504</v>
      </c>
      <c r="D603" s="76" t="s">
        <v>1505</v>
      </c>
      <c r="E603" s="76" t="s">
        <v>189</v>
      </c>
      <c r="F603" s="76" t="s">
        <v>56</v>
      </c>
      <c r="G603" s="76" t="s">
        <v>189</v>
      </c>
      <c r="H603" s="77">
        <v>186</v>
      </c>
      <c r="I603" s="90">
        <v>0.28000000000000003</v>
      </c>
      <c r="J603" s="78">
        <f t="shared" si="18"/>
        <v>133.91999999999999</v>
      </c>
    </row>
    <row r="604" spans="1:10" ht="15.5">
      <c r="A604" s="34">
        <f t="shared" si="19"/>
        <v>600</v>
      </c>
      <c r="B604" s="76" t="s">
        <v>186</v>
      </c>
      <c r="C604" s="76" t="s">
        <v>1506</v>
      </c>
      <c r="D604" s="76" t="s">
        <v>1507</v>
      </c>
      <c r="E604" s="76" t="s">
        <v>189</v>
      </c>
      <c r="F604" s="76" t="s">
        <v>56</v>
      </c>
      <c r="G604" s="76" t="s">
        <v>189</v>
      </c>
      <c r="H604" s="77">
        <v>240</v>
      </c>
      <c r="I604" s="90">
        <v>0.28000000000000003</v>
      </c>
      <c r="J604" s="78">
        <f t="shared" si="18"/>
        <v>172.79999999999998</v>
      </c>
    </row>
    <row r="605" spans="1:10" ht="29">
      <c r="A605" s="34">
        <f t="shared" si="19"/>
        <v>601</v>
      </c>
      <c r="B605" s="76" t="s">
        <v>186</v>
      </c>
      <c r="C605" s="76" t="s">
        <v>1508</v>
      </c>
      <c r="D605" s="76" t="s">
        <v>1509</v>
      </c>
      <c r="E605" s="76" t="s">
        <v>189</v>
      </c>
      <c r="F605" s="76" t="s">
        <v>56</v>
      </c>
      <c r="G605" s="76" t="s">
        <v>189</v>
      </c>
      <c r="H605" s="77">
        <v>207.5</v>
      </c>
      <c r="I605" s="90">
        <v>0.28000000000000003</v>
      </c>
      <c r="J605" s="78">
        <f t="shared" si="18"/>
        <v>149.4</v>
      </c>
    </row>
    <row r="606" spans="1:10" ht="15.5">
      <c r="A606" s="34">
        <f t="shared" si="19"/>
        <v>602</v>
      </c>
      <c r="B606" s="76" t="s">
        <v>186</v>
      </c>
      <c r="C606" s="76" t="s">
        <v>1511</v>
      </c>
      <c r="D606" s="76" t="s">
        <v>1512</v>
      </c>
      <c r="E606" s="76" t="s">
        <v>189</v>
      </c>
      <c r="F606" s="76" t="s">
        <v>56</v>
      </c>
      <c r="G606" s="76" t="s">
        <v>189</v>
      </c>
      <c r="H606" s="77">
        <v>218</v>
      </c>
      <c r="I606" s="90">
        <v>0.28000000000000003</v>
      </c>
      <c r="J606" s="78">
        <f t="shared" si="18"/>
        <v>156.96</v>
      </c>
    </row>
    <row r="607" spans="1:10" ht="15.5">
      <c r="A607" s="34">
        <f t="shared" si="19"/>
        <v>603</v>
      </c>
      <c r="B607" s="76" t="s">
        <v>186</v>
      </c>
      <c r="C607" s="76" t="s">
        <v>1513</v>
      </c>
      <c r="D607" s="76" t="s">
        <v>1514</v>
      </c>
      <c r="E607" s="76" t="s">
        <v>189</v>
      </c>
      <c r="F607" s="76" t="s">
        <v>56</v>
      </c>
      <c r="G607" s="76" t="s">
        <v>189</v>
      </c>
      <c r="H607" s="77">
        <v>432.5</v>
      </c>
      <c r="I607" s="90">
        <v>0.28000000000000003</v>
      </c>
      <c r="J607" s="78">
        <f t="shared" si="18"/>
        <v>311.39999999999998</v>
      </c>
    </row>
    <row r="608" spans="1:10" ht="15.5">
      <c r="A608" s="34">
        <f t="shared" si="19"/>
        <v>604</v>
      </c>
      <c r="B608" s="76" t="s">
        <v>186</v>
      </c>
      <c r="C608" s="76" t="s">
        <v>1516</v>
      </c>
      <c r="D608" s="76" t="s">
        <v>1517</v>
      </c>
      <c r="E608" s="76" t="s">
        <v>189</v>
      </c>
      <c r="F608" s="76" t="s">
        <v>56</v>
      </c>
      <c r="G608" s="76" t="s">
        <v>189</v>
      </c>
      <c r="H608" s="77">
        <v>60.5</v>
      </c>
      <c r="I608" s="90">
        <v>0.28000000000000003</v>
      </c>
      <c r="J608" s="78">
        <f t="shared" si="18"/>
        <v>43.559999999999995</v>
      </c>
    </row>
    <row r="609" spans="1:10" ht="15.5">
      <c r="A609" s="34">
        <f t="shared" si="19"/>
        <v>605</v>
      </c>
      <c r="B609" s="76" t="s">
        <v>186</v>
      </c>
      <c r="C609" s="76" t="s">
        <v>1518</v>
      </c>
      <c r="D609" s="76" t="s">
        <v>1519</v>
      </c>
      <c r="E609" s="76" t="s">
        <v>189</v>
      </c>
      <c r="F609" s="76" t="s">
        <v>56</v>
      </c>
      <c r="G609" s="76" t="s">
        <v>189</v>
      </c>
      <c r="H609" s="77">
        <v>60.6</v>
      </c>
      <c r="I609" s="90">
        <v>0.28000000000000003</v>
      </c>
      <c r="J609" s="78">
        <f t="shared" si="18"/>
        <v>43.631999999999998</v>
      </c>
    </row>
    <row r="610" spans="1:10" ht="29">
      <c r="A610" s="34">
        <f t="shared" si="19"/>
        <v>606</v>
      </c>
      <c r="B610" s="76" t="s">
        <v>186</v>
      </c>
      <c r="C610" s="76" t="s">
        <v>1520</v>
      </c>
      <c r="D610" s="76" t="s">
        <v>1521</v>
      </c>
      <c r="E610" s="76" t="s">
        <v>189</v>
      </c>
      <c r="F610" s="76" t="s">
        <v>56</v>
      </c>
      <c r="G610" s="76" t="s">
        <v>189</v>
      </c>
      <c r="H610" s="77">
        <v>599.5</v>
      </c>
      <c r="I610" s="90">
        <v>0.28000000000000003</v>
      </c>
      <c r="J610" s="78">
        <f t="shared" si="18"/>
        <v>431.64</v>
      </c>
    </row>
    <row r="611" spans="1:10" ht="29">
      <c r="A611" s="34">
        <f t="shared" si="19"/>
        <v>607</v>
      </c>
      <c r="B611" s="76" t="s">
        <v>186</v>
      </c>
      <c r="C611" s="76" t="s">
        <v>1522</v>
      </c>
      <c r="D611" s="76" t="s">
        <v>1523</v>
      </c>
      <c r="E611" s="76" t="s">
        <v>189</v>
      </c>
      <c r="F611" s="76" t="s">
        <v>56</v>
      </c>
      <c r="G611" s="76" t="s">
        <v>189</v>
      </c>
      <c r="H611" s="77">
        <v>567</v>
      </c>
      <c r="I611" s="90">
        <v>0.28000000000000003</v>
      </c>
      <c r="J611" s="78">
        <f t="shared" si="18"/>
        <v>408.24</v>
      </c>
    </row>
    <row r="612" spans="1:10" ht="15.5">
      <c r="A612" s="34">
        <f t="shared" si="19"/>
        <v>608</v>
      </c>
      <c r="B612" s="76" t="s">
        <v>186</v>
      </c>
      <c r="C612" s="76" t="s">
        <v>1524</v>
      </c>
      <c r="D612" s="76" t="s">
        <v>1525</v>
      </c>
      <c r="E612" s="76" t="s">
        <v>189</v>
      </c>
      <c r="F612" s="76" t="s">
        <v>56</v>
      </c>
      <c r="G612" s="76" t="s">
        <v>189</v>
      </c>
      <c r="H612" s="77">
        <v>385</v>
      </c>
      <c r="I612" s="90">
        <v>0.28000000000000003</v>
      </c>
      <c r="J612" s="78">
        <f t="shared" si="18"/>
        <v>277.2</v>
      </c>
    </row>
    <row r="613" spans="1:10" ht="29">
      <c r="A613" s="34">
        <f t="shared" si="19"/>
        <v>609</v>
      </c>
      <c r="B613" s="76" t="s">
        <v>186</v>
      </c>
      <c r="C613" s="76" t="s">
        <v>1526</v>
      </c>
      <c r="D613" s="76" t="s">
        <v>1527</v>
      </c>
      <c r="E613" s="76" t="s">
        <v>189</v>
      </c>
      <c r="F613" s="76" t="s">
        <v>56</v>
      </c>
      <c r="G613" s="76" t="s">
        <v>189</v>
      </c>
      <c r="H613" s="77">
        <v>1683</v>
      </c>
      <c r="I613" s="90">
        <v>0.28000000000000003</v>
      </c>
      <c r="J613" s="78">
        <f t="shared" si="18"/>
        <v>1211.76</v>
      </c>
    </row>
    <row r="614" spans="1:10" ht="29">
      <c r="A614" s="34">
        <f t="shared" si="19"/>
        <v>610</v>
      </c>
      <c r="B614" s="76" t="s">
        <v>186</v>
      </c>
      <c r="C614" s="76" t="s">
        <v>1528</v>
      </c>
      <c r="D614" s="76" t="s">
        <v>1529</v>
      </c>
      <c r="E614" s="76" t="s">
        <v>189</v>
      </c>
      <c r="F614" s="76" t="s">
        <v>56</v>
      </c>
      <c r="G614" s="76" t="s">
        <v>189</v>
      </c>
      <c r="H614" s="77">
        <v>432.5</v>
      </c>
      <c r="I614" s="90">
        <v>0.28000000000000003</v>
      </c>
      <c r="J614" s="78">
        <f t="shared" si="18"/>
        <v>311.39999999999998</v>
      </c>
    </row>
    <row r="615" spans="1:10" ht="29">
      <c r="A615" s="34">
        <f t="shared" si="19"/>
        <v>611</v>
      </c>
      <c r="B615" s="76" t="s">
        <v>186</v>
      </c>
      <c r="C615" s="76" t="s">
        <v>1530</v>
      </c>
      <c r="D615" s="76" t="s">
        <v>1531</v>
      </c>
      <c r="E615" s="76" t="s">
        <v>189</v>
      </c>
      <c r="F615" s="76" t="s">
        <v>56</v>
      </c>
      <c r="G615" s="76" t="s">
        <v>189</v>
      </c>
      <c r="H615" s="77">
        <v>1683</v>
      </c>
      <c r="I615" s="90">
        <v>0.28000000000000003</v>
      </c>
      <c r="J615" s="78">
        <f t="shared" si="18"/>
        <v>1211.76</v>
      </c>
    </row>
    <row r="616" spans="1:10" ht="29">
      <c r="A616" s="34">
        <f t="shared" si="19"/>
        <v>612</v>
      </c>
      <c r="B616" s="76" t="s">
        <v>186</v>
      </c>
      <c r="C616" s="76" t="s">
        <v>1532</v>
      </c>
      <c r="D616" s="76" t="s">
        <v>1533</v>
      </c>
      <c r="E616" s="76" t="s">
        <v>189</v>
      </c>
      <c r="F616" s="76" t="s">
        <v>56</v>
      </c>
      <c r="G616" s="76" t="s">
        <v>189</v>
      </c>
      <c r="H616" s="77">
        <v>1796</v>
      </c>
      <c r="I616" s="90">
        <v>0.28000000000000003</v>
      </c>
      <c r="J616" s="78">
        <f t="shared" si="18"/>
        <v>1293.1199999999999</v>
      </c>
    </row>
    <row r="617" spans="1:10" ht="43.5">
      <c r="A617" s="34">
        <f t="shared" si="19"/>
        <v>613</v>
      </c>
      <c r="B617" s="76" t="s">
        <v>186</v>
      </c>
      <c r="C617" s="76" t="s">
        <v>1534</v>
      </c>
      <c r="D617" s="76" t="s">
        <v>1535</v>
      </c>
      <c r="E617" s="76" t="s">
        <v>189</v>
      </c>
      <c r="F617" s="76" t="s">
        <v>56</v>
      </c>
      <c r="G617" s="76" t="s">
        <v>189</v>
      </c>
      <c r="H617" s="77">
        <v>310.75</v>
      </c>
      <c r="I617" s="90">
        <v>0.28000000000000003</v>
      </c>
      <c r="J617" s="78">
        <f t="shared" si="18"/>
        <v>223.73999999999998</v>
      </c>
    </row>
    <row r="618" spans="1:10" ht="15.5">
      <c r="A618" s="34">
        <f t="shared" si="19"/>
        <v>614</v>
      </c>
      <c r="B618" s="76" t="s">
        <v>186</v>
      </c>
      <c r="C618" s="76" t="s">
        <v>1536</v>
      </c>
      <c r="D618" s="76" t="s">
        <v>1537</v>
      </c>
      <c r="E618" s="76" t="s">
        <v>189</v>
      </c>
      <c r="F618" s="76" t="s">
        <v>56</v>
      </c>
      <c r="G618" s="76" t="s">
        <v>189</v>
      </c>
      <c r="H618" s="77">
        <v>16.25</v>
      </c>
      <c r="I618" s="90">
        <v>0.28000000000000003</v>
      </c>
      <c r="J618" s="78">
        <f t="shared" si="18"/>
        <v>11.7</v>
      </c>
    </row>
    <row r="619" spans="1:10" ht="15.5">
      <c r="A619" s="34">
        <f t="shared" si="19"/>
        <v>615</v>
      </c>
      <c r="B619" s="76" t="s">
        <v>186</v>
      </c>
      <c r="C619" s="76" t="s">
        <v>1538</v>
      </c>
      <c r="D619" s="76" t="s">
        <v>1539</v>
      </c>
      <c r="E619" s="76" t="s">
        <v>189</v>
      </c>
      <c r="F619" s="76" t="s">
        <v>56</v>
      </c>
      <c r="G619" s="76" t="s">
        <v>189</v>
      </c>
      <c r="H619" s="77">
        <v>42.7</v>
      </c>
      <c r="I619" s="90">
        <v>0.28000000000000003</v>
      </c>
      <c r="J619" s="78">
        <f t="shared" si="18"/>
        <v>30.744</v>
      </c>
    </row>
    <row r="620" spans="1:10" ht="15.5">
      <c r="A620" s="34">
        <f t="shared" si="19"/>
        <v>616</v>
      </c>
      <c r="B620" s="76" t="s">
        <v>186</v>
      </c>
      <c r="C620" s="76" t="s">
        <v>1540</v>
      </c>
      <c r="D620" s="76" t="s">
        <v>1541</v>
      </c>
      <c r="E620" s="76" t="s">
        <v>189</v>
      </c>
      <c r="F620" s="76" t="s">
        <v>56</v>
      </c>
      <c r="G620" s="76" t="s">
        <v>189</v>
      </c>
      <c r="H620" s="77">
        <v>382.3</v>
      </c>
      <c r="I620" s="90">
        <v>0.28000000000000003</v>
      </c>
      <c r="J620" s="78">
        <f t="shared" si="18"/>
        <v>275.25599999999997</v>
      </c>
    </row>
    <row r="621" spans="1:10" ht="15.5">
      <c r="A621" s="34">
        <f t="shared" si="19"/>
        <v>617</v>
      </c>
      <c r="B621" s="76" t="s">
        <v>186</v>
      </c>
      <c r="C621" s="76" t="s">
        <v>1542</v>
      </c>
      <c r="D621" s="76" t="s">
        <v>1543</v>
      </c>
      <c r="E621" s="76" t="s">
        <v>189</v>
      </c>
      <c r="F621" s="76" t="s">
        <v>56</v>
      </c>
      <c r="G621" s="76" t="s">
        <v>189</v>
      </c>
      <c r="H621" s="77">
        <v>116</v>
      </c>
      <c r="I621" s="90">
        <v>0.28000000000000003</v>
      </c>
      <c r="J621" s="78">
        <f t="shared" si="18"/>
        <v>83.52</v>
      </c>
    </row>
    <row r="622" spans="1:10" ht="15.5">
      <c r="A622" s="34">
        <f t="shared" si="19"/>
        <v>618</v>
      </c>
      <c r="B622" s="76" t="s">
        <v>186</v>
      </c>
      <c r="C622" s="76" t="s">
        <v>1544</v>
      </c>
      <c r="D622" s="76" t="s">
        <v>1545</v>
      </c>
      <c r="E622" s="76" t="s">
        <v>189</v>
      </c>
      <c r="F622" s="76" t="s">
        <v>56</v>
      </c>
      <c r="G622" s="76" t="s">
        <v>189</v>
      </c>
      <c r="H622" s="77">
        <v>42.7</v>
      </c>
      <c r="I622" s="90">
        <v>0.28000000000000003</v>
      </c>
      <c r="J622" s="78">
        <f t="shared" si="18"/>
        <v>30.744</v>
      </c>
    </row>
    <row r="623" spans="1:10" ht="15.5">
      <c r="A623" s="34">
        <f t="shared" si="19"/>
        <v>619</v>
      </c>
      <c r="B623" s="76" t="s">
        <v>186</v>
      </c>
      <c r="C623" s="76" t="s">
        <v>1546</v>
      </c>
      <c r="D623" s="76" t="s">
        <v>1547</v>
      </c>
      <c r="E623" s="76" t="s">
        <v>189</v>
      </c>
      <c r="F623" s="76" t="s">
        <v>56</v>
      </c>
      <c r="G623" s="76" t="s">
        <v>189</v>
      </c>
      <c r="H623" s="77">
        <v>382.3</v>
      </c>
      <c r="I623" s="90">
        <v>0.28000000000000003</v>
      </c>
      <c r="J623" s="78">
        <f t="shared" si="18"/>
        <v>275.25599999999997</v>
      </c>
    </row>
    <row r="624" spans="1:10" ht="15.5">
      <c r="A624" s="34">
        <f t="shared" si="19"/>
        <v>620</v>
      </c>
      <c r="B624" s="76" t="s">
        <v>186</v>
      </c>
      <c r="C624" s="76" t="s">
        <v>1548</v>
      </c>
      <c r="D624" s="76" t="s">
        <v>1549</v>
      </c>
      <c r="E624" s="76" t="s">
        <v>189</v>
      </c>
      <c r="F624" s="76" t="s">
        <v>56</v>
      </c>
      <c r="G624" s="76" t="s">
        <v>189</v>
      </c>
      <c r="H624" s="77">
        <v>41.7</v>
      </c>
      <c r="I624" s="90">
        <v>0.28000000000000003</v>
      </c>
      <c r="J624" s="78">
        <f t="shared" si="18"/>
        <v>30.024000000000001</v>
      </c>
    </row>
    <row r="625" spans="1:10" ht="15.5">
      <c r="A625" s="34">
        <f t="shared" si="19"/>
        <v>621</v>
      </c>
      <c r="B625" s="76" t="s">
        <v>186</v>
      </c>
      <c r="C625" s="76" t="s">
        <v>1550</v>
      </c>
      <c r="D625" s="76" t="s">
        <v>1551</v>
      </c>
      <c r="E625" s="76" t="s">
        <v>189</v>
      </c>
      <c r="F625" s="76" t="s">
        <v>56</v>
      </c>
      <c r="G625" s="76" t="s">
        <v>189</v>
      </c>
      <c r="H625" s="77">
        <v>370.8</v>
      </c>
      <c r="I625" s="90">
        <v>0.28000000000000003</v>
      </c>
      <c r="J625" s="78">
        <f t="shared" si="18"/>
        <v>266.976</v>
      </c>
    </row>
    <row r="626" spans="1:10" ht="15.5">
      <c r="A626" s="34">
        <f t="shared" si="19"/>
        <v>622</v>
      </c>
      <c r="B626" s="76" t="s">
        <v>186</v>
      </c>
      <c r="C626" s="76" t="s">
        <v>1553</v>
      </c>
      <c r="D626" s="76" t="s">
        <v>1554</v>
      </c>
      <c r="E626" s="76" t="s">
        <v>189</v>
      </c>
      <c r="F626" s="76" t="s">
        <v>56</v>
      </c>
      <c r="G626" s="76" t="s">
        <v>189</v>
      </c>
      <c r="H626" s="77">
        <v>104.1</v>
      </c>
      <c r="I626" s="90">
        <v>0.28000000000000003</v>
      </c>
      <c r="J626" s="78">
        <f t="shared" si="18"/>
        <v>74.951999999999998</v>
      </c>
    </row>
    <row r="627" spans="1:10" ht="29">
      <c r="A627" s="34">
        <f t="shared" si="19"/>
        <v>623</v>
      </c>
      <c r="B627" s="76" t="s">
        <v>186</v>
      </c>
      <c r="C627" s="76" t="s">
        <v>1555</v>
      </c>
      <c r="D627" s="76" t="s">
        <v>1556</v>
      </c>
      <c r="E627" s="76" t="s">
        <v>189</v>
      </c>
      <c r="F627" s="76" t="s">
        <v>56</v>
      </c>
      <c r="G627" s="76" t="s">
        <v>189</v>
      </c>
      <c r="H627" s="77">
        <v>931</v>
      </c>
      <c r="I627" s="90">
        <v>0.28000000000000003</v>
      </c>
      <c r="J627" s="78">
        <f t="shared" si="18"/>
        <v>670.31999999999994</v>
      </c>
    </row>
    <row r="628" spans="1:10" ht="29">
      <c r="A628" s="34">
        <f t="shared" si="19"/>
        <v>624</v>
      </c>
      <c r="B628" s="76" t="s">
        <v>186</v>
      </c>
      <c r="C628" s="76" t="s">
        <v>1557</v>
      </c>
      <c r="D628" s="76" t="s">
        <v>1558</v>
      </c>
      <c r="E628" s="76" t="s">
        <v>189</v>
      </c>
      <c r="F628" s="76" t="s">
        <v>56</v>
      </c>
      <c r="G628" s="76" t="s">
        <v>189</v>
      </c>
      <c r="H628" s="77">
        <v>191</v>
      </c>
      <c r="I628" s="90">
        <v>0.28000000000000003</v>
      </c>
      <c r="J628" s="78">
        <f t="shared" si="18"/>
        <v>137.51999999999998</v>
      </c>
    </row>
    <row r="629" spans="1:10" ht="15.5">
      <c r="A629" s="34">
        <f t="shared" si="19"/>
        <v>625</v>
      </c>
      <c r="B629" s="76" t="s">
        <v>186</v>
      </c>
      <c r="C629" s="76" t="s">
        <v>1560</v>
      </c>
      <c r="D629" s="76" t="s">
        <v>1561</v>
      </c>
      <c r="E629" s="76" t="s">
        <v>189</v>
      </c>
      <c r="F629" s="76" t="s">
        <v>56</v>
      </c>
      <c r="G629" s="76" t="s">
        <v>189</v>
      </c>
      <c r="H629" s="77">
        <v>191.5</v>
      </c>
      <c r="I629" s="90">
        <v>0.28000000000000003</v>
      </c>
      <c r="J629" s="78">
        <f t="shared" si="18"/>
        <v>137.88</v>
      </c>
    </row>
    <row r="630" spans="1:10" ht="15.5">
      <c r="A630" s="34">
        <f t="shared" si="19"/>
        <v>626</v>
      </c>
      <c r="B630" s="76" t="s">
        <v>186</v>
      </c>
      <c r="C630" s="76" t="s">
        <v>1562</v>
      </c>
      <c r="D630" s="76" t="s">
        <v>1563</v>
      </c>
      <c r="E630" s="76" t="s">
        <v>189</v>
      </c>
      <c r="F630" s="76" t="s">
        <v>56</v>
      </c>
      <c r="G630" s="76" t="s">
        <v>189</v>
      </c>
      <c r="H630" s="77">
        <v>104.1</v>
      </c>
      <c r="I630" s="90">
        <v>0.28000000000000003</v>
      </c>
      <c r="J630" s="78">
        <f t="shared" si="18"/>
        <v>74.951999999999998</v>
      </c>
    </row>
    <row r="631" spans="1:10" ht="29">
      <c r="A631" s="34">
        <f t="shared" si="19"/>
        <v>627</v>
      </c>
      <c r="B631" s="76" t="s">
        <v>186</v>
      </c>
      <c r="C631" s="76" t="s">
        <v>1564</v>
      </c>
      <c r="D631" s="76" t="s">
        <v>1565</v>
      </c>
      <c r="E631" s="76" t="s">
        <v>189</v>
      </c>
      <c r="F631" s="76" t="s">
        <v>56</v>
      </c>
      <c r="G631" s="76" t="s">
        <v>189</v>
      </c>
      <c r="H631" s="77">
        <v>931</v>
      </c>
      <c r="I631" s="90">
        <v>0.28000000000000003</v>
      </c>
      <c r="J631" s="78">
        <f t="shared" si="18"/>
        <v>670.31999999999994</v>
      </c>
    </row>
    <row r="632" spans="1:10" ht="29">
      <c r="A632" s="34">
        <f t="shared" si="19"/>
        <v>628</v>
      </c>
      <c r="B632" s="76" t="s">
        <v>186</v>
      </c>
      <c r="C632" s="76" t="s">
        <v>1566</v>
      </c>
      <c r="D632" s="76" t="s">
        <v>1567</v>
      </c>
      <c r="E632" s="76" t="s">
        <v>189</v>
      </c>
      <c r="F632" s="76" t="s">
        <v>56</v>
      </c>
      <c r="G632" s="76" t="s">
        <v>189</v>
      </c>
      <c r="H632" s="77">
        <v>127.5</v>
      </c>
      <c r="I632" s="90">
        <v>0.28000000000000003</v>
      </c>
      <c r="J632" s="78">
        <f t="shared" si="18"/>
        <v>91.8</v>
      </c>
    </row>
    <row r="633" spans="1:10" ht="29">
      <c r="A633" s="34">
        <f t="shared" si="19"/>
        <v>629</v>
      </c>
      <c r="B633" s="76" t="s">
        <v>186</v>
      </c>
      <c r="C633" s="76" t="s">
        <v>1568</v>
      </c>
      <c r="D633" s="76" t="s">
        <v>1569</v>
      </c>
      <c r="E633" s="76" t="s">
        <v>189</v>
      </c>
      <c r="F633" s="76" t="s">
        <v>56</v>
      </c>
      <c r="G633" s="76" t="s">
        <v>189</v>
      </c>
      <c r="H633" s="77">
        <v>107.6</v>
      </c>
      <c r="I633" s="90">
        <v>0.28000000000000003</v>
      </c>
      <c r="J633" s="78">
        <f t="shared" si="18"/>
        <v>77.471999999999994</v>
      </c>
    </row>
    <row r="634" spans="1:10" ht="29">
      <c r="A634" s="34">
        <f t="shared" si="19"/>
        <v>630</v>
      </c>
      <c r="B634" s="76" t="s">
        <v>186</v>
      </c>
      <c r="C634" s="76" t="s">
        <v>1570</v>
      </c>
      <c r="D634" s="76" t="s">
        <v>1571</v>
      </c>
      <c r="E634" s="76" t="s">
        <v>189</v>
      </c>
      <c r="F634" s="76" t="s">
        <v>56</v>
      </c>
      <c r="G634" s="76" t="s">
        <v>189</v>
      </c>
      <c r="H634" s="77">
        <v>106.5</v>
      </c>
      <c r="I634" s="90">
        <v>0.28000000000000003</v>
      </c>
      <c r="J634" s="78">
        <f t="shared" si="18"/>
        <v>76.679999999999993</v>
      </c>
    </row>
    <row r="635" spans="1:10" ht="29">
      <c r="A635" s="34">
        <f t="shared" si="19"/>
        <v>631</v>
      </c>
      <c r="B635" s="76" t="s">
        <v>186</v>
      </c>
      <c r="C635" s="76" t="s">
        <v>1572</v>
      </c>
      <c r="D635" s="76" t="s">
        <v>1573</v>
      </c>
      <c r="E635" s="76" t="s">
        <v>189</v>
      </c>
      <c r="F635" s="76" t="s">
        <v>56</v>
      </c>
      <c r="G635" s="76" t="s">
        <v>189</v>
      </c>
      <c r="H635" s="77">
        <v>186</v>
      </c>
      <c r="I635" s="90">
        <v>0.28000000000000003</v>
      </c>
      <c r="J635" s="78">
        <f t="shared" si="18"/>
        <v>133.91999999999999</v>
      </c>
    </row>
    <row r="636" spans="1:10" ht="29">
      <c r="A636" s="34">
        <f t="shared" si="19"/>
        <v>632</v>
      </c>
      <c r="B636" s="76" t="s">
        <v>186</v>
      </c>
      <c r="C636" s="76" t="s">
        <v>1574</v>
      </c>
      <c r="D636" s="76" t="s">
        <v>1575</v>
      </c>
      <c r="E636" s="76" t="s">
        <v>189</v>
      </c>
      <c r="F636" s="76" t="s">
        <v>56</v>
      </c>
      <c r="G636" s="76" t="s">
        <v>189</v>
      </c>
      <c r="H636" s="77">
        <v>182</v>
      </c>
      <c r="I636" s="90">
        <v>0.28000000000000003</v>
      </c>
      <c r="J636" s="78">
        <f t="shared" ref="J636:J699" si="20">H636*(1-I636)</f>
        <v>131.04</v>
      </c>
    </row>
    <row r="637" spans="1:10" ht="29">
      <c r="A637" s="34">
        <f t="shared" si="19"/>
        <v>633</v>
      </c>
      <c r="B637" s="76" t="s">
        <v>186</v>
      </c>
      <c r="C637" s="76" t="s">
        <v>1576</v>
      </c>
      <c r="D637" s="76" t="s">
        <v>1577</v>
      </c>
      <c r="E637" s="76" t="s">
        <v>189</v>
      </c>
      <c r="F637" s="76" t="s">
        <v>56</v>
      </c>
      <c r="G637" s="76" t="s">
        <v>189</v>
      </c>
      <c r="H637" s="77">
        <v>900</v>
      </c>
      <c r="I637" s="90">
        <v>0.28000000000000003</v>
      </c>
      <c r="J637" s="78">
        <f t="shared" si="20"/>
        <v>648</v>
      </c>
    </row>
    <row r="638" spans="1:10" ht="29">
      <c r="A638" s="34">
        <f t="shared" si="19"/>
        <v>634</v>
      </c>
      <c r="B638" s="76" t="s">
        <v>186</v>
      </c>
      <c r="C638" s="76" t="s">
        <v>1578</v>
      </c>
      <c r="D638" s="76" t="s">
        <v>1579</v>
      </c>
      <c r="E638" s="76" t="s">
        <v>189</v>
      </c>
      <c r="F638" s="76" t="s">
        <v>56</v>
      </c>
      <c r="G638" s="76" t="s">
        <v>189</v>
      </c>
      <c r="H638" s="77">
        <v>186</v>
      </c>
      <c r="I638" s="90">
        <v>0.28000000000000003</v>
      </c>
      <c r="J638" s="78">
        <f t="shared" si="20"/>
        <v>133.91999999999999</v>
      </c>
    </row>
    <row r="639" spans="1:10" ht="29">
      <c r="A639" s="34">
        <f t="shared" si="19"/>
        <v>635</v>
      </c>
      <c r="B639" s="76" t="s">
        <v>186</v>
      </c>
      <c r="C639" s="76" t="s">
        <v>1580</v>
      </c>
      <c r="D639" s="76" t="s">
        <v>1581</v>
      </c>
      <c r="E639" s="76" t="s">
        <v>189</v>
      </c>
      <c r="F639" s="76" t="s">
        <v>56</v>
      </c>
      <c r="G639" s="76" t="s">
        <v>189</v>
      </c>
      <c r="H639" s="77">
        <v>182</v>
      </c>
      <c r="I639" s="90">
        <v>0.28000000000000003</v>
      </c>
      <c r="J639" s="78">
        <f t="shared" si="20"/>
        <v>131.04</v>
      </c>
    </row>
    <row r="640" spans="1:10" ht="29">
      <c r="A640" s="34">
        <f t="shared" si="19"/>
        <v>636</v>
      </c>
      <c r="B640" s="76" t="s">
        <v>186</v>
      </c>
      <c r="C640" s="76" t="s">
        <v>1582</v>
      </c>
      <c r="D640" s="76" t="s">
        <v>1583</v>
      </c>
      <c r="E640" s="76" t="s">
        <v>189</v>
      </c>
      <c r="F640" s="76" t="s">
        <v>56</v>
      </c>
      <c r="G640" s="76" t="s">
        <v>189</v>
      </c>
      <c r="H640" s="77">
        <v>130.25</v>
      </c>
      <c r="I640" s="90">
        <v>0.28000000000000003</v>
      </c>
      <c r="J640" s="78">
        <f t="shared" si="20"/>
        <v>93.78</v>
      </c>
    </row>
    <row r="641" spans="1:10" ht="29">
      <c r="A641" s="34">
        <f t="shared" si="19"/>
        <v>637</v>
      </c>
      <c r="B641" s="76" t="s">
        <v>186</v>
      </c>
      <c r="C641" s="76" t="s">
        <v>1584</v>
      </c>
      <c r="D641" s="76" t="s">
        <v>1585</v>
      </c>
      <c r="E641" s="76" t="s">
        <v>189</v>
      </c>
      <c r="F641" s="76" t="s">
        <v>56</v>
      </c>
      <c r="G641" s="76" t="s">
        <v>189</v>
      </c>
      <c r="H641" s="77">
        <v>900</v>
      </c>
      <c r="I641" s="90">
        <v>0.28000000000000003</v>
      </c>
      <c r="J641" s="78">
        <f t="shared" si="20"/>
        <v>648</v>
      </c>
    </row>
    <row r="642" spans="1:10" ht="29">
      <c r="A642" s="34">
        <f t="shared" si="19"/>
        <v>638</v>
      </c>
      <c r="B642" s="76" t="s">
        <v>186</v>
      </c>
      <c r="C642" s="76" t="s">
        <v>1586</v>
      </c>
      <c r="D642" s="76" t="s">
        <v>1587</v>
      </c>
      <c r="E642" s="76" t="s">
        <v>189</v>
      </c>
      <c r="F642" s="76" t="s">
        <v>56</v>
      </c>
      <c r="G642" s="76" t="s">
        <v>189</v>
      </c>
      <c r="H642" s="77">
        <v>123.3</v>
      </c>
      <c r="I642" s="90">
        <v>0.28000000000000003</v>
      </c>
      <c r="J642" s="78">
        <f t="shared" si="20"/>
        <v>88.775999999999996</v>
      </c>
    </row>
    <row r="643" spans="1:10" ht="15.5">
      <c r="A643" s="34">
        <f t="shared" si="19"/>
        <v>639</v>
      </c>
      <c r="B643" s="76" t="s">
        <v>186</v>
      </c>
      <c r="C643" s="76" t="s">
        <v>1588</v>
      </c>
      <c r="D643" s="76" t="s">
        <v>1589</v>
      </c>
      <c r="E643" s="76" t="s">
        <v>189</v>
      </c>
      <c r="F643" s="76" t="s">
        <v>56</v>
      </c>
      <c r="G643" s="76" t="s">
        <v>189</v>
      </c>
      <c r="H643" s="77">
        <v>41.6</v>
      </c>
      <c r="I643" s="90">
        <v>0.28000000000000003</v>
      </c>
      <c r="J643" s="78">
        <f t="shared" si="20"/>
        <v>29.951999999999998</v>
      </c>
    </row>
    <row r="644" spans="1:10" ht="15.5">
      <c r="A644" s="34">
        <f t="shared" si="19"/>
        <v>640</v>
      </c>
      <c r="B644" s="76" t="s">
        <v>186</v>
      </c>
      <c r="C644" s="76" t="s">
        <v>1590</v>
      </c>
      <c r="D644" s="76" t="s">
        <v>1591</v>
      </c>
      <c r="E644" s="76" t="s">
        <v>189</v>
      </c>
      <c r="F644" s="76" t="s">
        <v>56</v>
      </c>
      <c r="G644" s="76" t="s">
        <v>189</v>
      </c>
      <c r="H644" s="77">
        <v>370.8</v>
      </c>
      <c r="I644" s="90">
        <v>0.28000000000000003</v>
      </c>
      <c r="J644" s="78">
        <f t="shared" si="20"/>
        <v>266.976</v>
      </c>
    </row>
    <row r="645" spans="1:10" ht="29">
      <c r="A645" s="34">
        <f t="shared" si="19"/>
        <v>641</v>
      </c>
      <c r="B645" s="76" t="s">
        <v>186</v>
      </c>
      <c r="C645" s="76" t="s">
        <v>1592</v>
      </c>
      <c r="D645" s="76" t="s">
        <v>1491</v>
      </c>
      <c r="E645" s="76" t="s">
        <v>189</v>
      </c>
      <c r="F645" s="76" t="s">
        <v>56</v>
      </c>
      <c r="G645" s="76" t="s">
        <v>189</v>
      </c>
      <c r="H645" s="77">
        <v>110.5</v>
      </c>
      <c r="I645" s="90">
        <v>0.28000000000000003</v>
      </c>
      <c r="J645" s="78">
        <f t="shared" si="20"/>
        <v>79.56</v>
      </c>
    </row>
    <row r="646" spans="1:10" ht="29">
      <c r="A646" s="34">
        <f t="shared" si="19"/>
        <v>642</v>
      </c>
      <c r="B646" s="76" t="s">
        <v>186</v>
      </c>
      <c r="C646" s="76" t="s">
        <v>1593</v>
      </c>
      <c r="D646" s="76" t="s">
        <v>1594</v>
      </c>
      <c r="E646" s="76" t="s">
        <v>189</v>
      </c>
      <c r="F646" s="76" t="s">
        <v>56</v>
      </c>
      <c r="G646" s="76" t="s">
        <v>189</v>
      </c>
      <c r="H646" s="77">
        <v>112.25</v>
      </c>
      <c r="I646" s="90">
        <v>0.28000000000000003</v>
      </c>
      <c r="J646" s="78">
        <f t="shared" si="20"/>
        <v>80.819999999999993</v>
      </c>
    </row>
    <row r="647" spans="1:10" ht="15.5">
      <c r="A647" s="34">
        <f t="shared" ref="A647:A710" si="21">SUM(A646+1)</f>
        <v>643</v>
      </c>
      <c r="B647" s="76" t="s">
        <v>186</v>
      </c>
      <c r="C647" s="76" t="s">
        <v>1595</v>
      </c>
      <c r="D647" s="76" t="s">
        <v>1596</v>
      </c>
      <c r="E647" s="76" t="s">
        <v>189</v>
      </c>
      <c r="F647" s="76" t="s">
        <v>56</v>
      </c>
      <c r="G647" s="76" t="s">
        <v>189</v>
      </c>
      <c r="H647" s="77">
        <v>61.6</v>
      </c>
      <c r="I647" s="90">
        <v>0.28000000000000003</v>
      </c>
      <c r="J647" s="78">
        <f t="shared" si="20"/>
        <v>44.351999999999997</v>
      </c>
    </row>
    <row r="648" spans="1:10" ht="29">
      <c r="A648" s="34">
        <f t="shared" si="21"/>
        <v>644</v>
      </c>
      <c r="B648" s="76" t="s">
        <v>186</v>
      </c>
      <c r="C648" s="76" t="s">
        <v>1597</v>
      </c>
      <c r="D648" s="76" t="s">
        <v>1598</v>
      </c>
      <c r="E648" s="76" t="s">
        <v>189</v>
      </c>
      <c r="F648" s="76" t="s">
        <v>56</v>
      </c>
      <c r="G648" s="76" t="s">
        <v>189</v>
      </c>
      <c r="H648" s="77">
        <v>561</v>
      </c>
      <c r="I648" s="90">
        <v>0.28000000000000003</v>
      </c>
      <c r="J648" s="78">
        <f t="shared" si="20"/>
        <v>403.91999999999996</v>
      </c>
    </row>
    <row r="649" spans="1:10" ht="29">
      <c r="A649" s="34">
        <f t="shared" si="21"/>
        <v>645</v>
      </c>
      <c r="B649" s="76" t="s">
        <v>186</v>
      </c>
      <c r="C649" s="76" t="s">
        <v>1600</v>
      </c>
      <c r="D649" s="76" t="s">
        <v>1601</v>
      </c>
      <c r="E649" s="76" t="s">
        <v>189</v>
      </c>
      <c r="F649" s="76" t="s">
        <v>56</v>
      </c>
      <c r="G649" s="76" t="s">
        <v>189</v>
      </c>
      <c r="H649" s="77">
        <v>61.6</v>
      </c>
      <c r="I649" s="90">
        <v>0.28000000000000003</v>
      </c>
      <c r="J649" s="78">
        <f t="shared" si="20"/>
        <v>44.351999999999997</v>
      </c>
    </row>
    <row r="650" spans="1:10" ht="29">
      <c r="A650" s="34">
        <f t="shared" si="21"/>
        <v>646</v>
      </c>
      <c r="B650" s="76" t="s">
        <v>186</v>
      </c>
      <c r="C650" s="76" t="s">
        <v>1602</v>
      </c>
      <c r="D650" s="76" t="s">
        <v>1603</v>
      </c>
      <c r="E650" s="76" t="s">
        <v>189</v>
      </c>
      <c r="F650" s="76" t="s">
        <v>56</v>
      </c>
      <c r="G650" s="76" t="s">
        <v>189</v>
      </c>
      <c r="H650" s="77">
        <v>64.2</v>
      </c>
      <c r="I650" s="90">
        <v>0.28000000000000003</v>
      </c>
      <c r="J650" s="78">
        <f t="shared" si="20"/>
        <v>46.224000000000004</v>
      </c>
    </row>
    <row r="651" spans="1:10" ht="15.5">
      <c r="A651" s="34">
        <f t="shared" si="21"/>
        <v>647</v>
      </c>
      <c r="B651" s="76" t="s">
        <v>186</v>
      </c>
      <c r="C651" s="76" t="s">
        <v>1604</v>
      </c>
      <c r="D651" s="76" t="s">
        <v>1605</v>
      </c>
      <c r="E651" s="76" t="s">
        <v>189</v>
      </c>
      <c r="F651" s="76" t="s">
        <v>56</v>
      </c>
      <c r="G651" s="76" t="s">
        <v>189</v>
      </c>
      <c r="H651" s="77">
        <v>100.25</v>
      </c>
      <c r="I651" s="90">
        <v>0.28000000000000003</v>
      </c>
      <c r="J651" s="78">
        <f t="shared" si="20"/>
        <v>72.179999999999993</v>
      </c>
    </row>
    <row r="652" spans="1:10" ht="15.5">
      <c r="A652" s="34">
        <f t="shared" si="21"/>
        <v>648</v>
      </c>
      <c r="B652" s="76" t="s">
        <v>186</v>
      </c>
      <c r="C652" s="76" t="s">
        <v>1606</v>
      </c>
      <c r="D652" s="76" t="s">
        <v>1607</v>
      </c>
      <c r="E652" s="76" t="s">
        <v>189</v>
      </c>
      <c r="F652" s="76" t="s">
        <v>56</v>
      </c>
      <c r="G652" s="76" t="s">
        <v>189</v>
      </c>
      <c r="H652" s="77">
        <v>12</v>
      </c>
      <c r="I652" s="90">
        <v>0.28000000000000003</v>
      </c>
      <c r="J652" s="78">
        <f t="shared" si="20"/>
        <v>8.64</v>
      </c>
    </row>
    <row r="653" spans="1:10" ht="15.5">
      <c r="A653" s="34">
        <f t="shared" si="21"/>
        <v>649</v>
      </c>
      <c r="B653" s="76" t="s">
        <v>186</v>
      </c>
      <c r="C653" s="76" t="s">
        <v>1608</v>
      </c>
      <c r="D653" s="76" t="s">
        <v>1609</v>
      </c>
      <c r="E653" s="76" t="s">
        <v>189</v>
      </c>
      <c r="F653" s="76" t="s">
        <v>56</v>
      </c>
      <c r="G653" s="76" t="s">
        <v>189</v>
      </c>
      <c r="H653" s="77">
        <v>10.8</v>
      </c>
      <c r="I653" s="90">
        <v>0.28000000000000003</v>
      </c>
      <c r="J653" s="78">
        <f t="shared" si="20"/>
        <v>7.7759999999999998</v>
      </c>
    </row>
    <row r="654" spans="1:10" ht="15.5">
      <c r="A654" s="34">
        <f t="shared" si="21"/>
        <v>650</v>
      </c>
      <c r="B654" s="76" t="s">
        <v>186</v>
      </c>
      <c r="C654" s="76" t="s">
        <v>1610</v>
      </c>
      <c r="D654" s="76" t="s">
        <v>1611</v>
      </c>
      <c r="E654" s="76" t="s">
        <v>189</v>
      </c>
      <c r="F654" s="76" t="s">
        <v>56</v>
      </c>
      <c r="G654" s="76" t="s">
        <v>189</v>
      </c>
      <c r="H654" s="77">
        <v>13.8</v>
      </c>
      <c r="I654" s="90">
        <v>0.28000000000000003</v>
      </c>
      <c r="J654" s="78">
        <f t="shared" si="20"/>
        <v>9.9359999999999999</v>
      </c>
    </row>
    <row r="655" spans="1:10" ht="15.5">
      <c r="A655" s="34">
        <f t="shared" si="21"/>
        <v>651</v>
      </c>
      <c r="B655" s="76" t="s">
        <v>186</v>
      </c>
      <c r="C655" s="76" t="s">
        <v>1612</v>
      </c>
      <c r="D655" s="76" t="s">
        <v>1613</v>
      </c>
      <c r="E655" s="76" t="s">
        <v>189</v>
      </c>
      <c r="F655" s="76" t="s">
        <v>56</v>
      </c>
      <c r="G655" s="76" t="s">
        <v>189</v>
      </c>
      <c r="H655" s="77">
        <v>76.25</v>
      </c>
      <c r="I655" s="90">
        <v>0.28000000000000003</v>
      </c>
      <c r="J655" s="78">
        <f t="shared" si="20"/>
        <v>54.9</v>
      </c>
    </row>
    <row r="656" spans="1:10" ht="15.5">
      <c r="A656" s="34">
        <f t="shared" si="21"/>
        <v>652</v>
      </c>
      <c r="B656" s="76" t="s">
        <v>186</v>
      </c>
      <c r="C656" s="76" t="s">
        <v>1614</v>
      </c>
      <c r="D656" s="76" t="s">
        <v>1615</v>
      </c>
      <c r="E656" s="76" t="s">
        <v>189</v>
      </c>
      <c r="F656" s="76" t="s">
        <v>56</v>
      </c>
      <c r="G656" s="76" t="s">
        <v>189</v>
      </c>
      <c r="H656" s="77">
        <v>76.25</v>
      </c>
      <c r="I656" s="90">
        <v>0.28000000000000003</v>
      </c>
      <c r="J656" s="78">
        <f t="shared" si="20"/>
        <v>54.9</v>
      </c>
    </row>
    <row r="657" spans="1:10" ht="29">
      <c r="A657" s="34">
        <f t="shared" si="21"/>
        <v>653</v>
      </c>
      <c r="B657" s="76" t="s">
        <v>186</v>
      </c>
      <c r="C657" s="76" t="s">
        <v>1616</v>
      </c>
      <c r="D657" s="76" t="s">
        <v>1497</v>
      </c>
      <c r="E657" s="76" t="s">
        <v>189</v>
      </c>
      <c r="F657" s="76" t="s">
        <v>56</v>
      </c>
      <c r="G657" s="76" t="s">
        <v>189</v>
      </c>
      <c r="H657" s="77">
        <v>110.5</v>
      </c>
      <c r="I657" s="90">
        <v>0.28000000000000003</v>
      </c>
      <c r="J657" s="78">
        <f t="shared" si="20"/>
        <v>79.56</v>
      </c>
    </row>
    <row r="658" spans="1:10" ht="29">
      <c r="A658" s="34">
        <f t="shared" si="21"/>
        <v>654</v>
      </c>
      <c r="B658" s="76" t="s">
        <v>186</v>
      </c>
      <c r="C658" s="76" t="s">
        <v>1617</v>
      </c>
      <c r="D658" s="76" t="s">
        <v>1618</v>
      </c>
      <c r="E658" s="76" t="s">
        <v>189</v>
      </c>
      <c r="F658" s="76" t="s">
        <v>56</v>
      </c>
      <c r="G658" s="76" t="s">
        <v>189</v>
      </c>
      <c r="H658" s="77">
        <v>111.75</v>
      </c>
      <c r="I658" s="90">
        <v>0.28000000000000003</v>
      </c>
      <c r="J658" s="78">
        <f t="shared" si="20"/>
        <v>80.459999999999994</v>
      </c>
    </row>
    <row r="659" spans="1:10" ht="15.5">
      <c r="A659" s="34">
        <f t="shared" si="21"/>
        <v>655</v>
      </c>
      <c r="B659" s="76" t="s">
        <v>186</v>
      </c>
      <c r="C659" s="76" t="s">
        <v>1619</v>
      </c>
      <c r="D659" s="76" t="s">
        <v>1620</v>
      </c>
      <c r="E659" s="76" t="s">
        <v>189</v>
      </c>
      <c r="F659" s="76" t="s">
        <v>56</v>
      </c>
      <c r="G659" s="76" t="s">
        <v>189</v>
      </c>
      <c r="H659" s="77">
        <v>61.6</v>
      </c>
      <c r="I659" s="90">
        <v>0.28000000000000003</v>
      </c>
      <c r="J659" s="78">
        <f t="shared" si="20"/>
        <v>44.351999999999997</v>
      </c>
    </row>
    <row r="660" spans="1:10" ht="29">
      <c r="A660" s="34">
        <f t="shared" si="21"/>
        <v>656</v>
      </c>
      <c r="B660" s="76" t="s">
        <v>186</v>
      </c>
      <c r="C660" s="76" t="s">
        <v>1621</v>
      </c>
      <c r="D660" s="76" t="s">
        <v>1622</v>
      </c>
      <c r="E660" s="76" t="s">
        <v>189</v>
      </c>
      <c r="F660" s="76" t="s">
        <v>56</v>
      </c>
      <c r="G660" s="76" t="s">
        <v>189</v>
      </c>
      <c r="H660" s="77">
        <v>78.099999999999994</v>
      </c>
      <c r="I660" s="90">
        <v>0.28000000000000003</v>
      </c>
      <c r="J660" s="78">
        <f t="shared" si="20"/>
        <v>56.231999999999992</v>
      </c>
    </row>
    <row r="661" spans="1:10" ht="29">
      <c r="A661" s="34">
        <f t="shared" si="21"/>
        <v>657</v>
      </c>
      <c r="B661" s="76" t="s">
        <v>186</v>
      </c>
      <c r="C661" s="76" t="s">
        <v>1623</v>
      </c>
      <c r="D661" s="76" t="s">
        <v>1624</v>
      </c>
      <c r="E661" s="76" t="s">
        <v>189</v>
      </c>
      <c r="F661" s="76" t="s">
        <v>56</v>
      </c>
      <c r="G661" s="76" t="s">
        <v>189</v>
      </c>
      <c r="H661" s="77">
        <v>561</v>
      </c>
      <c r="I661" s="90">
        <v>0.28000000000000003</v>
      </c>
      <c r="J661" s="78">
        <f t="shared" si="20"/>
        <v>403.91999999999996</v>
      </c>
    </row>
    <row r="662" spans="1:10" ht="29">
      <c r="A662" s="34">
        <f t="shared" si="21"/>
        <v>658</v>
      </c>
      <c r="B662" s="76" t="s">
        <v>186</v>
      </c>
      <c r="C662" s="76" t="s">
        <v>1625</v>
      </c>
      <c r="D662" s="76" t="s">
        <v>1626</v>
      </c>
      <c r="E662" s="76" t="s">
        <v>189</v>
      </c>
      <c r="F662" s="76" t="s">
        <v>56</v>
      </c>
      <c r="G662" s="76" t="s">
        <v>189</v>
      </c>
      <c r="H662" s="77">
        <v>72.400000000000006</v>
      </c>
      <c r="I662" s="90">
        <v>0.28000000000000003</v>
      </c>
      <c r="J662" s="78">
        <f t="shared" si="20"/>
        <v>52.128</v>
      </c>
    </row>
    <row r="663" spans="1:10" ht="29">
      <c r="A663" s="34">
        <f t="shared" si="21"/>
        <v>659</v>
      </c>
      <c r="B663" s="76" t="s">
        <v>186</v>
      </c>
      <c r="C663" s="76" t="s">
        <v>1628</v>
      </c>
      <c r="D663" s="76" t="s">
        <v>1629</v>
      </c>
      <c r="E663" s="76" t="s">
        <v>189</v>
      </c>
      <c r="F663" s="76" t="s">
        <v>56</v>
      </c>
      <c r="G663" s="76" t="s">
        <v>189</v>
      </c>
      <c r="H663" s="77">
        <v>61.6</v>
      </c>
      <c r="I663" s="90">
        <v>0.28000000000000003</v>
      </c>
      <c r="J663" s="78">
        <f t="shared" si="20"/>
        <v>44.351999999999997</v>
      </c>
    </row>
    <row r="664" spans="1:10" ht="29">
      <c r="A664" s="34">
        <f t="shared" si="21"/>
        <v>660</v>
      </c>
      <c r="B664" s="76" t="s">
        <v>186</v>
      </c>
      <c r="C664" s="76" t="s">
        <v>1630</v>
      </c>
      <c r="D664" s="76" t="s">
        <v>1631</v>
      </c>
      <c r="E664" s="76" t="s">
        <v>189</v>
      </c>
      <c r="F664" s="76" t="s">
        <v>56</v>
      </c>
      <c r="G664" s="76" t="s">
        <v>189</v>
      </c>
      <c r="H664" s="77">
        <v>83.75</v>
      </c>
      <c r="I664" s="90">
        <v>0.28000000000000003</v>
      </c>
      <c r="J664" s="78">
        <f t="shared" si="20"/>
        <v>60.3</v>
      </c>
    </row>
    <row r="665" spans="1:10" ht="15.5">
      <c r="A665" s="34">
        <f t="shared" si="21"/>
        <v>661</v>
      </c>
      <c r="B665" s="76" t="s">
        <v>186</v>
      </c>
      <c r="C665" s="76" t="s">
        <v>1632</v>
      </c>
      <c r="D665" s="76" t="s">
        <v>6865</v>
      </c>
      <c r="E665" s="76" t="s">
        <v>189</v>
      </c>
      <c r="F665" s="76" t="s">
        <v>56</v>
      </c>
      <c r="G665" s="76" t="s">
        <v>189</v>
      </c>
      <c r="H665" s="77">
        <v>316.5</v>
      </c>
      <c r="I665" s="90">
        <v>0.28000000000000003</v>
      </c>
      <c r="J665" s="78">
        <f t="shared" si="20"/>
        <v>227.88</v>
      </c>
    </row>
    <row r="666" spans="1:10" ht="15.5">
      <c r="A666" s="34">
        <f t="shared" si="21"/>
        <v>662</v>
      </c>
      <c r="B666" s="76" t="s">
        <v>186</v>
      </c>
      <c r="C666" s="76" t="s">
        <v>1634</v>
      </c>
      <c r="D666" s="76" t="s">
        <v>1635</v>
      </c>
      <c r="E666" s="76" t="s">
        <v>189</v>
      </c>
      <c r="F666" s="76" t="s">
        <v>56</v>
      </c>
      <c r="G666" s="76" t="s">
        <v>189</v>
      </c>
      <c r="H666" s="77">
        <v>98</v>
      </c>
      <c r="I666" s="90">
        <v>0.28000000000000003</v>
      </c>
      <c r="J666" s="78">
        <f t="shared" si="20"/>
        <v>70.56</v>
      </c>
    </row>
    <row r="667" spans="1:10" ht="15.5">
      <c r="A667" s="34">
        <f t="shared" si="21"/>
        <v>663</v>
      </c>
      <c r="B667" s="76" t="s">
        <v>186</v>
      </c>
      <c r="C667" s="76" t="s">
        <v>1636</v>
      </c>
      <c r="D667" s="76" t="s">
        <v>1637</v>
      </c>
      <c r="E667" s="76" t="s">
        <v>189</v>
      </c>
      <c r="F667" s="76" t="s">
        <v>56</v>
      </c>
      <c r="G667" s="76" t="s">
        <v>189</v>
      </c>
      <c r="H667" s="77">
        <v>41.5</v>
      </c>
      <c r="I667" s="90">
        <v>0.28000000000000003</v>
      </c>
      <c r="J667" s="78">
        <f t="shared" si="20"/>
        <v>29.88</v>
      </c>
    </row>
    <row r="668" spans="1:10" ht="15.5">
      <c r="A668" s="34">
        <f t="shared" si="21"/>
        <v>664</v>
      </c>
      <c r="B668" s="76" t="s">
        <v>186</v>
      </c>
      <c r="C668" s="76" t="s">
        <v>1636</v>
      </c>
      <c r="D668" s="76" t="s">
        <v>1637</v>
      </c>
      <c r="E668" s="76" t="s">
        <v>189</v>
      </c>
      <c r="F668" s="76" t="s">
        <v>56</v>
      </c>
      <c r="G668" s="76" t="s">
        <v>189</v>
      </c>
      <c r="H668" s="77">
        <v>41.5</v>
      </c>
      <c r="I668" s="90">
        <v>0.28000000000000003</v>
      </c>
      <c r="J668" s="78">
        <f t="shared" si="20"/>
        <v>29.88</v>
      </c>
    </row>
    <row r="669" spans="1:10" ht="15.5">
      <c r="A669" s="34">
        <f t="shared" si="21"/>
        <v>665</v>
      </c>
      <c r="B669" s="76" t="s">
        <v>186</v>
      </c>
      <c r="C669" s="76" t="s">
        <v>1638</v>
      </c>
      <c r="D669" s="76" t="s">
        <v>1639</v>
      </c>
      <c r="E669" s="76" t="s">
        <v>189</v>
      </c>
      <c r="F669" s="76" t="s">
        <v>56</v>
      </c>
      <c r="G669" s="76" t="s">
        <v>189</v>
      </c>
      <c r="H669" s="77">
        <v>41.5</v>
      </c>
      <c r="I669" s="90">
        <v>0.28000000000000003</v>
      </c>
      <c r="J669" s="78">
        <f t="shared" si="20"/>
        <v>29.88</v>
      </c>
    </row>
    <row r="670" spans="1:10" ht="15.5">
      <c r="A670" s="34">
        <f t="shared" si="21"/>
        <v>666</v>
      </c>
      <c r="B670" s="76" t="s">
        <v>186</v>
      </c>
      <c r="C670" s="76" t="s">
        <v>1641</v>
      </c>
      <c r="D670" s="76" t="s">
        <v>1642</v>
      </c>
      <c r="E670" s="76" t="s">
        <v>189</v>
      </c>
      <c r="F670" s="76" t="s">
        <v>56</v>
      </c>
      <c r="G670" s="76" t="s">
        <v>189</v>
      </c>
      <c r="H670" s="77">
        <v>41.5</v>
      </c>
      <c r="I670" s="90">
        <v>0.28000000000000003</v>
      </c>
      <c r="J670" s="78">
        <f t="shared" si="20"/>
        <v>29.88</v>
      </c>
    </row>
    <row r="671" spans="1:10" ht="15.5">
      <c r="A671" s="34">
        <f t="shared" si="21"/>
        <v>667</v>
      </c>
      <c r="B671" s="76" t="s">
        <v>186</v>
      </c>
      <c r="C671" s="76" t="s">
        <v>1643</v>
      </c>
      <c r="D671" s="76" t="s">
        <v>1642</v>
      </c>
      <c r="E671" s="76" t="s">
        <v>189</v>
      </c>
      <c r="F671" s="76" t="s">
        <v>56</v>
      </c>
      <c r="G671" s="76" t="s">
        <v>189</v>
      </c>
      <c r="H671" s="77">
        <v>41.5</v>
      </c>
      <c r="I671" s="90">
        <v>0.28000000000000003</v>
      </c>
      <c r="J671" s="78">
        <f t="shared" si="20"/>
        <v>29.88</v>
      </c>
    </row>
    <row r="672" spans="1:10" ht="29">
      <c r="A672" s="34">
        <f t="shared" si="21"/>
        <v>668</v>
      </c>
      <c r="B672" s="76" t="s">
        <v>186</v>
      </c>
      <c r="C672" s="76" t="s">
        <v>1644</v>
      </c>
      <c r="D672" s="76" t="s">
        <v>1645</v>
      </c>
      <c r="E672" s="76" t="s">
        <v>189</v>
      </c>
      <c r="F672" s="76" t="s">
        <v>56</v>
      </c>
      <c r="G672" s="76" t="s">
        <v>189</v>
      </c>
      <c r="H672" s="77">
        <v>387.2</v>
      </c>
      <c r="I672" s="90">
        <v>0.28000000000000003</v>
      </c>
      <c r="J672" s="78">
        <f t="shared" si="20"/>
        <v>278.78399999999999</v>
      </c>
    </row>
    <row r="673" spans="1:10" ht="43.5">
      <c r="A673" s="34">
        <f t="shared" si="21"/>
        <v>669</v>
      </c>
      <c r="B673" s="76" t="s">
        <v>186</v>
      </c>
      <c r="C673" s="76" t="s">
        <v>1646</v>
      </c>
      <c r="D673" s="76" t="s">
        <v>1647</v>
      </c>
      <c r="E673" s="76" t="s">
        <v>189</v>
      </c>
      <c r="F673" s="76" t="s">
        <v>56</v>
      </c>
      <c r="G673" s="76" t="s">
        <v>189</v>
      </c>
      <c r="H673" s="77">
        <v>484</v>
      </c>
      <c r="I673" s="90">
        <v>0.28000000000000003</v>
      </c>
      <c r="J673" s="78">
        <f t="shared" si="20"/>
        <v>348.47999999999996</v>
      </c>
    </row>
    <row r="674" spans="1:10" ht="29">
      <c r="A674" s="34">
        <f t="shared" si="21"/>
        <v>670</v>
      </c>
      <c r="B674" s="76" t="s">
        <v>186</v>
      </c>
      <c r="C674" s="76" t="s">
        <v>1648</v>
      </c>
      <c r="D674" s="76" t="s">
        <v>1649</v>
      </c>
      <c r="E674" s="76" t="s">
        <v>189</v>
      </c>
      <c r="F674" s="76" t="s">
        <v>56</v>
      </c>
      <c r="G674" s="76" t="s">
        <v>189</v>
      </c>
      <c r="H674" s="77">
        <v>328.9</v>
      </c>
      <c r="I674" s="90">
        <v>0.28000000000000003</v>
      </c>
      <c r="J674" s="78">
        <f t="shared" si="20"/>
        <v>236.80799999999996</v>
      </c>
    </row>
    <row r="675" spans="1:10" ht="29">
      <c r="A675" s="34">
        <f t="shared" si="21"/>
        <v>671</v>
      </c>
      <c r="B675" s="76" t="s">
        <v>186</v>
      </c>
      <c r="C675" s="76" t="s">
        <v>1650</v>
      </c>
      <c r="D675" s="76" t="s">
        <v>1651</v>
      </c>
      <c r="E675" s="76" t="s">
        <v>189</v>
      </c>
      <c r="F675" s="76" t="s">
        <v>56</v>
      </c>
      <c r="G675" s="76" t="s">
        <v>189</v>
      </c>
      <c r="H675" s="77">
        <v>382.3</v>
      </c>
      <c r="I675" s="90">
        <v>0.28000000000000003</v>
      </c>
      <c r="J675" s="78">
        <f t="shared" si="20"/>
        <v>275.25599999999997</v>
      </c>
    </row>
    <row r="676" spans="1:10" ht="29">
      <c r="A676" s="34">
        <f t="shared" si="21"/>
        <v>672</v>
      </c>
      <c r="B676" s="76" t="s">
        <v>186</v>
      </c>
      <c r="C676" s="76" t="s">
        <v>1652</v>
      </c>
      <c r="D676" s="76" t="s">
        <v>1653</v>
      </c>
      <c r="E676" s="76" t="s">
        <v>189</v>
      </c>
      <c r="F676" s="76" t="s">
        <v>56</v>
      </c>
      <c r="G676" s="76" t="s">
        <v>189</v>
      </c>
      <c r="H676" s="77">
        <v>281</v>
      </c>
      <c r="I676" s="90">
        <v>0.28000000000000003</v>
      </c>
      <c r="J676" s="78">
        <f t="shared" si="20"/>
        <v>202.32</v>
      </c>
    </row>
    <row r="677" spans="1:10" ht="29">
      <c r="A677" s="34">
        <f t="shared" si="21"/>
        <v>673</v>
      </c>
      <c r="B677" s="76" t="s">
        <v>186</v>
      </c>
      <c r="C677" s="76" t="s">
        <v>1654</v>
      </c>
      <c r="D677" s="76" t="s">
        <v>1655</v>
      </c>
      <c r="E677" s="76" t="s">
        <v>189</v>
      </c>
      <c r="F677" s="76" t="s">
        <v>56</v>
      </c>
      <c r="G677" s="76" t="s">
        <v>189</v>
      </c>
      <c r="H677" s="77">
        <v>281</v>
      </c>
      <c r="I677" s="90">
        <v>0.28000000000000003</v>
      </c>
      <c r="J677" s="78">
        <f t="shared" si="20"/>
        <v>202.32</v>
      </c>
    </row>
    <row r="678" spans="1:10" ht="29">
      <c r="A678" s="34">
        <f t="shared" si="21"/>
        <v>674</v>
      </c>
      <c r="B678" s="76" t="s">
        <v>186</v>
      </c>
      <c r="C678" s="76" t="s">
        <v>1656</v>
      </c>
      <c r="D678" s="76" t="s">
        <v>1657</v>
      </c>
      <c r="E678" s="76" t="s">
        <v>189</v>
      </c>
      <c r="F678" s="76" t="s">
        <v>56</v>
      </c>
      <c r="G678" s="76" t="s">
        <v>189</v>
      </c>
      <c r="H678" s="77">
        <v>281</v>
      </c>
      <c r="I678" s="90">
        <v>0.28000000000000003</v>
      </c>
      <c r="J678" s="78">
        <f t="shared" si="20"/>
        <v>202.32</v>
      </c>
    </row>
    <row r="679" spans="1:10" ht="29">
      <c r="A679" s="34">
        <f t="shared" si="21"/>
        <v>675</v>
      </c>
      <c r="B679" s="76" t="s">
        <v>186</v>
      </c>
      <c r="C679" s="76" t="s">
        <v>1658</v>
      </c>
      <c r="D679" s="76" t="s">
        <v>1659</v>
      </c>
      <c r="E679" s="76" t="s">
        <v>189</v>
      </c>
      <c r="F679" s="76" t="s">
        <v>56</v>
      </c>
      <c r="G679" s="76" t="s">
        <v>189</v>
      </c>
      <c r="H679" s="77">
        <v>281</v>
      </c>
      <c r="I679" s="90">
        <v>0.28000000000000003</v>
      </c>
      <c r="J679" s="78">
        <f t="shared" si="20"/>
        <v>202.32</v>
      </c>
    </row>
    <row r="680" spans="1:10" ht="29">
      <c r="A680" s="34">
        <f t="shared" si="21"/>
        <v>676</v>
      </c>
      <c r="B680" s="76" t="s">
        <v>186</v>
      </c>
      <c r="C680" s="76" t="s">
        <v>1660</v>
      </c>
      <c r="D680" s="76" t="s">
        <v>1661</v>
      </c>
      <c r="E680" s="76" t="s">
        <v>189</v>
      </c>
      <c r="F680" s="76" t="s">
        <v>56</v>
      </c>
      <c r="G680" s="76" t="s">
        <v>189</v>
      </c>
      <c r="H680" s="77">
        <v>61.5</v>
      </c>
      <c r="I680" s="90">
        <v>0.28000000000000003</v>
      </c>
      <c r="J680" s="78">
        <f t="shared" si="20"/>
        <v>44.28</v>
      </c>
    </row>
    <row r="681" spans="1:10" ht="15.5">
      <c r="A681" s="34">
        <f t="shared" si="21"/>
        <v>677</v>
      </c>
      <c r="B681" s="76" t="s">
        <v>186</v>
      </c>
      <c r="C681" s="76" t="s">
        <v>1662</v>
      </c>
      <c r="D681" s="76" t="s">
        <v>1663</v>
      </c>
      <c r="E681" s="76" t="s">
        <v>189</v>
      </c>
      <c r="F681" s="76" t="s">
        <v>56</v>
      </c>
      <c r="G681" s="76" t="s">
        <v>189</v>
      </c>
      <c r="H681" s="77">
        <v>37.700000000000003</v>
      </c>
      <c r="I681" s="90">
        <v>0.28000000000000003</v>
      </c>
      <c r="J681" s="78">
        <f t="shared" si="20"/>
        <v>27.144000000000002</v>
      </c>
    </row>
    <row r="682" spans="1:10" ht="15.5">
      <c r="A682" s="34">
        <f t="shared" si="21"/>
        <v>678</v>
      </c>
      <c r="B682" s="76" t="s">
        <v>186</v>
      </c>
      <c r="C682" s="76" t="s">
        <v>1664</v>
      </c>
      <c r="D682" s="76" t="s">
        <v>6854</v>
      </c>
      <c r="E682" s="76" t="s">
        <v>189</v>
      </c>
      <c r="F682" s="76" t="s">
        <v>56</v>
      </c>
      <c r="G682" s="76" t="s">
        <v>189</v>
      </c>
      <c r="H682" s="77">
        <v>0</v>
      </c>
      <c r="I682" s="90">
        <v>0.28000000000000003</v>
      </c>
      <c r="J682" s="78">
        <f t="shared" si="20"/>
        <v>0</v>
      </c>
    </row>
    <row r="683" spans="1:10" ht="15.5">
      <c r="A683" s="34">
        <f t="shared" si="21"/>
        <v>679</v>
      </c>
      <c r="B683" s="76" t="s">
        <v>186</v>
      </c>
      <c r="C683" s="76" t="s">
        <v>1665</v>
      </c>
      <c r="D683" s="76" t="s">
        <v>1666</v>
      </c>
      <c r="E683" s="76" t="s">
        <v>189</v>
      </c>
      <c r="F683" s="76" t="s">
        <v>56</v>
      </c>
      <c r="G683" s="76" t="s">
        <v>189</v>
      </c>
      <c r="H683" s="77">
        <v>277</v>
      </c>
      <c r="I683" s="90">
        <v>0.28000000000000003</v>
      </c>
      <c r="J683" s="78">
        <f t="shared" si="20"/>
        <v>199.44</v>
      </c>
    </row>
    <row r="684" spans="1:10" ht="15.5">
      <c r="A684" s="34">
        <f t="shared" si="21"/>
        <v>680</v>
      </c>
      <c r="B684" s="76" t="s">
        <v>186</v>
      </c>
      <c r="C684" s="76" t="s">
        <v>1667</v>
      </c>
      <c r="D684" s="76" t="s">
        <v>1668</v>
      </c>
      <c r="E684" s="76" t="s">
        <v>189</v>
      </c>
      <c r="F684" s="76" t="s">
        <v>56</v>
      </c>
      <c r="G684" s="76" t="s">
        <v>189</v>
      </c>
      <c r="H684" s="77">
        <v>277</v>
      </c>
      <c r="I684" s="90">
        <v>0.28000000000000003</v>
      </c>
      <c r="J684" s="78">
        <f t="shared" si="20"/>
        <v>199.44</v>
      </c>
    </row>
    <row r="685" spans="1:10" ht="15.5">
      <c r="A685" s="34">
        <f t="shared" si="21"/>
        <v>681</v>
      </c>
      <c r="B685" s="76" t="s">
        <v>186</v>
      </c>
      <c r="C685" s="76" t="s">
        <v>1669</v>
      </c>
      <c r="D685" s="76" t="s">
        <v>1670</v>
      </c>
      <c r="E685" s="76" t="s">
        <v>189</v>
      </c>
      <c r="F685" s="76" t="s">
        <v>56</v>
      </c>
      <c r="G685" s="76" t="s">
        <v>189</v>
      </c>
      <c r="H685" s="77">
        <v>277</v>
      </c>
      <c r="I685" s="90">
        <v>0.28000000000000003</v>
      </c>
      <c r="J685" s="78">
        <f t="shared" si="20"/>
        <v>199.44</v>
      </c>
    </row>
    <row r="686" spans="1:10" ht="15.5">
      <c r="A686" s="34">
        <f t="shared" si="21"/>
        <v>682</v>
      </c>
      <c r="B686" s="76" t="s">
        <v>186</v>
      </c>
      <c r="C686" s="76" t="s">
        <v>1671</v>
      </c>
      <c r="D686" s="76" t="s">
        <v>1672</v>
      </c>
      <c r="E686" s="76" t="s">
        <v>189</v>
      </c>
      <c r="F686" s="76" t="s">
        <v>56</v>
      </c>
      <c r="G686" s="76" t="s">
        <v>189</v>
      </c>
      <c r="H686" s="77">
        <v>277</v>
      </c>
      <c r="I686" s="90">
        <v>0.28000000000000003</v>
      </c>
      <c r="J686" s="78">
        <f t="shared" si="20"/>
        <v>199.44</v>
      </c>
    </row>
    <row r="687" spans="1:10" ht="15.5">
      <c r="A687" s="34">
        <f t="shared" si="21"/>
        <v>683</v>
      </c>
      <c r="B687" s="76" t="s">
        <v>186</v>
      </c>
      <c r="C687" s="76" t="s">
        <v>1673</v>
      </c>
      <c r="D687" s="76" t="s">
        <v>1674</v>
      </c>
      <c r="E687" s="76" t="s">
        <v>189</v>
      </c>
      <c r="F687" s="76" t="s">
        <v>56</v>
      </c>
      <c r="G687" s="76" t="s">
        <v>189</v>
      </c>
      <c r="H687" s="77">
        <v>270</v>
      </c>
      <c r="I687" s="90">
        <v>0.28000000000000003</v>
      </c>
      <c r="J687" s="78">
        <f t="shared" si="20"/>
        <v>194.4</v>
      </c>
    </row>
    <row r="688" spans="1:10" ht="15.5">
      <c r="A688" s="34">
        <f t="shared" si="21"/>
        <v>684</v>
      </c>
      <c r="B688" s="76" t="s">
        <v>186</v>
      </c>
      <c r="C688" s="76" t="s">
        <v>1675</v>
      </c>
      <c r="D688" s="76" t="s">
        <v>1676</v>
      </c>
      <c r="E688" s="76" t="s">
        <v>189</v>
      </c>
      <c r="F688" s="76" t="s">
        <v>56</v>
      </c>
      <c r="G688" s="76" t="s">
        <v>189</v>
      </c>
      <c r="H688" s="77">
        <v>307</v>
      </c>
      <c r="I688" s="90">
        <v>0.28000000000000003</v>
      </c>
      <c r="J688" s="78">
        <f t="shared" si="20"/>
        <v>221.04</v>
      </c>
    </row>
    <row r="689" spans="1:10" ht="15.5">
      <c r="A689" s="34">
        <f t="shared" si="21"/>
        <v>685</v>
      </c>
      <c r="B689" s="76" t="s">
        <v>186</v>
      </c>
      <c r="C689" s="76" t="s">
        <v>1677</v>
      </c>
      <c r="D689" s="76" t="s">
        <v>1678</v>
      </c>
      <c r="E689" s="76" t="s">
        <v>189</v>
      </c>
      <c r="F689" s="76" t="s">
        <v>56</v>
      </c>
      <c r="G689" s="76" t="s">
        <v>189</v>
      </c>
      <c r="H689" s="77">
        <v>277</v>
      </c>
      <c r="I689" s="90">
        <v>0.28000000000000003</v>
      </c>
      <c r="J689" s="78">
        <f t="shared" si="20"/>
        <v>199.44</v>
      </c>
    </row>
    <row r="690" spans="1:10" ht="15.5">
      <c r="A690" s="34">
        <f t="shared" si="21"/>
        <v>686</v>
      </c>
      <c r="B690" s="76" t="s">
        <v>186</v>
      </c>
      <c r="C690" s="76" t="s">
        <v>1679</v>
      </c>
      <c r="D690" s="76" t="s">
        <v>6866</v>
      </c>
      <c r="E690" s="76" t="s">
        <v>189</v>
      </c>
      <c r="F690" s="76" t="s">
        <v>56</v>
      </c>
      <c r="G690" s="76" t="s">
        <v>189</v>
      </c>
      <c r="H690" s="77">
        <v>1383</v>
      </c>
      <c r="I690" s="90">
        <v>0.28000000000000003</v>
      </c>
      <c r="J690" s="78">
        <f t="shared" si="20"/>
        <v>995.76</v>
      </c>
    </row>
    <row r="691" spans="1:10" ht="15.5">
      <c r="A691" s="34">
        <f t="shared" si="21"/>
        <v>687</v>
      </c>
      <c r="B691" s="76" t="s">
        <v>186</v>
      </c>
      <c r="C691" s="76" t="s">
        <v>1680</v>
      </c>
      <c r="D691" s="76" t="s">
        <v>1681</v>
      </c>
      <c r="E691" s="76" t="s">
        <v>189</v>
      </c>
      <c r="F691" s="76" t="s">
        <v>56</v>
      </c>
      <c r="G691" s="76" t="s">
        <v>189</v>
      </c>
      <c r="H691" s="77">
        <v>187</v>
      </c>
      <c r="I691" s="90">
        <v>0.28000000000000003</v>
      </c>
      <c r="J691" s="78">
        <f t="shared" si="20"/>
        <v>134.63999999999999</v>
      </c>
    </row>
    <row r="692" spans="1:10" ht="15.5">
      <c r="A692" s="34">
        <f t="shared" si="21"/>
        <v>688</v>
      </c>
      <c r="B692" s="76" t="s">
        <v>186</v>
      </c>
      <c r="C692" s="76" t="s">
        <v>1682</v>
      </c>
      <c r="D692" s="76" t="s">
        <v>1683</v>
      </c>
      <c r="E692" s="76" t="s">
        <v>189</v>
      </c>
      <c r="F692" s="76" t="s">
        <v>56</v>
      </c>
      <c r="G692" s="76" t="s">
        <v>189</v>
      </c>
      <c r="H692" s="77">
        <v>379.5</v>
      </c>
      <c r="I692" s="90">
        <v>0.28000000000000003</v>
      </c>
      <c r="J692" s="78">
        <f t="shared" si="20"/>
        <v>273.24</v>
      </c>
    </row>
    <row r="693" spans="1:10" ht="29">
      <c r="A693" s="34">
        <f t="shared" si="21"/>
        <v>689</v>
      </c>
      <c r="B693" s="76" t="s">
        <v>186</v>
      </c>
      <c r="C693" s="76" t="s">
        <v>1685</v>
      </c>
      <c r="D693" s="76" t="s">
        <v>1686</v>
      </c>
      <c r="E693" s="76" t="s">
        <v>189</v>
      </c>
      <c r="F693" s="76" t="s">
        <v>56</v>
      </c>
      <c r="G693" s="76" t="s">
        <v>189</v>
      </c>
      <c r="H693" s="77">
        <v>357.25</v>
      </c>
      <c r="I693" s="90">
        <v>0.28000000000000003</v>
      </c>
      <c r="J693" s="78">
        <f t="shared" si="20"/>
        <v>257.21999999999997</v>
      </c>
    </row>
    <row r="694" spans="1:10" ht="29">
      <c r="A694" s="34">
        <f t="shared" si="21"/>
        <v>690</v>
      </c>
      <c r="B694" s="76" t="s">
        <v>186</v>
      </c>
      <c r="C694" s="76" t="s">
        <v>1688</v>
      </c>
      <c r="D694" s="76" t="s">
        <v>1689</v>
      </c>
      <c r="E694" s="76" t="s">
        <v>189</v>
      </c>
      <c r="F694" s="76" t="s">
        <v>56</v>
      </c>
      <c r="G694" s="76" t="s">
        <v>189</v>
      </c>
      <c r="H694" s="77">
        <v>322.25</v>
      </c>
      <c r="I694" s="90">
        <v>0.28000000000000003</v>
      </c>
      <c r="J694" s="78">
        <f t="shared" si="20"/>
        <v>232.01999999999998</v>
      </c>
    </row>
    <row r="695" spans="1:10" ht="29">
      <c r="A695" s="34">
        <f t="shared" si="21"/>
        <v>691</v>
      </c>
      <c r="B695" s="76" t="s">
        <v>186</v>
      </c>
      <c r="C695" s="76" t="s">
        <v>1691</v>
      </c>
      <c r="D695" s="76" t="s">
        <v>1692</v>
      </c>
      <c r="E695" s="76" t="s">
        <v>189</v>
      </c>
      <c r="F695" s="76" t="s">
        <v>56</v>
      </c>
      <c r="G695" s="76" t="s">
        <v>189</v>
      </c>
      <c r="H695" s="77">
        <v>379</v>
      </c>
      <c r="I695" s="90">
        <v>0.28000000000000003</v>
      </c>
      <c r="J695" s="78">
        <f t="shared" si="20"/>
        <v>272.88</v>
      </c>
    </row>
    <row r="696" spans="1:10" ht="15.5">
      <c r="A696" s="34">
        <f t="shared" si="21"/>
        <v>692</v>
      </c>
      <c r="B696" s="76" t="s">
        <v>186</v>
      </c>
      <c r="C696" s="76" t="s">
        <v>1693</v>
      </c>
      <c r="D696" s="76" t="s">
        <v>1694</v>
      </c>
      <c r="E696" s="76" t="s">
        <v>189</v>
      </c>
      <c r="F696" s="76" t="s">
        <v>56</v>
      </c>
      <c r="G696" s="76" t="s">
        <v>189</v>
      </c>
      <c r="H696" s="77">
        <v>430.75</v>
      </c>
      <c r="I696" s="90">
        <v>0.28000000000000003</v>
      </c>
      <c r="J696" s="78">
        <f t="shared" si="20"/>
        <v>310.14</v>
      </c>
    </row>
    <row r="697" spans="1:10" ht="15.5">
      <c r="A697" s="34">
        <f t="shared" si="21"/>
        <v>693</v>
      </c>
      <c r="B697" s="76" t="s">
        <v>186</v>
      </c>
      <c r="C697" s="76" t="s">
        <v>1695</v>
      </c>
      <c r="D697" s="76" t="s">
        <v>1696</v>
      </c>
      <c r="E697" s="76" t="s">
        <v>189</v>
      </c>
      <c r="F697" s="76" t="s">
        <v>56</v>
      </c>
      <c r="G697" s="76" t="s">
        <v>189</v>
      </c>
      <c r="H697" s="77">
        <v>1496</v>
      </c>
      <c r="I697" s="90">
        <v>0.28000000000000003</v>
      </c>
      <c r="J697" s="78">
        <f t="shared" si="20"/>
        <v>1077.1199999999999</v>
      </c>
    </row>
    <row r="698" spans="1:10" ht="15.5">
      <c r="A698" s="34">
        <f t="shared" si="21"/>
        <v>694</v>
      </c>
      <c r="B698" s="76" t="s">
        <v>186</v>
      </c>
      <c r="C698" s="76" t="s">
        <v>1697</v>
      </c>
      <c r="D698" s="76" t="s">
        <v>1698</v>
      </c>
      <c r="E698" s="76" t="s">
        <v>189</v>
      </c>
      <c r="F698" s="76" t="s">
        <v>56</v>
      </c>
      <c r="G698" s="76" t="s">
        <v>189</v>
      </c>
      <c r="H698" s="77">
        <v>308</v>
      </c>
      <c r="I698" s="90">
        <v>0.28000000000000003</v>
      </c>
      <c r="J698" s="78">
        <f t="shared" si="20"/>
        <v>221.76</v>
      </c>
    </row>
    <row r="699" spans="1:10" ht="15.5">
      <c r="A699" s="34">
        <f t="shared" si="21"/>
        <v>695</v>
      </c>
      <c r="B699" s="76" t="s">
        <v>186</v>
      </c>
      <c r="C699" s="76" t="s">
        <v>1697</v>
      </c>
      <c r="D699" s="76" t="s">
        <v>1698</v>
      </c>
      <c r="E699" s="76" t="s">
        <v>189</v>
      </c>
      <c r="F699" s="76" t="s">
        <v>56</v>
      </c>
      <c r="G699" s="76" t="s">
        <v>189</v>
      </c>
      <c r="H699" s="77">
        <v>308</v>
      </c>
      <c r="I699" s="90">
        <v>0.28000000000000003</v>
      </c>
      <c r="J699" s="78">
        <f t="shared" si="20"/>
        <v>221.76</v>
      </c>
    </row>
    <row r="700" spans="1:10" ht="15.5">
      <c r="A700" s="34">
        <f t="shared" si="21"/>
        <v>696</v>
      </c>
      <c r="B700" s="76" t="s">
        <v>186</v>
      </c>
      <c r="C700" s="76" t="s">
        <v>1699</v>
      </c>
      <c r="D700" s="76" t="s">
        <v>1700</v>
      </c>
      <c r="E700" s="76" t="s">
        <v>189</v>
      </c>
      <c r="F700" s="76" t="s">
        <v>56</v>
      </c>
      <c r="G700" s="76" t="s">
        <v>189</v>
      </c>
      <c r="H700" s="77">
        <v>199</v>
      </c>
      <c r="I700" s="90">
        <v>0.28000000000000003</v>
      </c>
      <c r="J700" s="78">
        <f t="shared" ref="J700:J702" si="22">H700*(1-I700)</f>
        <v>143.28</v>
      </c>
    </row>
    <row r="701" spans="1:10" ht="29">
      <c r="A701" s="34">
        <f t="shared" si="21"/>
        <v>697</v>
      </c>
      <c r="B701" s="76" t="s">
        <v>186</v>
      </c>
      <c r="C701" s="76" t="s">
        <v>1701</v>
      </c>
      <c r="D701" s="76" t="s">
        <v>6867</v>
      </c>
      <c r="E701" s="76" t="s">
        <v>189</v>
      </c>
      <c r="F701" s="76" t="s">
        <v>56</v>
      </c>
      <c r="G701" s="76" t="s">
        <v>189</v>
      </c>
      <c r="H701" s="77">
        <v>156</v>
      </c>
      <c r="I701" s="90">
        <v>0.28000000000000003</v>
      </c>
      <c r="J701" s="78">
        <f t="shared" si="22"/>
        <v>112.32</v>
      </c>
    </row>
    <row r="702" spans="1:10" ht="15.5">
      <c r="A702" s="34">
        <f t="shared" si="21"/>
        <v>698</v>
      </c>
      <c r="B702" s="80" t="s">
        <v>11568</v>
      </c>
      <c r="C702" s="81" t="s">
        <v>1702</v>
      </c>
      <c r="D702" s="81" t="s">
        <v>1703</v>
      </c>
      <c r="E702" s="81" t="s">
        <v>189</v>
      </c>
      <c r="F702" s="81" t="s">
        <v>56</v>
      </c>
      <c r="G702" s="81" t="s">
        <v>189</v>
      </c>
      <c r="H702" s="82">
        <v>1</v>
      </c>
      <c r="I702" s="92">
        <v>0.18</v>
      </c>
      <c r="J702" s="78">
        <f t="shared" si="22"/>
        <v>0.82000000000000006</v>
      </c>
    </row>
    <row r="703" spans="1:10" ht="29">
      <c r="A703" s="34">
        <f t="shared" si="21"/>
        <v>699</v>
      </c>
      <c r="B703" s="80" t="s">
        <v>11568</v>
      </c>
      <c r="C703" s="81" t="s">
        <v>1712</v>
      </c>
      <c r="D703" s="81" t="s">
        <v>1713</v>
      </c>
      <c r="E703" s="81" t="s">
        <v>189</v>
      </c>
      <c r="F703" s="81" t="s">
        <v>56</v>
      </c>
      <c r="G703" s="81" t="s">
        <v>189</v>
      </c>
      <c r="H703" s="82">
        <v>0.4</v>
      </c>
      <c r="I703" s="92">
        <v>0.18</v>
      </c>
      <c r="J703" s="78">
        <f t="shared" ref="J703:J755" si="23">H703*(1-I703)</f>
        <v>0.32800000000000007</v>
      </c>
    </row>
    <row r="704" spans="1:10" ht="29">
      <c r="A704" s="34">
        <f t="shared" si="21"/>
        <v>700</v>
      </c>
      <c r="B704" s="80" t="s">
        <v>11568</v>
      </c>
      <c r="C704" s="81" t="s">
        <v>1714</v>
      </c>
      <c r="D704" s="81" t="s">
        <v>1713</v>
      </c>
      <c r="E704" s="81" t="s">
        <v>189</v>
      </c>
      <c r="F704" s="81" t="s">
        <v>56</v>
      </c>
      <c r="G704" s="81" t="s">
        <v>189</v>
      </c>
      <c r="H704" s="82">
        <v>0.39</v>
      </c>
      <c r="I704" s="92">
        <v>0.18</v>
      </c>
      <c r="J704" s="78">
        <f t="shared" si="23"/>
        <v>0.31980000000000003</v>
      </c>
    </row>
    <row r="705" spans="1:10" ht="15.5">
      <c r="A705" s="34">
        <f t="shared" si="21"/>
        <v>701</v>
      </c>
      <c r="B705" s="80" t="s">
        <v>11568</v>
      </c>
      <c r="C705" s="81" t="s">
        <v>1715</v>
      </c>
      <c r="D705" s="81" t="s">
        <v>11413</v>
      </c>
      <c r="E705" s="81" t="s">
        <v>189</v>
      </c>
      <c r="F705" s="81" t="s">
        <v>56</v>
      </c>
      <c r="G705" s="81" t="s">
        <v>189</v>
      </c>
      <c r="H705" s="82">
        <v>2724</v>
      </c>
      <c r="I705" s="92">
        <v>0.18</v>
      </c>
      <c r="J705" s="78">
        <f t="shared" si="23"/>
        <v>2233.6800000000003</v>
      </c>
    </row>
    <row r="706" spans="1:10" ht="15.5">
      <c r="A706" s="34">
        <f t="shared" si="21"/>
        <v>702</v>
      </c>
      <c r="B706" s="80" t="s">
        <v>11568</v>
      </c>
      <c r="C706" s="81" t="s">
        <v>1716</v>
      </c>
      <c r="D706" s="81" t="s">
        <v>11414</v>
      </c>
      <c r="E706" s="81" t="s">
        <v>189</v>
      </c>
      <c r="F706" s="81" t="s">
        <v>56</v>
      </c>
      <c r="G706" s="81" t="s">
        <v>189</v>
      </c>
      <c r="H706" s="82">
        <v>3705</v>
      </c>
      <c r="I706" s="92">
        <v>0.18</v>
      </c>
      <c r="J706" s="78">
        <f t="shared" si="23"/>
        <v>3038.1000000000004</v>
      </c>
    </row>
    <row r="707" spans="1:10" ht="29">
      <c r="A707" s="34">
        <f t="shared" si="21"/>
        <v>703</v>
      </c>
      <c r="B707" s="80" t="s">
        <v>11568</v>
      </c>
      <c r="C707" s="81" t="s">
        <v>1717</v>
      </c>
      <c r="D707" s="81" t="s">
        <v>11415</v>
      </c>
      <c r="E707" s="81" t="s">
        <v>189</v>
      </c>
      <c r="F707" s="81" t="s">
        <v>56</v>
      </c>
      <c r="G707" s="81" t="s">
        <v>189</v>
      </c>
      <c r="H707" s="82">
        <v>48</v>
      </c>
      <c r="I707" s="92">
        <v>0.18</v>
      </c>
      <c r="J707" s="78">
        <f t="shared" si="23"/>
        <v>39.36</v>
      </c>
    </row>
    <row r="708" spans="1:10" ht="29">
      <c r="A708" s="34">
        <f t="shared" si="21"/>
        <v>704</v>
      </c>
      <c r="B708" s="80" t="s">
        <v>11568</v>
      </c>
      <c r="C708" s="81" t="s">
        <v>1718</v>
      </c>
      <c r="D708" s="81" t="s">
        <v>11416</v>
      </c>
      <c r="E708" s="81" t="s">
        <v>189</v>
      </c>
      <c r="F708" s="81" t="s">
        <v>56</v>
      </c>
      <c r="G708" s="81" t="s">
        <v>189</v>
      </c>
      <c r="H708" s="82">
        <v>72</v>
      </c>
      <c r="I708" s="92">
        <v>0.18</v>
      </c>
      <c r="J708" s="78">
        <f t="shared" si="23"/>
        <v>59.040000000000006</v>
      </c>
    </row>
    <row r="709" spans="1:10" ht="15.5">
      <c r="A709" s="34">
        <f t="shared" si="21"/>
        <v>705</v>
      </c>
      <c r="B709" s="80" t="s">
        <v>11568</v>
      </c>
      <c r="C709" s="81" t="s">
        <v>1719</v>
      </c>
      <c r="D709" s="81" t="s">
        <v>11417</v>
      </c>
      <c r="E709" s="81" t="s">
        <v>189</v>
      </c>
      <c r="F709" s="81" t="s">
        <v>56</v>
      </c>
      <c r="G709" s="81" t="s">
        <v>189</v>
      </c>
      <c r="H709" s="82">
        <v>347</v>
      </c>
      <c r="I709" s="92">
        <v>0.18</v>
      </c>
      <c r="J709" s="78">
        <f t="shared" si="23"/>
        <v>284.54000000000002</v>
      </c>
    </row>
    <row r="710" spans="1:10" ht="15.5">
      <c r="A710" s="34">
        <f t="shared" si="21"/>
        <v>706</v>
      </c>
      <c r="B710" s="80" t="s">
        <v>11568</v>
      </c>
      <c r="C710" s="81" t="s">
        <v>1720</v>
      </c>
      <c r="D710" s="81" t="s">
        <v>11418</v>
      </c>
      <c r="E710" s="81" t="s">
        <v>189</v>
      </c>
      <c r="F710" s="81" t="s">
        <v>56</v>
      </c>
      <c r="G710" s="81" t="s">
        <v>189</v>
      </c>
      <c r="H710" s="82">
        <v>341</v>
      </c>
      <c r="I710" s="92">
        <v>0.18</v>
      </c>
      <c r="J710" s="78">
        <f t="shared" si="23"/>
        <v>279.62</v>
      </c>
    </row>
    <row r="711" spans="1:10" ht="15.5">
      <c r="A711" s="34">
        <f t="shared" ref="A711:A774" si="24">SUM(A710+1)</f>
        <v>707</v>
      </c>
      <c r="B711" s="80" t="s">
        <v>11568</v>
      </c>
      <c r="C711" s="81" t="s">
        <v>1721</v>
      </c>
      <c r="D711" s="81" t="s">
        <v>11419</v>
      </c>
      <c r="E711" s="81" t="s">
        <v>189</v>
      </c>
      <c r="F711" s="81" t="s">
        <v>56</v>
      </c>
      <c r="G711" s="81" t="s">
        <v>189</v>
      </c>
      <c r="H711" s="82">
        <v>450</v>
      </c>
      <c r="I711" s="92">
        <v>0.18</v>
      </c>
      <c r="J711" s="78">
        <f t="shared" si="23"/>
        <v>369</v>
      </c>
    </row>
    <row r="712" spans="1:10" ht="15.5">
      <c r="A712" s="34">
        <f t="shared" si="24"/>
        <v>708</v>
      </c>
      <c r="B712" s="80" t="s">
        <v>11568</v>
      </c>
      <c r="C712" s="81" t="s">
        <v>1722</v>
      </c>
      <c r="D712" s="81" t="s">
        <v>1723</v>
      </c>
      <c r="E712" s="81" t="s">
        <v>189</v>
      </c>
      <c r="F712" s="81" t="s">
        <v>56</v>
      </c>
      <c r="G712" s="81" t="s">
        <v>189</v>
      </c>
      <c r="H712" s="82">
        <v>5800</v>
      </c>
      <c r="I712" s="92">
        <v>0.18</v>
      </c>
      <c r="J712" s="78">
        <f t="shared" si="23"/>
        <v>4756</v>
      </c>
    </row>
    <row r="713" spans="1:10" ht="15.5">
      <c r="A713" s="34">
        <f t="shared" si="24"/>
        <v>709</v>
      </c>
      <c r="B713" s="80" t="s">
        <v>11568</v>
      </c>
      <c r="C713" s="81" t="s">
        <v>1724</v>
      </c>
      <c r="D713" s="81" t="s">
        <v>1725</v>
      </c>
      <c r="E713" s="81" t="s">
        <v>189</v>
      </c>
      <c r="F713" s="81" t="s">
        <v>56</v>
      </c>
      <c r="G713" s="81" t="s">
        <v>189</v>
      </c>
      <c r="H713" s="82">
        <v>5800</v>
      </c>
      <c r="I713" s="92">
        <v>0.18</v>
      </c>
      <c r="J713" s="78">
        <f t="shared" si="23"/>
        <v>4756</v>
      </c>
    </row>
    <row r="714" spans="1:10" ht="15.5">
      <c r="A714" s="34">
        <f t="shared" si="24"/>
        <v>710</v>
      </c>
      <c r="B714" s="80" t="s">
        <v>11568</v>
      </c>
      <c r="C714" s="81" t="s">
        <v>1726</v>
      </c>
      <c r="D714" s="81" t="s">
        <v>1727</v>
      </c>
      <c r="E714" s="81" t="s">
        <v>189</v>
      </c>
      <c r="F714" s="81" t="s">
        <v>56</v>
      </c>
      <c r="G714" s="81" t="s">
        <v>189</v>
      </c>
      <c r="H714" s="82">
        <v>10000</v>
      </c>
      <c r="I714" s="92">
        <v>0.18</v>
      </c>
      <c r="J714" s="78">
        <f t="shared" si="23"/>
        <v>8200</v>
      </c>
    </row>
    <row r="715" spans="1:10" ht="15.5">
      <c r="A715" s="34">
        <f t="shared" si="24"/>
        <v>711</v>
      </c>
      <c r="B715" s="80" t="s">
        <v>11568</v>
      </c>
      <c r="C715" s="81" t="s">
        <v>1728</v>
      </c>
      <c r="D715" s="81" t="s">
        <v>1729</v>
      </c>
      <c r="E715" s="81" t="s">
        <v>189</v>
      </c>
      <c r="F715" s="81" t="s">
        <v>56</v>
      </c>
      <c r="G715" s="81" t="s">
        <v>189</v>
      </c>
      <c r="H715" s="82">
        <v>738</v>
      </c>
      <c r="I715" s="92">
        <v>0.18</v>
      </c>
      <c r="J715" s="78">
        <f t="shared" si="23"/>
        <v>605.16000000000008</v>
      </c>
    </row>
    <row r="716" spans="1:10" ht="15.5">
      <c r="A716" s="34">
        <f t="shared" si="24"/>
        <v>712</v>
      </c>
      <c r="B716" s="80" t="s">
        <v>11568</v>
      </c>
      <c r="C716" s="81" t="s">
        <v>1730</v>
      </c>
      <c r="D716" s="81" t="s">
        <v>1731</v>
      </c>
      <c r="E716" s="81" t="s">
        <v>189</v>
      </c>
      <c r="F716" s="81" t="s">
        <v>56</v>
      </c>
      <c r="G716" s="81" t="s">
        <v>189</v>
      </c>
      <c r="H716" s="82">
        <v>1249</v>
      </c>
      <c r="I716" s="92">
        <v>0.18</v>
      </c>
      <c r="J716" s="78">
        <f t="shared" si="23"/>
        <v>1024.18</v>
      </c>
    </row>
    <row r="717" spans="1:10" ht="15.5">
      <c r="A717" s="34">
        <f t="shared" si="24"/>
        <v>713</v>
      </c>
      <c r="B717" s="80" t="s">
        <v>11568</v>
      </c>
      <c r="C717" s="81" t="s">
        <v>1732</v>
      </c>
      <c r="D717" s="81" t="s">
        <v>11420</v>
      </c>
      <c r="E717" s="81" t="s">
        <v>189</v>
      </c>
      <c r="F717" s="81" t="s">
        <v>56</v>
      </c>
      <c r="G717" s="81" t="s">
        <v>189</v>
      </c>
      <c r="H717" s="82">
        <v>10.1</v>
      </c>
      <c r="I717" s="92">
        <v>0.18</v>
      </c>
      <c r="J717" s="78">
        <f t="shared" si="23"/>
        <v>8.282</v>
      </c>
    </row>
    <row r="718" spans="1:10" ht="15.5">
      <c r="A718" s="34">
        <f t="shared" si="24"/>
        <v>714</v>
      </c>
      <c r="B718" s="80" t="s">
        <v>11568</v>
      </c>
      <c r="C718" s="81" t="s">
        <v>1733</v>
      </c>
      <c r="D718" s="81" t="s">
        <v>11421</v>
      </c>
      <c r="E718" s="81" t="s">
        <v>189</v>
      </c>
      <c r="F718" s="81" t="s">
        <v>56</v>
      </c>
      <c r="G718" s="81" t="s">
        <v>189</v>
      </c>
      <c r="H718" s="82">
        <v>10.1</v>
      </c>
      <c r="I718" s="92">
        <v>0.18</v>
      </c>
      <c r="J718" s="78">
        <f t="shared" si="23"/>
        <v>8.282</v>
      </c>
    </row>
    <row r="719" spans="1:10" ht="15.5">
      <c r="A719" s="34">
        <f t="shared" si="24"/>
        <v>715</v>
      </c>
      <c r="B719" s="80" t="s">
        <v>11568</v>
      </c>
      <c r="C719" s="81" t="s">
        <v>1734</v>
      </c>
      <c r="D719" s="81" t="s">
        <v>11422</v>
      </c>
      <c r="E719" s="81" t="s">
        <v>189</v>
      </c>
      <c r="F719" s="81" t="s">
        <v>56</v>
      </c>
      <c r="G719" s="81" t="s">
        <v>189</v>
      </c>
      <c r="H719" s="82">
        <v>19</v>
      </c>
      <c r="I719" s="92">
        <v>0.18</v>
      </c>
      <c r="J719" s="78">
        <f t="shared" si="23"/>
        <v>15.580000000000002</v>
      </c>
    </row>
    <row r="720" spans="1:10" ht="15.5">
      <c r="A720" s="34">
        <f t="shared" si="24"/>
        <v>716</v>
      </c>
      <c r="B720" s="80" t="s">
        <v>11568</v>
      </c>
      <c r="C720" s="81" t="s">
        <v>1735</v>
      </c>
      <c r="D720" s="81" t="s">
        <v>11423</v>
      </c>
      <c r="E720" s="81" t="s">
        <v>189</v>
      </c>
      <c r="F720" s="81" t="s">
        <v>56</v>
      </c>
      <c r="G720" s="81" t="s">
        <v>189</v>
      </c>
      <c r="H720" s="82">
        <v>496</v>
      </c>
      <c r="I720" s="92">
        <v>0.18</v>
      </c>
      <c r="J720" s="78">
        <f t="shared" si="23"/>
        <v>406.72</v>
      </c>
    </row>
    <row r="721" spans="1:10" ht="58">
      <c r="A721" s="34">
        <f t="shared" si="24"/>
        <v>717</v>
      </c>
      <c r="B721" s="80" t="s">
        <v>11568</v>
      </c>
      <c r="C721" s="81" t="s">
        <v>1736</v>
      </c>
      <c r="D721" s="81" t="s">
        <v>11424</v>
      </c>
      <c r="E721" s="81" t="s">
        <v>189</v>
      </c>
      <c r="F721" s="81" t="s">
        <v>56</v>
      </c>
      <c r="G721" s="81" t="s">
        <v>189</v>
      </c>
      <c r="H721" s="82">
        <v>1500</v>
      </c>
      <c r="I721" s="92">
        <v>0.18</v>
      </c>
      <c r="J721" s="78">
        <f t="shared" si="23"/>
        <v>1230</v>
      </c>
    </row>
    <row r="722" spans="1:10" ht="58">
      <c r="A722" s="34">
        <f t="shared" si="24"/>
        <v>718</v>
      </c>
      <c r="B722" s="80" t="s">
        <v>11568</v>
      </c>
      <c r="C722" s="81" t="s">
        <v>1737</v>
      </c>
      <c r="D722" s="81" t="s">
        <v>11425</v>
      </c>
      <c r="E722" s="81" t="s">
        <v>189</v>
      </c>
      <c r="F722" s="81" t="s">
        <v>56</v>
      </c>
      <c r="G722" s="81" t="s">
        <v>189</v>
      </c>
      <c r="H722" s="82">
        <v>1720</v>
      </c>
      <c r="I722" s="92">
        <v>0.18</v>
      </c>
      <c r="J722" s="78">
        <f t="shared" si="23"/>
        <v>1410.4</v>
      </c>
    </row>
    <row r="723" spans="1:10" ht="43.5">
      <c r="A723" s="34">
        <f t="shared" si="24"/>
        <v>719</v>
      </c>
      <c r="B723" s="80" t="s">
        <v>11568</v>
      </c>
      <c r="C723" s="81" t="s">
        <v>1739</v>
      </c>
      <c r="D723" s="81" t="s">
        <v>11426</v>
      </c>
      <c r="E723" s="81" t="s">
        <v>189</v>
      </c>
      <c r="F723" s="81" t="s">
        <v>56</v>
      </c>
      <c r="G723" s="81" t="s">
        <v>189</v>
      </c>
      <c r="H723" s="82">
        <v>350</v>
      </c>
      <c r="I723" s="92">
        <v>0.18</v>
      </c>
      <c r="J723" s="78">
        <f t="shared" si="23"/>
        <v>287</v>
      </c>
    </row>
    <row r="724" spans="1:10" ht="43.5">
      <c r="A724" s="34">
        <f t="shared" si="24"/>
        <v>720</v>
      </c>
      <c r="B724" s="80" t="s">
        <v>11568</v>
      </c>
      <c r="C724" s="81" t="s">
        <v>1740</v>
      </c>
      <c r="D724" s="81" t="s">
        <v>11427</v>
      </c>
      <c r="E724" s="81" t="s">
        <v>189</v>
      </c>
      <c r="F724" s="81" t="s">
        <v>56</v>
      </c>
      <c r="G724" s="81" t="s">
        <v>189</v>
      </c>
      <c r="H724" s="82">
        <v>350</v>
      </c>
      <c r="I724" s="92">
        <v>0.18</v>
      </c>
      <c r="J724" s="78">
        <f t="shared" si="23"/>
        <v>287</v>
      </c>
    </row>
    <row r="725" spans="1:10" ht="43.5">
      <c r="A725" s="34">
        <f t="shared" si="24"/>
        <v>721</v>
      </c>
      <c r="B725" s="80" t="s">
        <v>11568</v>
      </c>
      <c r="C725" s="81" t="s">
        <v>1741</v>
      </c>
      <c r="D725" s="81" t="s">
        <v>11428</v>
      </c>
      <c r="E725" s="81" t="s">
        <v>189</v>
      </c>
      <c r="F725" s="81" t="s">
        <v>56</v>
      </c>
      <c r="G725" s="81" t="s">
        <v>189</v>
      </c>
      <c r="H725" s="82">
        <v>350</v>
      </c>
      <c r="I725" s="92">
        <v>0.18</v>
      </c>
      <c r="J725" s="78">
        <f t="shared" si="23"/>
        <v>287</v>
      </c>
    </row>
    <row r="726" spans="1:10" ht="43.5">
      <c r="A726" s="34">
        <f t="shared" si="24"/>
        <v>722</v>
      </c>
      <c r="B726" s="80" t="s">
        <v>11568</v>
      </c>
      <c r="C726" s="81" t="s">
        <v>1742</v>
      </c>
      <c r="D726" s="81" t="s">
        <v>11429</v>
      </c>
      <c r="E726" s="81" t="s">
        <v>189</v>
      </c>
      <c r="F726" s="81" t="s">
        <v>56</v>
      </c>
      <c r="G726" s="81" t="s">
        <v>189</v>
      </c>
      <c r="H726" s="82">
        <v>1000</v>
      </c>
      <c r="I726" s="92">
        <v>0.18</v>
      </c>
      <c r="J726" s="78">
        <f t="shared" si="23"/>
        <v>820.00000000000011</v>
      </c>
    </row>
    <row r="727" spans="1:10" ht="43.5">
      <c r="A727" s="34">
        <f t="shared" si="24"/>
        <v>723</v>
      </c>
      <c r="B727" s="80" t="s">
        <v>11568</v>
      </c>
      <c r="C727" s="81" t="s">
        <v>1743</v>
      </c>
      <c r="D727" s="81" t="s">
        <v>11430</v>
      </c>
      <c r="E727" s="81" t="s">
        <v>189</v>
      </c>
      <c r="F727" s="81" t="s">
        <v>56</v>
      </c>
      <c r="G727" s="81" t="s">
        <v>189</v>
      </c>
      <c r="H727" s="82">
        <v>10000</v>
      </c>
      <c r="I727" s="92">
        <v>0.18</v>
      </c>
      <c r="J727" s="78">
        <f t="shared" si="23"/>
        <v>8200</v>
      </c>
    </row>
    <row r="728" spans="1:10" ht="15.5">
      <c r="A728" s="34">
        <f t="shared" si="24"/>
        <v>724</v>
      </c>
      <c r="B728" s="80" t="s">
        <v>11568</v>
      </c>
      <c r="C728" s="81" t="s">
        <v>1744</v>
      </c>
      <c r="D728" s="81" t="s">
        <v>1745</v>
      </c>
      <c r="E728" s="81" t="s">
        <v>189</v>
      </c>
      <c r="F728" s="81" t="s">
        <v>56</v>
      </c>
      <c r="G728" s="81" t="s">
        <v>189</v>
      </c>
      <c r="H728" s="82">
        <v>250</v>
      </c>
      <c r="I728" s="92">
        <v>0.18</v>
      </c>
      <c r="J728" s="78">
        <f t="shared" si="23"/>
        <v>205.00000000000003</v>
      </c>
    </row>
    <row r="729" spans="1:10" ht="43.5">
      <c r="A729" s="34">
        <f t="shared" si="24"/>
        <v>725</v>
      </c>
      <c r="B729" s="80" t="s">
        <v>11568</v>
      </c>
      <c r="C729" s="81" t="s">
        <v>1746</v>
      </c>
      <c r="D729" s="81" t="s">
        <v>11431</v>
      </c>
      <c r="E729" s="81" t="s">
        <v>189</v>
      </c>
      <c r="F729" s="81" t="s">
        <v>56</v>
      </c>
      <c r="G729" s="81" t="s">
        <v>189</v>
      </c>
      <c r="H729" s="82">
        <v>1000</v>
      </c>
      <c r="I729" s="92">
        <v>0.18</v>
      </c>
      <c r="J729" s="78">
        <f t="shared" si="23"/>
        <v>820.00000000000011</v>
      </c>
    </row>
    <row r="730" spans="1:10" ht="43.5">
      <c r="A730" s="34">
        <f t="shared" si="24"/>
        <v>726</v>
      </c>
      <c r="B730" s="80" t="s">
        <v>11568</v>
      </c>
      <c r="C730" s="81" t="s">
        <v>1747</v>
      </c>
      <c r="D730" s="81" t="s">
        <v>11432</v>
      </c>
      <c r="E730" s="81" t="s">
        <v>189</v>
      </c>
      <c r="F730" s="81" t="s">
        <v>56</v>
      </c>
      <c r="G730" s="81" t="s">
        <v>189</v>
      </c>
      <c r="H730" s="82">
        <v>600</v>
      </c>
      <c r="I730" s="92">
        <v>0.18</v>
      </c>
      <c r="J730" s="78">
        <f t="shared" si="23"/>
        <v>492.00000000000006</v>
      </c>
    </row>
    <row r="731" spans="1:10" ht="29">
      <c r="A731" s="34">
        <f t="shared" si="24"/>
        <v>727</v>
      </c>
      <c r="B731" s="80" t="s">
        <v>11568</v>
      </c>
      <c r="C731" s="81" t="s">
        <v>1748</v>
      </c>
      <c r="D731" s="81" t="s">
        <v>11433</v>
      </c>
      <c r="E731" s="81" t="s">
        <v>189</v>
      </c>
      <c r="F731" s="81" t="s">
        <v>56</v>
      </c>
      <c r="G731" s="81" t="s">
        <v>189</v>
      </c>
      <c r="H731" s="82">
        <v>7500</v>
      </c>
      <c r="I731" s="92">
        <v>0.18</v>
      </c>
      <c r="J731" s="78">
        <f t="shared" si="23"/>
        <v>6150.0000000000009</v>
      </c>
    </row>
    <row r="732" spans="1:10" ht="29">
      <c r="A732" s="34">
        <f t="shared" si="24"/>
        <v>728</v>
      </c>
      <c r="B732" s="80" t="s">
        <v>11568</v>
      </c>
      <c r="C732" s="81" t="s">
        <v>1750</v>
      </c>
      <c r="D732" s="81" t="s">
        <v>11434</v>
      </c>
      <c r="E732" s="81" t="s">
        <v>189</v>
      </c>
      <c r="F732" s="81" t="s">
        <v>56</v>
      </c>
      <c r="G732" s="81" t="s">
        <v>189</v>
      </c>
      <c r="H732" s="82">
        <v>4000</v>
      </c>
      <c r="I732" s="92">
        <v>0.18</v>
      </c>
      <c r="J732" s="78">
        <f t="shared" si="23"/>
        <v>3280.0000000000005</v>
      </c>
    </row>
    <row r="733" spans="1:10" ht="43.5">
      <c r="A733" s="34">
        <f t="shared" si="24"/>
        <v>729</v>
      </c>
      <c r="B733" s="80" t="s">
        <v>11568</v>
      </c>
      <c r="C733" s="81" t="s">
        <v>1751</v>
      </c>
      <c r="D733" s="81" t="s">
        <v>1752</v>
      </c>
      <c r="E733" s="81" t="s">
        <v>189</v>
      </c>
      <c r="F733" s="81" t="s">
        <v>56</v>
      </c>
      <c r="G733" s="81" t="s">
        <v>189</v>
      </c>
      <c r="H733" s="82">
        <v>5000</v>
      </c>
      <c r="I733" s="92">
        <v>0.18</v>
      </c>
      <c r="J733" s="78">
        <f t="shared" si="23"/>
        <v>4100</v>
      </c>
    </row>
    <row r="734" spans="1:10" ht="43.5">
      <c r="A734" s="34">
        <f t="shared" si="24"/>
        <v>730</v>
      </c>
      <c r="B734" s="80" t="s">
        <v>11568</v>
      </c>
      <c r="C734" s="81" t="s">
        <v>1753</v>
      </c>
      <c r="D734" s="81" t="s">
        <v>1754</v>
      </c>
      <c r="E734" s="81" t="s">
        <v>189</v>
      </c>
      <c r="F734" s="81" t="s">
        <v>56</v>
      </c>
      <c r="G734" s="81" t="s">
        <v>189</v>
      </c>
      <c r="H734" s="82">
        <v>5000</v>
      </c>
      <c r="I734" s="92">
        <v>0.18</v>
      </c>
      <c r="J734" s="78">
        <f t="shared" si="23"/>
        <v>4100</v>
      </c>
    </row>
    <row r="735" spans="1:10" ht="29">
      <c r="A735" s="34">
        <f t="shared" si="24"/>
        <v>731</v>
      </c>
      <c r="B735" s="80" t="s">
        <v>11568</v>
      </c>
      <c r="C735" s="81" t="s">
        <v>1755</v>
      </c>
      <c r="D735" s="81" t="s">
        <v>11435</v>
      </c>
      <c r="E735" s="81" t="s">
        <v>189</v>
      </c>
      <c r="F735" s="81" t="s">
        <v>56</v>
      </c>
      <c r="G735" s="81" t="s">
        <v>189</v>
      </c>
      <c r="H735" s="82">
        <v>1000</v>
      </c>
      <c r="I735" s="92">
        <v>0.18</v>
      </c>
      <c r="J735" s="78">
        <f t="shared" si="23"/>
        <v>820.00000000000011</v>
      </c>
    </row>
    <row r="736" spans="1:10" ht="43.5">
      <c r="A736" s="34">
        <f t="shared" si="24"/>
        <v>732</v>
      </c>
      <c r="B736" s="80" t="s">
        <v>11568</v>
      </c>
      <c r="C736" s="81" t="s">
        <v>1756</v>
      </c>
      <c r="D736" s="81" t="s">
        <v>11436</v>
      </c>
      <c r="E736" s="81" t="s">
        <v>189</v>
      </c>
      <c r="F736" s="81" t="s">
        <v>56</v>
      </c>
      <c r="G736" s="81" t="s">
        <v>189</v>
      </c>
      <c r="H736" s="82">
        <v>600</v>
      </c>
      <c r="I736" s="92">
        <v>0.18</v>
      </c>
      <c r="J736" s="78">
        <f t="shared" si="23"/>
        <v>492.00000000000006</v>
      </c>
    </row>
    <row r="737" spans="1:10" ht="43.5">
      <c r="A737" s="34">
        <f t="shared" si="24"/>
        <v>733</v>
      </c>
      <c r="B737" s="80" t="s">
        <v>11568</v>
      </c>
      <c r="C737" s="81" t="s">
        <v>1757</v>
      </c>
      <c r="D737" s="81" t="s">
        <v>11437</v>
      </c>
      <c r="E737" s="81" t="s">
        <v>189</v>
      </c>
      <c r="F737" s="81" t="s">
        <v>56</v>
      </c>
      <c r="G737" s="81" t="s">
        <v>189</v>
      </c>
      <c r="H737" s="82">
        <v>12000</v>
      </c>
      <c r="I737" s="92">
        <v>0.18</v>
      </c>
      <c r="J737" s="78">
        <f t="shared" si="23"/>
        <v>9840</v>
      </c>
    </row>
    <row r="738" spans="1:10" ht="15.5">
      <c r="A738" s="34">
        <f t="shared" si="24"/>
        <v>734</v>
      </c>
      <c r="B738" s="80" t="s">
        <v>11568</v>
      </c>
      <c r="C738" s="81" t="s">
        <v>1758</v>
      </c>
      <c r="D738" s="81" t="s">
        <v>11438</v>
      </c>
      <c r="E738" s="81" t="s">
        <v>189</v>
      </c>
      <c r="F738" s="81" t="s">
        <v>56</v>
      </c>
      <c r="G738" s="81" t="s">
        <v>189</v>
      </c>
      <c r="H738" s="82">
        <v>300</v>
      </c>
      <c r="I738" s="92">
        <v>0.18</v>
      </c>
      <c r="J738" s="78">
        <f t="shared" si="23"/>
        <v>246.00000000000003</v>
      </c>
    </row>
    <row r="739" spans="1:10" ht="43.5">
      <c r="A739" s="34">
        <f t="shared" si="24"/>
        <v>735</v>
      </c>
      <c r="B739" s="80" t="s">
        <v>11568</v>
      </c>
      <c r="C739" s="81" t="s">
        <v>1759</v>
      </c>
      <c r="D739" s="81" t="s">
        <v>11439</v>
      </c>
      <c r="E739" s="81" t="s">
        <v>189</v>
      </c>
      <c r="F739" s="81" t="s">
        <v>56</v>
      </c>
      <c r="G739" s="81" t="s">
        <v>189</v>
      </c>
      <c r="H739" s="82">
        <v>6000</v>
      </c>
      <c r="I739" s="92">
        <v>0.18</v>
      </c>
      <c r="J739" s="78">
        <f t="shared" si="23"/>
        <v>4920</v>
      </c>
    </row>
    <row r="740" spans="1:10" ht="29">
      <c r="A740" s="34">
        <f t="shared" si="24"/>
        <v>736</v>
      </c>
      <c r="B740" s="80" t="s">
        <v>11568</v>
      </c>
      <c r="C740" s="81" t="s">
        <v>1760</v>
      </c>
      <c r="D740" s="81" t="s">
        <v>11440</v>
      </c>
      <c r="E740" s="81" t="s">
        <v>189</v>
      </c>
      <c r="F740" s="81" t="s">
        <v>56</v>
      </c>
      <c r="G740" s="81" t="s">
        <v>189</v>
      </c>
      <c r="H740" s="82">
        <v>1495</v>
      </c>
      <c r="I740" s="92">
        <v>0.18</v>
      </c>
      <c r="J740" s="78">
        <f t="shared" si="23"/>
        <v>1225.9000000000001</v>
      </c>
    </row>
    <row r="741" spans="1:10" ht="15.5">
      <c r="A741" s="34">
        <f t="shared" si="24"/>
        <v>737</v>
      </c>
      <c r="B741" s="80" t="s">
        <v>11568</v>
      </c>
      <c r="C741" s="81" t="s">
        <v>1761</v>
      </c>
      <c r="D741" s="81" t="s">
        <v>11441</v>
      </c>
      <c r="E741" s="81" t="s">
        <v>189</v>
      </c>
      <c r="F741" s="81" t="s">
        <v>56</v>
      </c>
      <c r="G741" s="81" t="s">
        <v>189</v>
      </c>
      <c r="H741" s="82">
        <v>500</v>
      </c>
      <c r="I741" s="92">
        <v>0.18</v>
      </c>
      <c r="J741" s="78">
        <f t="shared" si="23"/>
        <v>410.00000000000006</v>
      </c>
    </row>
    <row r="742" spans="1:10" ht="29">
      <c r="A742" s="34">
        <f t="shared" si="24"/>
        <v>738</v>
      </c>
      <c r="B742" s="80" t="s">
        <v>11568</v>
      </c>
      <c r="C742" s="81" t="s">
        <v>1762</v>
      </c>
      <c r="D742" s="81" t="s">
        <v>1763</v>
      </c>
      <c r="E742" s="81" t="s">
        <v>189</v>
      </c>
      <c r="F742" s="81" t="s">
        <v>56</v>
      </c>
      <c r="G742" s="81" t="s">
        <v>189</v>
      </c>
      <c r="H742" s="82">
        <v>500</v>
      </c>
      <c r="I742" s="92">
        <v>0.18</v>
      </c>
      <c r="J742" s="78">
        <f t="shared" si="23"/>
        <v>410.00000000000006</v>
      </c>
    </row>
    <row r="743" spans="1:10" ht="15.5">
      <c r="A743" s="34">
        <f t="shared" si="24"/>
        <v>739</v>
      </c>
      <c r="B743" s="80" t="s">
        <v>11568</v>
      </c>
      <c r="C743" s="81" t="s">
        <v>1764</v>
      </c>
      <c r="D743" s="81" t="s">
        <v>11442</v>
      </c>
      <c r="E743" s="81" t="s">
        <v>189</v>
      </c>
      <c r="F743" s="81" t="s">
        <v>56</v>
      </c>
      <c r="G743" s="81" t="s">
        <v>189</v>
      </c>
      <c r="H743" s="82">
        <v>1000</v>
      </c>
      <c r="I743" s="92">
        <v>0.18</v>
      </c>
      <c r="J743" s="78">
        <f t="shared" si="23"/>
        <v>820.00000000000011</v>
      </c>
    </row>
    <row r="744" spans="1:10" ht="15.5">
      <c r="A744" s="34">
        <f t="shared" si="24"/>
        <v>740</v>
      </c>
      <c r="B744" s="80" t="s">
        <v>11568</v>
      </c>
      <c r="C744" s="81" t="s">
        <v>1765</v>
      </c>
      <c r="D744" s="81" t="s">
        <v>1766</v>
      </c>
      <c r="E744" s="81" t="s">
        <v>189</v>
      </c>
      <c r="F744" s="81" t="s">
        <v>56</v>
      </c>
      <c r="G744" s="81" t="s">
        <v>189</v>
      </c>
      <c r="H744" s="82">
        <v>10000</v>
      </c>
      <c r="I744" s="92">
        <v>0.18</v>
      </c>
      <c r="J744" s="78">
        <f t="shared" si="23"/>
        <v>8200</v>
      </c>
    </row>
    <row r="745" spans="1:10" ht="58">
      <c r="A745" s="34">
        <f t="shared" si="24"/>
        <v>741</v>
      </c>
      <c r="B745" s="80" t="s">
        <v>11568</v>
      </c>
      <c r="C745" s="81" t="s">
        <v>1767</v>
      </c>
      <c r="D745" s="81" t="s">
        <v>11443</v>
      </c>
      <c r="E745" s="81" t="s">
        <v>189</v>
      </c>
      <c r="F745" s="81" t="s">
        <v>56</v>
      </c>
      <c r="G745" s="81" t="s">
        <v>189</v>
      </c>
      <c r="H745" s="82">
        <v>3650</v>
      </c>
      <c r="I745" s="92">
        <v>0.18</v>
      </c>
      <c r="J745" s="78">
        <f t="shared" si="23"/>
        <v>2993</v>
      </c>
    </row>
    <row r="746" spans="1:10" ht="15.5">
      <c r="A746" s="34">
        <f t="shared" si="24"/>
        <v>742</v>
      </c>
      <c r="B746" s="80" t="s">
        <v>11568</v>
      </c>
      <c r="C746" s="81" t="s">
        <v>1768</v>
      </c>
      <c r="D746" s="81" t="s">
        <v>1769</v>
      </c>
      <c r="E746" s="81" t="s">
        <v>189</v>
      </c>
      <c r="F746" s="81" t="s">
        <v>56</v>
      </c>
      <c r="G746" s="81" t="s">
        <v>189</v>
      </c>
      <c r="H746" s="82">
        <v>250</v>
      </c>
      <c r="I746" s="92">
        <v>0.18</v>
      </c>
      <c r="J746" s="78">
        <f t="shared" si="23"/>
        <v>205.00000000000003</v>
      </c>
    </row>
    <row r="747" spans="1:10" ht="43.5">
      <c r="A747" s="34">
        <f t="shared" si="24"/>
        <v>743</v>
      </c>
      <c r="B747" s="80" t="s">
        <v>11568</v>
      </c>
      <c r="C747" s="81" t="s">
        <v>1770</v>
      </c>
      <c r="D747" s="81" t="s">
        <v>11444</v>
      </c>
      <c r="E747" s="81" t="s">
        <v>189</v>
      </c>
      <c r="F747" s="81" t="s">
        <v>56</v>
      </c>
      <c r="G747" s="81" t="s">
        <v>189</v>
      </c>
      <c r="H747" s="82">
        <v>125</v>
      </c>
      <c r="I747" s="92">
        <v>0.18</v>
      </c>
      <c r="J747" s="78">
        <f t="shared" si="23"/>
        <v>102.50000000000001</v>
      </c>
    </row>
    <row r="748" spans="1:10" ht="29">
      <c r="A748" s="34">
        <f t="shared" si="24"/>
        <v>744</v>
      </c>
      <c r="B748" s="80" t="s">
        <v>11568</v>
      </c>
      <c r="C748" s="81" t="s">
        <v>1771</v>
      </c>
      <c r="D748" s="81" t="s">
        <v>11445</v>
      </c>
      <c r="E748" s="81" t="s">
        <v>189</v>
      </c>
      <c r="F748" s="81" t="s">
        <v>56</v>
      </c>
      <c r="G748" s="81" t="s">
        <v>189</v>
      </c>
      <c r="H748" s="82">
        <v>250</v>
      </c>
      <c r="I748" s="92">
        <v>0.18</v>
      </c>
      <c r="J748" s="78">
        <f t="shared" si="23"/>
        <v>205.00000000000003</v>
      </c>
    </row>
    <row r="749" spans="1:10" ht="15.5">
      <c r="A749" s="34">
        <f t="shared" si="24"/>
        <v>745</v>
      </c>
      <c r="B749" s="80" t="s">
        <v>11568</v>
      </c>
      <c r="C749" s="81" t="s">
        <v>1772</v>
      </c>
      <c r="D749" s="81" t="s">
        <v>1773</v>
      </c>
      <c r="E749" s="81" t="s">
        <v>189</v>
      </c>
      <c r="F749" s="81" t="s">
        <v>56</v>
      </c>
      <c r="G749" s="81" t="s">
        <v>189</v>
      </c>
      <c r="H749" s="82">
        <v>130</v>
      </c>
      <c r="I749" s="92">
        <v>0.18</v>
      </c>
      <c r="J749" s="78">
        <f t="shared" si="23"/>
        <v>106.60000000000001</v>
      </c>
    </row>
    <row r="750" spans="1:10" ht="29">
      <c r="A750" s="34">
        <f t="shared" si="24"/>
        <v>746</v>
      </c>
      <c r="B750" s="80" t="s">
        <v>11568</v>
      </c>
      <c r="C750" s="81" t="s">
        <v>1774</v>
      </c>
      <c r="D750" s="81" t="s">
        <v>11446</v>
      </c>
      <c r="E750" s="81" t="s">
        <v>189</v>
      </c>
      <c r="F750" s="81" t="s">
        <v>56</v>
      </c>
      <c r="G750" s="81" t="s">
        <v>189</v>
      </c>
      <c r="H750" s="82">
        <v>23</v>
      </c>
      <c r="I750" s="92">
        <v>0.18</v>
      </c>
      <c r="J750" s="78">
        <f t="shared" si="23"/>
        <v>18.860000000000003</v>
      </c>
    </row>
    <row r="751" spans="1:10" ht="15.5">
      <c r="A751" s="34">
        <f t="shared" si="24"/>
        <v>747</v>
      </c>
      <c r="B751" s="80" t="s">
        <v>11568</v>
      </c>
      <c r="C751" s="81" t="s">
        <v>1775</v>
      </c>
      <c r="D751" s="81" t="s">
        <v>1776</v>
      </c>
      <c r="E751" s="81" t="s">
        <v>189</v>
      </c>
      <c r="F751" s="81" t="s">
        <v>56</v>
      </c>
      <c r="G751" s="81" t="s">
        <v>189</v>
      </c>
      <c r="H751" s="82">
        <v>63</v>
      </c>
      <c r="I751" s="92">
        <v>0.18</v>
      </c>
      <c r="J751" s="78">
        <f t="shared" si="23"/>
        <v>51.660000000000004</v>
      </c>
    </row>
    <row r="752" spans="1:10" ht="15.5">
      <c r="A752" s="34">
        <f t="shared" si="24"/>
        <v>748</v>
      </c>
      <c r="B752" s="80" t="s">
        <v>11568</v>
      </c>
      <c r="C752" s="81" t="s">
        <v>1777</v>
      </c>
      <c r="D752" s="81" t="s">
        <v>1778</v>
      </c>
      <c r="E752" s="81" t="s">
        <v>189</v>
      </c>
      <c r="F752" s="81" t="s">
        <v>56</v>
      </c>
      <c r="G752" s="81" t="s">
        <v>189</v>
      </c>
      <c r="H752" s="82">
        <v>150</v>
      </c>
      <c r="I752" s="92">
        <v>0.18</v>
      </c>
      <c r="J752" s="78">
        <f t="shared" si="23"/>
        <v>123.00000000000001</v>
      </c>
    </row>
    <row r="753" spans="1:10" ht="58">
      <c r="A753" s="34">
        <f t="shared" si="24"/>
        <v>749</v>
      </c>
      <c r="B753" s="80" t="s">
        <v>11568</v>
      </c>
      <c r="C753" s="81" t="s">
        <v>1779</v>
      </c>
      <c r="D753" s="81" t="s">
        <v>11447</v>
      </c>
      <c r="E753" s="81" t="s">
        <v>189</v>
      </c>
      <c r="F753" s="81" t="s">
        <v>56</v>
      </c>
      <c r="G753" s="81" t="s">
        <v>189</v>
      </c>
      <c r="H753" s="82">
        <v>1130</v>
      </c>
      <c r="I753" s="92">
        <v>0.18</v>
      </c>
      <c r="J753" s="78">
        <f t="shared" si="23"/>
        <v>926.6</v>
      </c>
    </row>
    <row r="754" spans="1:10" ht="15.5">
      <c r="A754" s="34">
        <f t="shared" si="24"/>
        <v>750</v>
      </c>
      <c r="B754" s="80" t="s">
        <v>11568</v>
      </c>
      <c r="C754" s="81" t="s">
        <v>1780</v>
      </c>
      <c r="D754" s="81" t="s">
        <v>1769</v>
      </c>
      <c r="E754" s="81" t="s">
        <v>189</v>
      </c>
      <c r="F754" s="81" t="s">
        <v>56</v>
      </c>
      <c r="G754" s="81" t="s">
        <v>189</v>
      </c>
      <c r="H754" s="82">
        <v>230</v>
      </c>
      <c r="I754" s="92">
        <v>0.18</v>
      </c>
      <c r="J754" s="78">
        <f t="shared" si="23"/>
        <v>188.60000000000002</v>
      </c>
    </row>
    <row r="755" spans="1:10" ht="15.5">
      <c r="A755" s="34">
        <f t="shared" si="24"/>
        <v>751</v>
      </c>
      <c r="B755" s="80" t="s">
        <v>11568</v>
      </c>
      <c r="C755" s="81" t="s">
        <v>1781</v>
      </c>
      <c r="D755" s="81" t="s">
        <v>1773</v>
      </c>
      <c r="E755" s="81" t="s">
        <v>189</v>
      </c>
      <c r="F755" s="81" t="s">
        <v>56</v>
      </c>
      <c r="G755" s="81" t="s">
        <v>189</v>
      </c>
      <c r="H755" s="82">
        <v>130</v>
      </c>
      <c r="I755" s="92">
        <v>0.18</v>
      </c>
      <c r="J755" s="78">
        <f t="shared" si="23"/>
        <v>106.60000000000001</v>
      </c>
    </row>
    <row r="756" spans="1:10" ht="15.5">
      <c r="A756" s="34">
        <f t="shared" si="24"/>
        <v>752</v>
      </c>
      <c r="B756" s="80" t="s">
        <v>11568</v>
      </c>
      <c r="C756" s="81" t="s">
        <v>1782</v>
      </c>
      <c r="D756" s="81" t="s">
        <v>1776</v>
      </c>
      <c r="E756" s="81" t="s">
        <v>189</v>
      </c>
      <c r="F756" s="81" t="s">
        <v>56</v>
      </c>
      <c r="G756" s="81" t="s">
        <v>189</v>
      </c>
      <c r="H756" s="82">
        <v>58</v>
      </c>
      <c r="I756" s="92">
        <v>0.18</v>
      </c>
      <c r="J756" s="78">
        <f t="shared" ref="J756:J819" si="25">H756*(1-I756)</f>
        <v>47.56</v>
      </c>
    </row>
    <row r="757" spans="1:10" ht="15.5">
      <c r="A757" s="34">
        <f t="shared" si="24"/>
        <v>753</v>
      </c>
      <c r="B757" s="80" t="s">
        <v>11568</v>
      </c>
      <c r="C757" s="81" t="s">
        <v>1783</v>
      </c>
      <c r="D757" s="81" t="s">
        <v>1778</v>
      </c>
      <c r="E757" s="81" t="s">
        <v>189</v>
      </c>
      <c r="F757" s="81" t="s">
        <v>56</v>
      </c>
      <c r="G757" s="81" t="s">
        <v>189</v>
      </c>
      <c r="H757" s="82">
        <v>150</v>
      </c>
      <c r="I757" s="92">
        <v>0.18</v>
      </c>
      <c r="J757" s="78">
        <f t="shared" si="25"/>
        <v>123.00000000000001</v>
      </c>
    </row>
    <row r="758" spans="1:10" ht="15.5">
      <c r="A758" s="34">
        <f t="shared" si="24"/>
        <v>754</v>
      </c>
      <c r="B758" s="80" t="s">
        <v>11568</v>
      </c>
      <c r="C758" s="81" t="s">
        <v>1784</v>
      </c>
      <c r="D758" s="81" t="s">
        <v>1785</v>
      </c>
      <c r="E758" s="81" t="s">
        <v>189</v>
      </c>
      <c r="F758" s="81" t="s">
        <v>56</v>
      </c>
      <c r="G758" s="81" t="s">
        <v>189</v>
      </c>
      <c r="H758" s="82">
        <v>20</v>
      </c>
      <c r="I758" s="92">
        <v>0.18</v>
      </c>
      <c r="J758" s="78">
        <f t="shared" si="25"/>
        <v>16.400000000000002</v>
      </c>
    </row>
    <row r="759" spans="1:10" ht="15.5">
      <c r="A759" s="34">
        <f t="shared" si="24"/>
        <v>755</v>
      </c>
      <c r="B759" s="80" t="s">
        <v>11568</v>
      </c>
      <c r="C759" s="81" t="s">
        <v>1786</v>
      </c>
      <c r="D759" s="81" t="s">
        <v>1787</v>
      </c>
      <c r="E759" s="81" t="s">
        <v>189</v>
      </c>
      <c r="F759" s="81" t="s">
        <v>56</v>
      </c>
      <c r="G759" s="81" t="s">
        <v>189</v>
      </c>
      <c r="H759" s="82">
        <v>2520</v>
      </c>
      <c r="I759" s="92">
        <v>0.18</v>
      </c>
      <c r="J759" s="78">
        <f t="shared" si="25"/>
        <v>2066.4</v>
      </c>
    </row>
    <row r="760" spans="1:10" ht="58">
      <c r="A760" s="34">
        <f t="shared" si="24"/>
        <v>756</v>
      </c>
      <c r="B760" s="80" t="s">
        <v>11568</v>
      </c>
      <c r="C760" s="81" t="s">
        <v>1788</v>
      </c>
      <c r="D760" s="81" t="s">
        <v>11448</v>
      </c>
      <c r="E760" s="81" t="s">
        <v>189</v>
      </c>
      <c r="F760" s="81" t="s">
        <v>56</v>
      </c>
      <c r="G760" s="81" t="s">
        <v>189</v>
      </c>
      <c r="H760" s="82">
        <v>590</v>
      </c>
      <c r="I760" s="92">
        <v>0.18</v>
      </c>
      <c r="J760" s="78">
        <f t="shared" si="25"/>
        <v>483.8</v>
      </c>
    </row>
    <row r="761" spans="1:10" ht="15.5">
      <c r="A761" s="34">
        <f t="shared" si="24"/>
        <v>757</v>
      </c>
      <c r="B761" s="80" t="s">
        <v>11568</v>
      </c>
      <c r="C761" s="81" t="s">
        <v>1789</v>
      </c>
      <c r="D761" s="81" t="s">
        <v>1769</v>
      </c>
      <c r="E761" s="81" t="s">
        <v>189</v>
      </c>
      <c r="F761" s="81" t="s">
        <v>56</v>
      </c>
      <c r="G761" s="81" t="s">
        <v>189</v>
      </c>
      <c r="H761" s="82">
        <v>150</v>
      </c>
      <c r="I761" s="92">
        <v>0.18</v>
      </c>
      <c r="J761" s="78">
        <f t="shared" si="25"/>
        <v>123.00000000000001</v>
      </c>
    </row>
    <row r="762" spans="1:10" ht="15.5">
      <c r="A762" s="34">
        <f t="shared" si="24"/>
        <v>758</v>
      </c>
      <c r="B762" s="80" t="s">
        <v>11568</v>
      </c>
      <c r="C762" s="81" t="s">
        <v>1790</v>
      </c>
      <c r="D762" s="81" t="s">
        <v>1776</v>
      </c>
      <c r="E762" s="81" t="s">
        <v>189</v>
      </c>
      <c r="F762" s="81" t="s">
        <v>56</v>
      </c>
      <c r="G762" s="81" t="s">
        <v>189</v>
      </c>
      <c r="H762" s="82">
        <v>38</v>
      </c>
      <c r="I762" s="92">
        <v>0.18</v>
      </c>
      <c r="J762" s="78">
        <f t="shared" si="25"/>
        <v>31.160000000000004</v>
      </c>
    </row>
    <row r="763" spans="1:10" ht="15.5">
      <c r="A763" s="34">
        <f t="shared" si="24"/>
        <v>759</v>
      </c>
      <c r="B763" s="80" t="s">
        <v>11568</v>
      </c>
      <c r="C763" s="81" t="s">
        <v>1791</v>
      </c>
      <c r="D763" s="81" t="s">
        <v>1778</v>
      </c>
      <c r="E763" s="81" t="s">
        <v>189</v>
      </c>
      <c r="F763" s="81" t="s">
        <v>56</v>
      </c>
      <c r="G763" s="81" t="s">
        <v>189</v>
      </c>
      <c r="H763" s="82">
        <v>150</v>
      </c>
      <c r="I763" s="92">
        <v>0.18</v>
      </c>
      <c r="J763" s="78">
        <f t="shared" si="25"/>
        <v>123.00000000000001</v>
      </c>
    </row>
    <row r="764" spans="1:10" ht="15.5">
      <c r="A764" s="34">
        <f t="shared" si="24"/>
        <v>760</v>
      </c>
      <c r="B764" s="80" t="s">
        <v>11568</v>
      </c>
      <c r="C764" s="81" t="s">
        <v>1792</v>
      </c>
      <c r="D764" s="81" t="s">
        <v>1793</v>
      </c>
      <c r="E764" s="81" t="s">
        <v>189</v>
      </c>
      <c r="F764" s="81" t="s">
        <v>56</v>
      </c>
      <c r="G764" s="81" t="s">
        <v>189</v>
      </c>
      <c r="H764" s="82">
        <v>100</v>
      </c>
      <c r="I764" s="92">
        <v>0.18</v>
      </c>
      <c r="J764" s="78">
        <f t="shared" si="25"/>
        <v>82</v>
      </c>
    </row>
    <row r="765" spans="1:10" ht="15.5">
      <c r="A765" s="34">
        <f t="shared" si="24"/>
        <v>761</v>
      </c>
      <c r="B765" s="80" t="s">
        <v>11568</v>
      </c>
      <c r="C765" s="81" t="s">
        <v>1794</v>
      </c>
      <c r="D765" s="81" t="s">
        <v>1795</v>
      </c>
      <c r="E765" s="81" t="s">
        <v>189</v>
      </c>
      <c r="F765" s="81" t="s">
        <v>56</v>
      </c>
      <c r="G765" s="81" t="s">
        <v>189</v>
      </c>
      <c r="H765" s="82">
        <v>3060</v>
      </c>
      <c r="I765" s="92">
        <v>0.18</v>
      </c>
      <c r="J765" s="78">
        <f t="shared" si="25"/>
        <v>2509.2000000000003</v>
      </c>
    </row>
    <row r="766" spans="1:10" ht="15.5">
      <c r="A766" s="34">
        <f t="shared" si="24"/>
        <v>762</v>
      </c>
      <c r="B766" s="80" t="s">
        <v>11568</v>
      </c>
      <c r="C766" s="81" t="s">
        <v>1796</v>
      </c>
      <c r="D766" s="81" t="s">
        <v>1797</v>
      </c>
      <c r="E766" s="81" t="s">
        <v>189</v>
      </c>
      <c r="F766" s="81" t="s">
        <v>56</v>
      </c>
      <c r="G766" s="81" t="s">
        <v>189</v>
      </c>
      <c r="H766" s="82">
        <v>80</v>
      </c>
      <c r="I766" s="92">
        <v>0.18</v>
      </c>
      <c r="J766" s="78">
        <f t="shared" si="25"/>
        <v>65.600000000000009</v>
      </c>
    </row>
    <row r="767" spans="1:10" ht="15.5">
      <c r="A767" s="34">
        <f t="shared" si="24"/>
        <v>763</v>
      </c>
      <c r="B767" s="80" t="s">
        <v>11568</v>
      </c>
      <c r="C767" s="81" t="s">
        <v>1798</v>
      </c>
      <c r="D767" s="81" t="s">
        <v>1799</v>
      </c>
      <c r="E767" s="81" t="s">
        <v>189</v>
      </c>
      <c r="F767" s="81" t="s">
        <v>56</v>
      </c>
      <c r="G767" s="81" t="s">
        <v>189</v>
      </c>
      <c r="H767" s="82">
        <v>540</v>
      </c>
      <c r="I767" s="92">
        <v>0.18</v>
      </c>
      <c r="J767" s="78">
        <f t="shared" si="25"/>
        <v>442.8</v>
      </c>
    </row>
    <row r="768" spans="1:10" ht="15.5">
      <c r="A768" s="34">
        <f t="shared" si="24"/>
        <v>764</v>
      </c>
      <c r="B768" s="80" t="s">
        <v>11568</v>
      </c>
      <c r="C768" s="81" t="s">
        <v>1800</v>
      </c>
      <c r="D768" s="81" t="s">
        <v>11449</v>
      </c>
      <c r="E768" s="81" t="s">
        <v>189</v>
      </c>
      <c r="F768" s="81" t="s">
        <v>56</v>
      </c>
      <c r="G768" s="81" t="s">
        <v>189</v>
      </c>
      <c r="H768" s="82">
        <v>2500</v>
      </c>
      <c r="I768" s="92">
        <v>0.18</v>
      </c>
      <c r="J768" s="78">
        <f t="shared" si="25"/>
        <v>2050</v>
      </c>
    </row>
    <row r="769" spans="1:10" ht="29">
      <c r="A769" s="34">
        <f t="shared" si="24"/>
        <v>765</v>
      </c>
      <c r="B769" s="80" t="s">
        <v>11568</v>
      </c>
      <c r="C769" s="81" t="s">
        <v>1801</v>
      </c>
      <c r="D769" s="81" t="s">
        <v>11450</v>
      </c>
      <c r="E769" s="81" t="s">
        <v>189</v>
      </c>
      <c r="F769" s="81" t="s">
        <v>56</v>
      </c>
      <c r="G769" s="81" t="s">
        <v>189</v>
      </c>
      <c r="H769" s="82">
        <v>4750</v>
      </c>
      <c r="I769" s="92">
        <v>0.18</v>
      </c>
      <c r="J769" s="78">
        <f t="shared" si="25"/>
        <v>3895.0000000000005</v>
      </c>
    </row>
    <row r="770" spans="1:10" ht="58">
      <c r="A770" s="34">
        <f t="shared" si="24"/>
        <v>766</v>
      </c>
      <c r="B770" s="80" t="s">
        <v>11568</v>
      </c>
      <c r="C770" s="81" t="s">
        <v>1802</v>
      </c>
      <c r="D770" s="81" t="s">
        <v>11451</v>
      </c>
      <c r="E770" s="81" t="s">
        <v>189</v>
      </c>
      <c r="F770" s="81" t="s">
        <v>56</v>
      </c>
      <c r="G770" s="81" t="s">
        <v>189</v>
      </c>
      <c r="H770" s="82">
        <v>4250</v>
      </c>
      <c r="I770" s="92">
        <v>0.18</v>
      </c>
      <c r="J770" s="78">
        <f t="shared" si="25"/>
        <v>3485.0000000000005</v>
      </c>
    </row>
    <row r="771" spans="1:10" ht="58">
      <c r="A771" s="34">
        <f t="shared" si="24"/>
        <v>767</v>
      </c>
      <c r="B771" s="80" t="s">
        <v>11568</v>
      </c>
      <c r="C771" s="81" t="s">
        <v>1803</v>
      </c>
      <c r="D771" s="81" t="s">
        <v>11452</v>
      </c>
      <c r="E771" s="81" t="s">
        <v>189</v>
      </c>
      <c r="F771" s="81" t="s">
        <v>56</v>
      </c>
      <c r="G771" s="81" t="s">
        <v>189</v>
      </c>
      <c r="H771" s="82">
        <v>18800</v>
      </c>
      <c r="I771" s="92">
        <v>0.18</v>
      </c>
      <c r="J771" s="78">
        <f t="shared" si="25"/>
        <v>15416.000000000002</v>
      </c>
    </row>
    <row r="772" spans="1:10" ht="58">
      <c r="A772" s="34">
        <f t="shared" si="24"/>
        <v>768</v>
      </c>
      <c r="B772" s="80" t="s">
        <v>11568</v>
      </c>
      <c r="C772" s="81" t="s">
        <v>1804</v>
      </c>
      <c r="D772" s="81" t="s">
        <v>11453</v>
      </c>
      <c r="E772" s="81" t="s">
        <v>189</v>
      </c>
      <c r="F772" s="81" t="s">
        <v>56</v>
      </c>
      <c r="G772" s="81" t="s">
        <v>189</v>
      </c>
      <c r="H772" s="82">
        <v>7050</v>
      </c>
      <c r="I772" s="92">
        <v>0.18</v>
      </c>
      <c r="J772" s="78">
        <f t="shared" si="25"/>
        <v>5781</v>
      </c>
    </row>
    <row r="773" spans="1:10" ht="58">
      <c r="A773" s="34">
        <f t="shared" si="24"/>
        <v>769</v>
      </c>
      <c r="B773" s="80" t="s">
        <v>11568</v>
      </c>
      <c r="C773" s="81" t="s">
        <v>1805</v>
      </c>
      <c r="D773" s="81" t="s">
        <v>11454</v>
      </c>
      <c r="E773" s="81" t="s">
        <v>189</v>
      </c>
      <c r="F773" s="81" t="s">
        <v>56</v>
      </c>
      <c r="G773" s="81" t="s">
        <v>189</v>
      </c>
      <c r="H773" s="82">
        <v>2350</v>
      </c>
      <c r="I773" s="92">
        <v>0.18</v>
      </c>
      <c r="J773" s="78">
        <f t="shared" si="25"/>
        <v>1927.0000000000002</v>
      </c>
    </row>
    <row r="774" spans="1:10" ht="58">
      <c r="A774" s="34">
        <f t="shared" si="24"/>
        <v>770</v>
      </c>
      <c r="B774" s="80" t="s">
        <v>11568</v>
      </c>
      <c r="C774" s="81" t="s">
        <v>1806</v>
      </c>
      <c r="D774" s="81" t="s">
        <v>11455</v>
      </c>
      <c r="E774" s="81" t="s">
        <v>189</v>
      </c>
      <c r="F774" s="81" t="s">
        <v>56</v>
      </c>
      <c r="G774" s="81" t="s">
        <v>189</v>
      </c>
      <c r="H774" s="82">
        <v>9400</v>
      </c>
      <c r="I774" s="92">
        <v>0.18</v>
      </c>
      <c r="J774" s="78">
        <f t="shared" si="25"/>
        <v>7708.0000000000009</v>
      </c>
    </row>
    <row r="775" spans="1:10" ht="58">
      <c r="A775" s="34">
        <f t="shared" ref="A775:A838" si="26">SUM(A774+1)</f>
        <v>771</v>
      </c>
      <c r="B775" s="80" t="s">
        <v>11568</v>
      </c>
      <c r="C775" s="81" t="s">
        <v>1807</v>
      </c>
      <c r="D775" s="81" t="s">
        <v>11456</v>
      </c>
      <c r="E775" s="81" t="s">
        <v>189</v>
      </c>
      <c r="F775" s="81" t="s">
        <v>56</v>
      </c>
      <c r="G775" s="81" t="s">
        <v>189</v>
      </c>
      <c r="H775" s="82">
        <v>28250</v>
      </c>
      <c r="I775" s="92">
        <v>0.18</v>
      </c>
      <c r="J775" s="78">
        <f t="shared" si="25"/>
        <v>23165</v>
      </c>
    </row>
    <row r="776" spans="1:10" ht="29">
      <c r="A776" s="34">
        <f t="shared" si="26"/>
        <v>772</v>
      </c>
      <c r="B776" s="80" t="s">
        <v>11568</v>
      </c>
      <c r="C776" s="81" t="s">
        <v>1808</v>
      </c>
      <c r="D776" s="81" t="s">
        <v>1809</v>
      </c>
      <c r="E776" s="81" t="s">
        <v>189</v>
      </c>
      <c r="F776" s="81" t="s">
        <v>56</v>
      </c>
      <c r="G776" s="81" t="s">
        <v>189</v>
      </c>
      <c r="H776" s="82">
        <v>100</v>
      </c>
      <c r="I776" s="92">
        <v>0.18</v>
      </c>
      <c r="J776" s="78">
        <f t="shared" si="25"/>
        <v>82</v>
      </c>
    </row>
    <row r="777" spans="1:10" ht="15.5">
      <c r="A777" s="34">
        <f t="shared" si="26"/>
        <v>773</v>
      </c>
      <c r="B777" s="80" t="s">
        <v>11568</v>
      </c>
      <c r="C777" s="81" t="s">
        <v>1810</v>
      </c>
      <c r="D777" s="81" t="s">
        <v>1811</v>
      </c>
      <c r="E777" s="81" t="s">
        <v>189</v>
      </c>
      <c r="F777" s="81" t="s">
        <v>56</v>
      </c>
      <c r="G777" s="81" t="s">
        <v>189</v>
      </c>
      <c r="H777" s="82">
        <v>160</v>
      </c>
      <c r="I777" s="92">
        <v>0.18</v>
      </c>
      <c r="J777" s="78">
        <f t="shared" si="25"/>
        <v>131.20000000000002</v>
      </c>
    </row>
    <row r="778" spans="1:10" ht="29">
      <c r="A778" s="34">
        <f t="shared" si="26"/>
        <v>774</v>
      </c>
      <c r="B778" s="80" t="s">
        <v>11568</v>
      </c>
      <c r="C778" s="81" t="s">
        <v>1812</v>
      </c>
      <c r="D778" s="81" t="s">
        <v>1813</v>
      </c>
      <c r="E778" s="81" t="s">
        <v>189</v>
      </c>
      <c r="F778" s="81" t="s">
        <v>56</v>
      </c>
      <c r="G778" s="81" t="s">
        <v>189</v>
      </c>
      <c r="H778" s="82">
        <v>550</v>
      </c>
      <c r="I778" s="92">
        <v>0.18</v>
      </c>
      <c r="J778" s="78">
        <f t="shared" si="25"/>
        <v>451.00000000000006</v>
      </c>
    </row>
    <row r="779" spans="1:10" ht="15.5">
      <c r="A779" s="34">
        <f t="shared" si="26"/>
        <v>775</v>
      </c>
      <c r="B779" s="80" t="s">
        <v>11568</v>
      </c>
      <c r="C779" s="81" t="s">
        <v>1814</v>
      </c>
      <c r="D779" s="81" t="s">
        <v>1815</v>
      </c>
      <c r="E779" s="81" t="s">
        <v>189</v>
      </c>
      <c r="F779" s="81" t="s">
        <v>56</v>
      </c>
      <c r="G779" s="81" t="s">
        <v>189</v>
      </c>
      <c r="H779" s="82">
        <v>1500</v>
      </c>
      <c r="I779" s="92">
        <v>0.18</v>
      </c>
      <c r="J779" s="78">
        <f t="shared" si="25"/>
        <v>1230</v>
      </c>
    </row>
    <row r="780" spans="1:10" ht="43.5">
      <c r="A780" s="34">
        <f t="shared" si="26"/>
        <v>776</v>
      </c>
      <c r="B780" s="80" t="s">
        <v>11568</v>
      </c>
      <c r="C780" s="81" t="s">
        <v>1816</v>
      </c>
      <c r="D780" s="81" t="s">
        <v>11457</v>
      </c>
      <c r="E780" s="81" t="s">
        <v>189</v>
      </c>
      <c r="F780" s="81" t="s">
        <v>56</v>
      </c>
      <c r="G780" s="81" t="s">
        <v>189</v>
      </c>
      <c r="H780" s="82">
        <v>1950</v>
      </c>
      <c r="I780" s="92">
        <v>0.18</v>
      </c>
      <c r="J780" s="78">
        <f t="shared" si="25"/>
        <v>1599.0000000000002</v>
      </c>
    </row>
    <row r="781" spans="1:10" ht="29">
      <c r="A781" s="34">
        <f t="shared" si="26"/>
        <v>777</v>
      </c>
      <c r="B781" s="80" t="s">
        <v>11568</v>
      </c>
      <c r="C781" s="81" t="s">
        <v>1817</v>
      </c>
      <c r="D781" s="81" t="s">
        <v>11458</v>
      </c>
      <c r="E781" s="81" t="s">
        <v>189</v>
      </c>
      <c r="F781" s="81" t="s">
        <v>56</v>
      </c>
      <c r="G781" s="81" t="s">
        <v>189</v>
      </c>
      <c r="H781" s="82">
        <v>225</v>
      </c>
      <c r="I781" s="92">
        <v>0.18</v>
      </c>
      <c r="J781" s="78">
        <f t="shared" si="25"/>
        <v>184.5</v>
      </c>
    </row>
    <row r="782" spans="1:10" ht="15.5">
      <c r="A782" s="34">
        <f t="shared" si="26"/>
        <v>778</v>
      </c>
      <c r="B782" s="80" t="s">
        <v>11568</v>
      </c>
      <c r="C782" s="81" t="s">
        <v>1818</v>
      </c>
      <c r="D782" s="81" t="s">
        <v>1819</v>
      </c>
      <c r="E782" s="81" t="s">
        <v>189</v>
      </c>
      <c r="F782" s="81" t="s">
        <v>56</v>
      </c>
      <c r="G782" s="81" t="s">
        <v>189</v>
      </c>
      <c r="H782" s="82">
        <v>1000</v>
      </c>
      <c r="I782" s="92">
        <v>0.18</v>
      </c>
      <c r="J782" s="78">
        <f t="shared" si="25"/>
        <v>820.00000000000011</v>
      </c>
    </row>
    <row r="783" spans="1:10" ht="15.5">
      <c r="A783" s="34">
        <f t="shared" si="26"/>
        <v>779</v>
      </c>
      <c r="B783" s="80" t="s">
        <v>11568</v>
      </c>
      <c r="C783" s="81" t="s">
        <v>1820</v>
      </c>
      <c r="D783" s="81" t="s">
        <v>1821</v>
      </c>
      <c r="E783" s="81" t="s">
        <v>189</v>
      </c>
      <c r="F783" s="81" t="s">
        <v>56</v>
      </c>
      <c r="G783" s="81" t="s">
        <v>189</v>
      </c>
      <c r="H783" s="82">
        <v>3000</v>
      </c>
      <c r="I783" s="92">
        <v>0.18</v>
      </c>
      <c r="J783" s="78">
        <f t="shared" si="25"/>
        <v>2460</v>
      </c>
    </row>
    <row r="784" spans="1:10" ht="29">
      <c r="A784" s="34">
        <f t="shared" si="26"/>
        <v>780</v>
      </c>
      <c r="B784" s="80" t="s">
        <v>11568</v>
      </c>
      <c r="C784" s="81" t="s">
        <v>1822</v>
      </c>
      <c r="D784" s="81" t="s">
        <v>11458</v>
      </c>
      <c r="E784" s="81" t="s">
        <v>189</v>
      </c>
      <c r="F784" s="81" t="s">
        <v>56</v>
      </c>
      <c r="G784" s="81" t="s">
        <v>189</v>
      </c>
      <c r="H784" s="82">
        <v>200</v>
      </c>
      <c r="I784" s="92">
        <v>0.18</v>
      </c>
      <c r="J784" s="78">
        <f t="shared" si="25"/>
        <v>164</v>
      </c>
    </row>
    <row r="785" spans="1:10" ht="15.5">
      <c r="A785" s="34">
        <f t="shared" si="26"/>
        <v>781</v>
      </c>
      <c r="B785" s="80" t="s">
        <v>11568</v>
      </c>
      <c r="C785" s="81" t="s">
        <v>1823</v>
      </c>
      <c r="D785" s="81" t="s">
        <v>1824</v>
      </c>
      <c r="E785" s="81" t="s">
        <v>189</v>
      </c>
      <c r="F785" s="81" t="s">
        <v>56</v>
      </c>
      <c r="G785" s="81" t="s">
        <v>189</v>
      </c>
      <c r="H785" s="82">
        <v>25</v>
      </c>
      <c r="I785" s="92">
        <v>0.18</v>
      </c>
      <c r="J785" s="78">
        <f t="shared" si="25"/>
        <v>20.5</v>
      </c>
    </row>
    <row r="786" spans="1:10" ht="15.5">
      <c r="A786" s="34">
        <f t="shared" si="26"/>
        <v>782</v>
      </c>
      <c r="B786" s="80" t="s">
        <v>11568</v>
      </c>
      <c r="C786" s="81" t="s">
        <v>1825</v>
      </c>
      <c r="D786" s="81" t="s">
        <v>1826</v>
      </c>
      <c r="E786" s="81" t="s">
        <v>189</v>
      </c>
      <c r="F786" s="81" t="s">
        <v>56</v>
      </c>
      <c r="G786" s="81" t="s">
        <v>189</v>
      </c>
      <c r="H786" s="82">
        <v>8500</v>
      </c>
      <c r="I786" s="92">
        <v>0.18</v>
      </c>
      <c r="J786" s="78">
        <f t="shared" si="25"/>
        <v>6970.0000000000009</v>
      </c>
    </row>
    <row r="787" spans="1:10" ht="15.5">
      <c r="A787" s="34">
        <f t="shared" si="26"/>
        <v>783</v>
      </c>
      <c r="B787" s="80" t="s">
        <v>11568</v>
      </c>
      <c r="C787" s="81" t="s">
        <v>1827</v>
      </c>
      <c r="D787" s="81" t="s">
        <v>1819</v>
      </c>
      <c r="E787" s="81" t="s">
        <v>189</v>
      </c>
      <c r="F787" s="81" t="s">
        <v>56</v>
      </c>
      <c r="G787" s="81" t="s">
        <v>189</v>
      </c>
      <c r="H787" s="82">
        <v>1000</v>
      </c>
      <c r="I787" s="92">
        <v>0.18</v>
      </c>
      <c r="J787" s="78">
        <f t="shared" si="25"/>
        <v>820.00000000000011</v>
      </c>
    </row>
    <row r="788" spans="1:10" ht="15.5">
      <c r="A788" s="34">
        <f t="shared" si="26"/>
        <v>784</v>
      </c>
      <c r="B788" s="80" t="s">
        <v>11568</v>
      </c>
      <c r="C788" s="81" t="s">
        <v>1828</v>
      </c>
      <c r="D788" s="81" t="s">
        <v>1821</v>
      </c>
      <c r="E788" s="81" t="s">
        <v>189</v>
      </c>
      <c r="F788" s="81" t="s">
        <v>56</v>
      </c>
      <c r="G788" s="81" t="s">
        <v>189</v>
      </c>
      <c r="H788" s="82">
        <v>2000</v>
      </c>
      <c r="I788" s="92">
        <v>0.18</v>
      </c>
      <c r="J788" s="78">
        <f t="shared" si="25"/>
        <v>1640.0000000000002</v>
      </c>
    </row>
    <row r="789" spans="1:10" ht="29">
      <c r="A789" s="34">
        <f t="shared" si="26"/>
        <v>785</v>
      </c>
      <c r="B789" s="80" t="s">
        <v>11568</v>
      </c>
      <c r="C789" s="81" t="s">
        <v>1829</v>
      </c>
      <c r="D789" s="81" t="s">
        <v>11459</v>
      </c>
      <c r="E789" s="81" t="s">
        <v>189</v>
      </c>
      <c r="F789" s="81" t="s">
        <v>56</v>
      </c>
      <c r="G789" s="81" t="s">
        <v>189</v>
      </c>
      <c r="H789" s="82">
        <v>1000</v>
      </c>
      <c r="I789" s="92">
        <v>0.18</v>
      </c>
      <c r="J789" s="78">
        <f t="shared" si="25"/>
        <v>820.00000000000011</v>
      </c>
    </row>
    <row r="790" spans="1:10" ht="29">
      <c r="A790" s="34">
        <f t="shared" si="26"/>
        <v>786</v>
      </c>
      <c r="B790" s="80" t="s">
        <v>11568</v>
      </c>
      <c r="C790" s="81" t="s">
        <v>1830</v>
      </c>
      <c r="D790" s="81" t="s">
        <v>11458</v>
      </c>
      <c r="E790" s="81" t="s">
        <v>189</v>
      </c>
      <c r="F790" s="81" t="s">
        <v>56</v>
      </c>
      <c r="G790" s="81" t="s">
        <v>189</v>
      </c>
      <c r="H790" s="82">
        <v>175</v>
      </c>
      <c r="I790" s="92">
        <v>0.18</v>
      </c>
      <c r="J790" s="78">
        <f t="shared" si="25"/>
        <v>143.5</v>
      </c>
    </row>
    <row r="791" spans="1:10" ht="15.5">
      <c r="A791" s="34">
        <f t="shared" si="26"/>
        <v>787</v>
      </c>
      <c r="B791" s="80" t="s">
        <v>11568</v>
      </c>
      <c r="C791" s="81" t="s">
        <v>1831</v>
      </c>
      <c r="D791" s="81" t="s">
        <v>1832</v>
      </c>
      <c r="E791" s="81" t="s">
        <v>189</v>
      </c>
      <c r="F791" s="81" t="s">
        <v>56</v>
      </c>
      <c r="G791" s="81" t="s">
        <v>189</v>
      </c>
      <c r="H791" s="82">
        <v>50</v>
      </c>
      <c r="I791" s="92">
        <v>0.18</v>
      </c>
      <c r="J791" s="78">
        <f t="shared" si="25"/>
        <v>41</v>
      </c>
    </row>
    <row r="792" spans="1:10" ht="15.5">
      <c r="A792" s="34">
        <f t="shared" si="26"/>
        <v>788</v>
      </c>
      <c r="B792" s="80" t="s">
        <v>11568</v>
      </c>
      <c r="C792" s="81" t="s">
        <v>1833</v>
      </c>
      <c r="D792" s="81" t="s">
        <v>1834</v>
      </c>
      <c r="E792" s="81" t="s">
        <v>189</v>
      </c>
      <c r="F792" s="81" t="s">
        <v>56</v>
      </c>
      <c r="G792" s="81" t="s">
        <v>189</v>
      </c>
      <c r="H792" s="82">
        <v>11000</v>
      </c>
      <c r="I792" s="92">
        <v>0.18</v>
      </c>
      <c r="J792" s="78">
        <f t="shared" si="25"/>
        <v>9020</v>
      </c>
    </row>
    <row r="793" spans="1:10" ht="15.5">
      <c r="A793" s="34">
        <f t="shared" si="26"/>
        <v>789</v>
      </c>
      <c r="B793" s="80" t="s">
        <v>11568</v>
      </c>
      <c r="C793" s="81" t="s">
        <v>1835</v>
      </c>
      <c r="D793" s="81" t="s">
        <v>1836</v>
      </c>
      <c r="E793" s="81" t="s">
        <v>189</v>
      </c>
      <c r="F793" s="81" t="s">
        <v>56</v>
      </c>
      <c r="G793" s="81" t="s">
        <v>189</v>
      </c>
      <c r="H793" s="82">
        <v>25</v>
      </c>
      <c r="I793" s="92">
        <v>0.18</v>
      </c>
      <c r="J793" s="78">
        <f t="shared" si="25"/>
        <v>20.5</v>
      </c>
    </row>
    <row r="794" spans="1:10" ht="15.5">
      <c r="A794" s="34">
        <f t="shared" si="26"/>
        <v>790</v>
      </c>
      <c r="B794" s="80" t="s">
        <v>11568</v>
      </c>
      <c r="C794" s="81" t="s">
        <v>1837</v>
      </c>
      <c r="D794" s="81" t="s">
        <v>1838</v>
      </c>
      <c r="E794" s="81" t="s">
        <v>189</v>
      </c>
      <c r="F794" s="81" t="s">
        <v>56</v>
      </c>
      <c r="G794" s="81" t="s">
        <v>189</v>
      </c>
      <c r="H794" s="82">
        <v>2500</v>
      </c>
      <c r="I794" s="92">
        <v>0.18</v>
      </c>
      <c r="J794" s="78">
        <f t="shared" si="25"/>
        <v>2050</v>
      </c>
    </row>
    <row r="795" spans="1:10" ht="15.5">
      <c r="A795" s="34">
        <f t="shared" si="26"/>
        <v>791</v>
      </c>
      <c r="B795" s="80" t="s">
        <v>11568</v>
      </c>
      <c r="C795" s="81" t="s">
        <v>1839</v>
      </c>
      <c r="D795" s="81" t="s">
        <v>1819</v>
      </c>
      <c r="E795" s="81" t="s">
        <v>189</v>
      </c>
      <c r="F795" s="81" t="s">
        <v>56</v>
      </c>
      <c r="G795" s="81" t="s">
        <v>189</v>
      </c>
      <c r="H795" s="82">
        <v>1000</v>
      </c>
      <c r="I795" s="92">
        <v>0.18</v>
      </c>
      <c r="J795" s="78">
        <f t="shared" si="25"/>
        <v>820.00000000000011</v>
      </c>
    </row>
    <row r="796" spans="1:10" ht="15.5">
      <c r="A796" s="34">
        <f t="shared" si="26"/>
        <v>792</v>
      </c>
      <c r="B796" s="80" t="s">
        <v>11568</v>
      </c>
      <c r="C796" s="81" t="s">
        <v>1840</v>
      </c>
      <c r="D796" s="81" t="s">
        <v>1821</v>
      </c>
      <c r="E796" s="81" t="s">
        <v>189</v>
      </c>
      <c r="F796" s="81" t="s">
        <v>56</v>
      </c>
      <c r="G796" s="81" t="s">
        <v>189</v>
      </c>
      <c r="H796" s="82">
        <v>1000</v>
      </c>
      <c r="I796" s="92">
        <v>0.18</v>
      </c>
      <c r="J796" s="78">
        <f t="shared" si="25"/>
        <v>820.00000000000011</v>
      </c>
    </row>
    <row r="797" spans="1:10" ht="29">
      <c r="A797" s="34">
        <f t="shared" si="26"/>
        <v>793</v>
      </c>
      <c r="B797" s="80" t="s">
        <v>11568</v>
      </c>
      <c r="C797" s="81" t="s">
        <v>1841</v>
      </c>
      <c r="D797" s="81" t="s">
        <v>11460</v>
      </c>
      <c r="E797" s="81" t="s">
        <v>189</v>
      </c>
      <c r="F797" s="81" t="s">
        <v>56</v>
      </c>
      <c r="G797" s="81" t="s">
        <v>189</v>
      </c>
      <c r="H797" s="82">
        <v>1450</v>
      </c>
      <c r="I797" s="92">
        <v>0.18</v>
      </c>
      <c r="J797" s="78">
        <f t="shared" si="25"/>
        <v>1189</v>
      </c>
    </row>
    <row r="798" spans="1:10" ht="29">
      <c r="A798" s="34">
        <f t="shared" si="26"/>
        <v>794</v>
      </c>
      <c r="B798" s="80" t="s">
        <v>11568</v>
      </c>
      <c r="C798" s="81" t="s">
        <v>1842</v>
      </c>
      <c r="D798" s="81" t="s">
        <v>1843</v>
      </c>
      <c r="E798" s="81" t="s">
        <v>189</v>
      </c>
      <c r="F798" s="81" t="s">
        <v>56</v>
      </c>
      <c r="G798" s="81" t="s">
        <v>189</v>
      </c>
      <c r="H798" s="82">
        <v>254</v>
      </c>
      <c r="I798" s="92">
        <v>0.18</v>
      </c>
      <c r="J798" s="78">
        <f t="shared" si="25"/>
        <v>208.28000000000003</v>
      </c>
    </row>
    <row r="799" spans="1:10" ht="29">
      <c r="A799" s="34">
        <f t="shared" si="26"/>
        <v>795</v>
      </c>
      <c r="B799" s="80" t="s">
        <v>11568</v>
      </c>
      <c r="C799" s="81" t="s">
        <v>1844</v>
      </c>
      <c r="D799" s="81" t="s">
        <v>1845</v>
      </c>
      <c r="E799" s="81" t="s">
        <v>189</v>
      </c>
      <c r="F799" s="81" t="s">
        <v>56</v>
      </c>
      <c r="G799" s="81" t="s">
        <v>189</v>
      </c>
      <c r="H799" s="82">
        <v>1.1000000000000001</v>
      </c>
      <c r="I799" s="92">
        <v>0.18</v>
      </c>
      <c r="J799" s="78">
        <f t="shared" si="25"/>
        <v>0.90200000000000014</v>
      </c>
    </row>
    <row r="800" spans="1:10" ht="29">
      <c r="A800" s="34">
        <f t="shared" si="26"/>
        <v>796</v>
      </c>
      <c r="B800" s="80" t="s">
        <v>11568</v>
      </c>
      <c r="C800" s="81" t="s">
        <v>1846</v>
      </c>
      <c r="D800" s="81" t="s">
        <v>1845</v>
      </c>
      <c r="E800" s="81" t="s">
        <v>189</v>
      </c>
      <c r="F800" s="81" t="s">
        <v>56</v>
      </c>
      <c r="G800" s="81" t="s">
        <v>189</v>
      </c>
      <c r="H800" s="82">
        <v>0.4</v>
      </c>
      <c r="I800" s="92">
        <v>0.18</v>
      </c>
      <c r="J800" s="78">
        <f t="shared" si="25"/>
        <v>0.32800000000000007</v>
      </c>
    </row>
    <row r="801" spans="1:10" ht="29">
      <c r="A801" s="34">
        <f t="shared" si="26"/>
        <v>797</v>
      </c>
      <c r="B801" s="80" t="s">
        <v>11568</v>
      </c>
      <c r="C801" s="81" t="s">
        <v>1847</v>
      </c>
      <c r="D801" s="81" t="s">
        <v>1848</v>
      </c>
      <c r="E801" s="81" t="s">
        <v>189</v>
      </c>
      <c r="F801" s="81" t="s">
        <v>56</v>
      </c>
      <c r="G801" s="81" t="s">
        <v>189</v>
      </c>
      <c r="H801" s="82">
        <v>0.98</v>
      </c>
      <c r="I801" s="92">
        <v>0.18</v>
      </c>
      <c r="J801" s="78">
        <f t="shared" si="25"/>
        <v>0.80360000000000009</v>
      </c>
    </row>
    <row r="802" spans="1:10" ht="29">
      <c r="A802" s="34">
        <f t="shared" si="26"/>
        <v>798</v>
      </c>
      <c r="B802" s="80" t="s">
        <v>11568</v>
      </c>
      <c r="C802" s="81" t="s">
        <v>1849</v>
      </c>
      <c r="D802" s="81" t="s">
        <v>1850</v>
      </c>
      <c r="E802" s="81" t="s">
        <v>189</v>
      </c>
      <c r="F802" s="81" t="s">
        <v>56</v>
      </c>
      <c r="G802" s="81" t="s">
        <v>189</v>
      </c>
      <c r="H802" s="82">
        <v>0.82</v>
      </c>
      <c r="I802" s="92">
        <v>0.18</v>
      </c>
      <c r="J802" s="78">
        <f t="shared" si="25"/>
        <v>0.6724</v>
      </c>
    </row>
    <row r="803" spans="1:10" ht="15.5">
      <c r="A803" s="34">
        <f t="shared" si="26"/>
        <v>799</v>
      </c>
      <c r="B803" s="80" t="s">
        <v>11568</v>
      </c>
      <c r="C803" s="81" t="s">
        <v>1851</v>
      </c>
      <c r="D803" s="81" t="s">
        <v>1852</v>
      </c>
      <c r="E803" s="81" t="s">
        <v>189</v>
      </c>
      <c r="F803" s="81" t="s">
        <v>56</v>
      </c>
      <c r="G803" s="81" t="s">
        <v>189</v>
      </c>
      <c r="H803" s="82">
        <v>0.32</v>
      </c>
      <c r="I803" s="92">
        <v>0.18</v>
      </c>
      <c r="J803" s="78">
        <f t="shared" si="25"/>
        <v>0.26240000000000002</v>
      </c>
    </row>
    <row r="804" spans="1:10" ht="15.5">
      <c r="A804" s="34">
        <f t="shared" si="26"/>
        <v>800</v>
      </c>
      <c r="B804" s="80" t="s">
        <v>11568</v>
      </c>
      <c r="C804" s="81" t="s">
        <v>1853</v>
      </c>
      <c r="D804" s="81" t="s">
        <v>1854</v>
      </c>
      <c r="E804" s="81" t="s">
        <v>189</v>
      </c>
      <c r="F804" s="81" t="s">
        <v>56</v>
      </c>
      <c r="G804" s="81" t="s">
        <v>189</v>
      </c>
      <c r="H804" s="82">
        <v>34</v>
      </c>
      <c r="I804" s="92">
        <v>0.18</v>
      </c>
      <c r="J804" s="78">
        <f t="shared" si="25"/>
        <v>27.880000000000003</v>
      </c>
    </row>
    <row r="805" spans="1:10" ht="29">
      <c r="A805" s="34">
        <f t="shared" si="26"/>
        <v>801</v>
      </c>
      <c r="B805" s="80" t="s">
        <v>11568</v>
      </c>
      <c r="C805" s="81" t="s">
        <v>1855</v>
      </c>
      <c r="D805" s="81" t="s">
        <v>1856</v>
      </c>
      <c r="E805" s="81" t="s">
        <v>189</v>
      </c>
      <c r="F805" s="81" t="s">
        <v>56</v>
      </c>
      <c r="G805" s="81" t="s">
        <v>189</v>
      </c>
      <c r="H805" s="82">
        <v>0.19500000000000001</v>
      </c>
      <c r="I805" s="92">
        <v>0.18</v>
      </c>
      <c r="J805" s="78">
        <f t="shared" si="25"/>
        <v>0.15990000000000001</v>
      </c>
    </row>
    <row r="806" spans="1:10" ht="15.5">
      <c r="A806" s="34">
        <f t="shared" si="26"/>
        <v>802</v>
      </c>
      <c r="B806" s="80" t="s">
        <v>11568</v>
      </c>
      <c r="C806" s="81" t="s">
        <v>1857</v>
      </c>
      <c r="D806" s="81" t="s">
        <v>1858</v>
      </c>
      <c r="E806" s="81" t="s">
        <v>189</v>
      </c>
      <c r="F806" s="81" t="s">
        <v>56</v>
      </c>
      <c r="G806" s="81" t="s">
        <v>189</v>
      </c>
      <c r="H806" s="82">
        <v>1270</v>
      </c>
      <c r="I806" s="92">
        <v>0.18</v>
      </c>
      <c r="J806" s="78">
        <f t="shared" si="25"/>
        <v>1041.4000000000001</v>
      </c>
    </row>
    <row r="807" spans="1:10" ht="15.5">
      <c r="A807" s="34">
        <f t="shared" si="26"/>
        <v>803</v>
      </c>
      <c r="B807" s="80" t="s">
        <v>11568</v>
      </c>
      <c r="C807" s="81" t="s">
        <v>1859</v>
      </c>
      <c r="D807" s="81" t="s">
        <v>1860</v>
      </c>
      <c r="E807" s="81" t="s">
        <v>189</v>
      </c>
      <c r="F807" s="81" t="s">
        <v>56</v>
      </c>
      <c r="G807" s="81" t="s">
        <v>189</v>
      </c>
      <c r="H807" s="82">
        <v>23</v>
      </c>
      <c r="I807" s="92">
        <v>0.18</v>
      </c>
      <c r="J807" s="78">
        <f t="shared" si="25"/>
        <v>18.860000000000003</v>
      </c>
    </row>
    <row r="808" spans="1:10" ht="15.5">
      <c r="A808" s="34">
        <f t="shared" si="26"/>
        <v>804</v>
      </c>
      <c r="B808" s="80" t="s">
        <v>11568</v>
      </c>
      <c r="C808" s="81" t="s">
        <v>1861</v>
      </c>
      <c r="D808" s="81" t="s">
        <v>1862</v>
      </c>
      <c r="E808" s="81" t="s">
        <v>189</v>
      </c>
      <c r="F808" s="81" t="s">
        <v>56</v>
      </c>
      <c r="G808" s="81" t="s">
        <v>189</v>
      </c>
      <c r="H808" s="82">
        <v>230</v>
      </c>
      <c r="I808" s="92">
        <v>0.18</v>
      </c>
      <c r="J808" s="78">
        <f t="shared" si="25"/>
        <v>188.60000000000002</v>
      </c>
    </row>
    <row r="809" spans="1:10" ht="15.5">
      <c r="A809" s="34">
        <f t="shared" si="26"/>
        <v>805</v>
      </c>
      <c r="B809" s="80" t="s">
        <v>11568</v>
      </c>
      <c r="C809" s="81" t="s">
        <v>1863</v>
      </c>
      <c r="D809" s="81" t="s">
        <v>1769</v>
      </c>
      <c r="E809" s="81" t="s">
        <v>189</v>
      </c>
      <c r="F809" s="81" t="s">
        <v>56</v>
      </c>
      <c r="G809" s="81" t="s">
        <v>189</v>
      </c>
      <c r="H809" s="82">
        <v>250</v>
      </c>
      <c r="I809" s="92">
        <v>0.18</v>
      </c>
      <c r="J809" s="78">
        <f t="shared" si="25"/>
        <v>205.00000000000003</v>
      </c>
    </row>
    <row r="810" spans="1:10" ht="15.5">
      <c r="A810" s="34">
        <f t="shared" si="26"/>
        <v>806</v>
      </c>
      <c r="B810" s="80" t="s">
        <v>11568</v>
      </c>
      <c r="C810" s="81" t="s">
        <v>1864</v>
      </c>
      <c r="D810" s="81" t="s">
        <v>1865</v>
      </c>
      <c r="E810" s="81" t="s">
        <v>189</v>
      </c>
      <c r="F810" s="81" t="s">
        <v>56</v>
      </c>
      <c r="G810" s="81" t="s">
        <v>189</v>
      </c>
      <c r="H810" s="82">
        <v>55</v>
      </c>
      <c r="I810" s="92">
        <v>0.18</v>
      </c>
      <c r="J810" s="78">
        <f t="shared" si="25"/>
        <v>45.1</v>
      </c>
    </row>
    <row r="811" spans="1:10" ht="15.5">
      <c r="A811" s="34">
        <f t="shared" si="26"/>
        <v>807</v>
      </c>
      <c r="B811" s="80" t="s">
        <v>11568</v>
      </c>
      <c r="C811" s="81" t="s">
        <v>1866</v>
      </c>
      <c r="D811" s="81" t="s">
        <v>1867</v>
      </c>
      <c r="E811" s="81" t="s">
        <v>189</v>
      </c>
      <c r="F811" s="81" t="s">
        <v>56</v>
      </c>
      <c r="G811" s="81" t="s">
        <v>189</v>
      </c>
      <c r="H811" s="82">
        <v>1360</v>
      </c>
      <c r="I811" s="92">
        <v>0.18</v>
      </c>
      <c r="J811" s="78">
        <f t="shared" si="25"/>
        <v>1115.2</v>
      </c>
    </row>
    <row r="812" spans="1:10" ht="15.5">
      <c r="A812" s="34">
        <f t="shared" si="26"/>
        <v>808</v>
      </c>
      <c r="B812" s="80" t="s">
        <v>11568</v>
      </c>
      <c r="C812" s="81" t="s">
        <v>1868</v>
      </c>
      <c r="D812" s="81" t="s">
        <v>1869</v>
      </c>
      <c r="E812" s="81" t="s">
        <v>189</v>
      </c>
      <c r="F812" s="81" t="s">
        <v>56</v>
      </c>
      <c r="G812" s="81" t="s">
        <v>189</v>
      </c>
      <c r="H812" s="82">
        <v>130</v>
      </c>
      <c r="I812" s="92">
        <v>0.18</v>
      </c>
      <c r="J812" s="78">
        <f t="shared" si="25"/>
        <v>106.60000000000001</v>
      </c>
    </row>
    <row r="813" spans="1:10" ht="15.5">
      <c r="A813" s="34">
        <f t="shared" si="26"/>
        <v>809</v>
      </c>
      <c r="B813" s="80" t="s">
        <v>11568</v>
      </c>
      <c r="C813" s="81" t="s">
        <v>1870</v>
      </c>
      <c r="D813" s="81" t="s">
        <v>1871</v>
      </c>
      <c r="E813" s="81" t="s">
        <v>189</v>
      </c>
      <c r="F813" s="81" t="s">
        <v>56</v>
      </c>
      <c r="G813" s="81" t="s">
        <v>189</v>
      </c>
      <c r="H813" s="82">
        <v>23</v>
      </c>
      <c r="I813" s="92">
        <v>0.18</v>
      </c>
      <c r="J813" s="78">
        <f t="shared" si="25"/>
        <v>18.860000000000003</v>
      </c>
    </row>
    <row r="814" spans="1:10" ht="15.5">
      <c r="A814" s="34">
        <f t="shared" si="26"/>
        <v>810</v>
      </c>
      <c r="B814" s="80" t="s">
        <v>11568</v>
      </c>
      <c r="C814" s="81" t="s">
        <v>1872</v>
      </c>
      <c r="D814" s="81" t="s">
        <v>1873</v>
      </c>
      <c r="E814" s="81" t="s">
        <v>189</v>
      </c>
      <c r="F814" s="81" t="s">
        <v>56</v>
      </c>
      <c r="G814" s="81" t="s">
        <v>189</v>
      </c>
      <c r="H814" s="82">
        <v>23</v>
      </c>
      <c r="I814" s="92">
        <v>0.18</v>
      </c>
      <c r="J814" s="78">
        <f t="shared" si="25"/>
        <v>18.860000000000003</v>
      </c>
    </row>
    <row r="815" spans="1:10" ht="15.5">
      <c r="A815" s="34">
        <f t="shared" si="26"/>
        <v>811</v>
      </c>
      <c r="B815" s="80" t="s">
        <v>11568</v>
      </c>
      <c r="C815" s="81" t="s">
        <v>1874</v>
      </c>
      <c r="D815" s="81" t="s">
        <v>1875</v>
      </c>
      <c r="E815" s="81" t="s">
        <v>189</v>
      </c>
      <c r="F815" s="81" t="s">
        <v>56</v>
      </c>
      <c r="G815" s="81" t="s">
        <v>189</v>
      </c>
      <c r="H815" s="82">
        <v>230</v>
      </c>
      <c r="I815" s="92">
        <v>0.18</v>
      </c>
      <c r="J815" s="78">
        <f t="shared" si="25"/>
        <v>188.60000000000002</v>
      </c>
    </row>
    <row r="816" spans="1:10" ht="15.5">
      <c r="A816" s="34">
        <f t="shared" si="26"/>
        <v>812</v>
      </c>
      <c r="B816" s="80" t="s">
        <v>11568</v>
      </c>
      <c r="C816" s="81" t="s">
        <v>1876</v>
      </c>
      <c r="D816" s="81" t="s">
        <v>1877</v>
      </c>
      <c r="E816" s="81" t="s">
        <v>189</v>
      </c>
      <c r="F816" s="81" t="s">
        <v>56</v>
      </c>
      <c r="G816" s="81" t="s">
        <v>189</v>
      </c>
      <c r="H816" s="82">
        <v>460</v>
      </c>
      <c r="I816" s="92">
        <v>0.18</v>
      </c>
      <c r="J816" s="78">
        <f t="shared" si="25"/>
        <v>377.20000000000005</v>
      </c>
    </row>
    <row r="817" spans="1:10" ht="15.5">
      <c r="A817" s="34">
        <f t="shared" si="26"/>
        <v>813</v>
      </c>
      <c r="B817" s="80" t="s">
        <v>11568</v>
      </c>
      <c r="C817" s="81" t="s">
        <v>1878</v>
      </c>
      <c r="D817" s="81" t="s">
        <v>1879</v>
      </c>
      <c r="E817" s="81" t="s">
        <v>189</v>
      </c>
      <c r="F817" s="81" t="s">
        <v>56</v>
      </c>
      <c r="G817" s="81" t="s">
        <v>189</v>
      </c>
      <c r="H817" s="82">
        <v>910</v>
      </c>
      <c r="I817" s="92">
        <v>0.18</v>
      </c>
      <c r="J817" s="78">
        <f t="shared" si="25"/>
        <v>746.2</v>
      </c>
    </row>
    <row r="818" spans="1:10" ht="15.5">
      <c r="A818" s="34">
        <f t="shared" si="26"/>
        <v>814</v>
      </c>
      <c r="B818" s="80" t="s">
        <v>11568</v>
      </c>
      <c r="C818" s="81" t="s">
        <v>1880</v>
      </c>
      <c r="D818" s="81" t="s">
        <v>11461</v>
      </c>
      <c r="E818" s="81" t="s">
        <v>189</v>
      </c>
      <c r="F818" s="81" t="s">
        <v>56</v>
      </c>
      <c r="G818" s="81" t="s">
        <v>189</v>
      </c>
      <c r="H818" s="82">
        <v>1360</v>
      </c>
      <c r="I818" s="92">
        <v>0.18</v>
      </c>
      <c r="J818" s="78">
        <f t="shared" si="25"/>
        <v>1115.2</v>
      </c>
    </row>
    <row r="819" spans="1:10" ht="15.5">
      <c r="A819" s="34">
        <f t="shared" si="26"/>
        <v>815</v>
      </c>
      <c r="B819" s="80" t="s">
        <v>11568</v>
      </c>
      <c r="C819" s="81" t="s">
        <v>1881</v>
      </c>
      <c r="D819" s="81" t="s">
        <v>1882</v>
      </c>
      <c r="E819" s="81" t="s">
        <v>189</v>
      </c>
      <c r="F819" s="81" t="s">
        <v>56</v>
      </c>
      <c r="G819" s="81" t="s">
        <v>189</v>
      </c>
      <c r="H819" s="82">
        <v>140</v>
      </c>
      <c r="I819" s="92">
        <v>0.18</v>
      </c>
      <c r="J819" s="78">
        <f t="shared" si="25"/>
        <v>114.80000000000001</v>
      </c>
    </row>
    <row r="820" spans="1:10" ht="15.5">
      <c r="A820" s="34">
        <f t="shared" si="26"/>
        <v>816</v>
      </c>
      <c r="B820" s="80" t="s">
        <v>11568</v>
      </c>
      <c r="C820" s="81" t="s">
        <v>1883</v>
      </c>
      <c r="D820" s="81" t="s">
        <v>1884</v>
      </c>
      <c r="E820" s="81" t="s">
        <v>189</v>
      </c>
      <c r="F820" s="81" t="s">
        <v>56</v>
      </c>
      <c r="G820" s="81" t="s">
        <v>189</v>
      </c>
      <c r="H820" s="82">
        <v>230</v>
      </c>
      <c r="I820" s="92">
        <v>0.18</v>
      </c>
      <c r="J820" s="78">
        <f t="shared" ref="J820:J883" si="27">H820*(1-I820)</f>
        <v>188.60000000000002</v>
      </c>
    </row>
    <row r="821" spans="1:10" ht="15.5">
      <c r="A821" s="34">
        <f t="shared" si="26"/>
        <v>817</v>
      </c>
      <c r="B821" s="80" t="s">
        <v>11568</v>
      </c>
      <c r="C821" s="81" t="s">
        <v>1885</v>
      </c>
      <c r="D821" s="81" t="s">
        <v>1886</v>
      </c>
      <c r="E821" s="81" t="s">
        <v>189</v>
      </c>
      <c r="F821" s="81" t="s">
        <v>56</v>
      </c>
      <c r="G821" s="81" t="s">
        <v>189</v>
      </c>
      <c r="H821" s="82">
        <v>1360</v>
      </c>
      <c r="I821" s="92">
        <v>0.18</v>
      </c>
      <c r="J821" s="78">
        <f t="shared" si="27"/>
        <v>1115.2</v>
      </c>
    </row>
    <row r="822" spans="1:10" ht="15.5">
      <c r="A822" s="34">
        <f t="shared" si="26"/>
        <v>818</v>
      </c>
      <c r="B822" s="80" t="s">
        <v>11568</v>
      </c>
      <c r="C822" s="81" t="s">
        <v>1887</v>
      </c>
      <c r="D822" s="81" t="s">
        <v>1888</v>
      </c>
      <c r="E822" s="81" t="s">
        <v>189</v>
      </c>
      <c r="F822" s="81" t="s">
        <v>56</v>
      </c>
      <c r="G822" s="81" t="s">
        <v>189</v>
      </c>
      <c r="H822" s="82">
        <v>90</v>
      </c>
      <c r="I822" s="92">
        <v>0.18</v>
      </c>
      <c r="J822" s="78">
        <f t="shared" si="27"/>
        <v>73.800000000000011</v>
      </c>
    </row>
    <row r="823" spans="1:10" ht="15.5">
      <c r="A823" s="34">
        <f t="shared" si="26"/>
        <v>819</v>
      </c>
      <c r="B823" s="80" t="s">
        <v>11568</v>
      </c>
      <c r="C823" s="81" t="s">
        <v>1889</v>
      </c>
      <c r="D823" s="81" t="s">
        <v>1890</v>
      </c>
      <c r="E823" s="81" t="s">
        <v>189</v>
      </c>
      <c r="F823" s="81" t="s">
        <v>56</v>
      </c>
      <c r="G823" s="81" t="s">
        <v>189</v>
      </c>
      <c r="H823" s="82">
        <v>230</v>
      </c>
      <c r="I823" s="92">
        <v>0.18</v>
      </c>
      <c r="J823" s="78">
        <f t="shared" si="27"/>
        <v>188.60000000000002</v>
      </c>
    </row>
    <row r="824" spans="1:10" ht="15.5">
      <c r="A824" s="34">
        <f t="shared" si="26"/>
        <v>820</v>
      </c>
      <c r="B824" s="80" t="s">
        <v>11568</v>
      </c>
      <c r="C824" s="81" t="s">
        <v>1891</v>
      </c>
      <c r="D824" s="81" t="s">
        <v>1892</v>
      </c>
      <c r="E824" s="81" t="s">
        <v>189</v>
      </c>
      <c r="F824" s="81" t="s">
        <v>56</v>
      </c>
      <c r="G824" s="81" t="s">
        <v>189</v>
      </c>
      <c r="H824" s="82">
        <v>1360</v>
      </c>
      <c r="I824" s="92">
        <v>0.18</v>
      </c>
      <c r="J824" s="78">
        <f t="shared" si="27"/>
        <v>1115.2</v>
      </c>
    </row>
    <row r="825" spans="1:10" ht="15.5">
      <c r="A825" s="34">
        <f t="shared" si="26"/>
        <v>821</v>
      </c>
      <c r="B825" s="80" t="s">
        <v>11568</v>
      </c>
      <c r="C825" s="81" t="s">
        <v>1893</v>
      </c>
      <c r="D825" s="81" t="s">
        <v>1894</v>
      </c>
      <c r="E825" s="81" t="s">
        <v>189</v>
      </c>
      <c r="F825" s="81" t="s">
        <v>56</v>
      </c>
      <c r="G825" s="81" t="s">
        <v>189</v>
      </c>
      <c r="H825" s="82">
        <v>140</v>
      </c>
      <c r="I825" s="92">
        <v>0.18</v>
      </c>
      <c r="J825" s="78">
        <f t="shared" si="27"/>
        <v>114.80000000000001</v>
      </c>
    </row>
    <row r="826" spans="1:10" ht="15.5">
      <c r="A826" s="34">
        <f t="shared" si="26"/>
        <v>822</v>
      </c>
      <c r="B826" s="80" t="s">
        <v>11568</v>
      </c>
      <c r="C826" s="81" t="s">
        <v>1895</v>
      </c>
      <c r="D826" s="81" t="s">
        <v>1896</v>
      </c>
      <c r="E826" s="81" t="s">
        <v>189</v>
      </c>
      <c r="F826" s="81" t="s">
        <v>56</v>
      </c>
      <c r="G826" s="81" t="s">
        <v>189</v>
      </c>
      <c r="H826" s="82">
        <v>910</v>
      </c>
      <c r="I826" s="92">
        <v>0.18</v>
      </c>
      <c r="J826" s="78">
        <f t="shared" si="27"/>
        <v>746.2</v>
      </c>
    </row>
    <row r="827" spans="1:10" ht="15.5">
      <c r="A827" s="34">
        <f t="shared" si="26"/>
        <v>823</v>
      </c>
      <c r="B827" s="80" t="s">
        <v>11568</v>
      </c>
      <c r="C827" s="81" t="s">
        <v>1897</v>
      </c>
      <c r="D827" s="81" t="s">
        <v>1898</v>
      </c>
      <c r="E827" s="81" t="s">
        <v>189</v>
      </c>
      <c r="F827" s="81" t="s">
        <v>56</v>
      </c>
      <c r="G827" s="81" t="s">
        <v>189</v>
      </c>
      <c r="H827" s="82">
        <v>90</v>
      </c>
      <c r="I827" s="92">
        <v>0.18</v>
      </c>
      <c r="J827" s="78">
        <f t="shared" si="27"/>
        <v>73.800000000000011</v>
      </c>
    </row>
    <row r="828" spans="1:10" ht="15.5">
      <c r="A828" s="34">
        <f t="shared" si="26"/>
        <v>824</v>
      </c>
      <c r="B828" s="80" t="s">
        <v>11568</v>
      </c>
      <c r="C828" s="81" t="s">
        <v>1899</v>
      </c>
      <c r="D828" s="81" t="s">
        <v>1900</v>
      </c>
      <c r="E828" s="81" t="s">
        <v>189</v>
      </c>
      <c r="F828" s="81" t="s">
        <v>56</v>
      </c>
      <c r="G828" s="81" t="s">
        <v>189</v>
      </c>
      <c r="H828" s="82">
        <v>90</v>
      </c>
      <c r="I828" s="92">
        <v>0.18</v>
      </c>
      <c r="J828" s="78">
        <f t="shared" si="27"/>
        <v>73.800000000000011</v>
      </c>
    </row>
    <row r="829" spans="1:10" ht="15.5">
      <c r="A829" s="34">
        <f t="shared" si="26"/>
        <v>825</v>
      </c>
      <c r="B829" s="80" t="s">
        <v>11568</v>
      </c>
      <c r="C829" s="81" t="s">
        <v>1901</v>
      </c>
      <c r="D829" s="81" t="s">
        <v>1902</v>
      </c>
      <c r="E829" s="81" t="s">
        <v>189</v>
      </c>
      <c r="F829" s="81" t="s">
        <v>56</v>
      </c>
      <c r="G829" s="81" t="s">
        <v>189</v>
      </c>
      <c r="H829" s="82">
        <v>13510</v>
      </c>
      <c r="I829" s="92">
        <v>0.18</v>
      </c>
      <c r="J829" s="78">
        <f t="shared" si="27"/>
        <v>11078.2</v>
      </c>
    </row>
    <row r="830" spans="1:10" ht="15.5">
      <c r="A830" s="34">
        <f t="shared" si="26"/>
        <v>826</v>
      </c>
      <c r="B830" s="80" t="s">
        <v>11568</v>
      </c>
      <c r="C830" s="81" t="s">
        <v>1903</v>
      </c>
      <c r="D830" s="81" t="s">
        <v>1904</v>
      </c>
      <c r="E830" s="81" t="s">
        <v>189</v>
      </c>
      <c r="F830" s="81" t="s">
        <v>56</v>
      </c>
      <c r="G830" s="81" t="s">
        <v>189</v>
      </c>
      <c r="H830" s="82">
        <v>230</v>
      </c>
      <c r="I830" s="92">
        <v>0.18</v>
      </c>
      <c r="J830" s="78">
        <f t="shared" si="27"/>
        <v>188.60000000000002</v>
      </c>
    </row>
    <row r="831" spans="1:10" ht="15.5">
      <c r="A831" s="34">
        <f t="shared" si="26"/>
        <v>827</v>
      </c>
      <c r="B831" s="80" t="s">
        <v>11568</v>
      </c>
      <c r="C831" s="81" t="s">
        <v>1905</v>
      </c>
      <c r="D831" s="81" t="s">
        <v>1906</v>
      </c>
      <c r="E831" s="81" t="s">
        <v>189</v>
      </c>
      <c r="F831" s="81" t="s">
        <v>56</v>
      </c>
      <c r="G831" s="81" t="s">
        <v>189</v>
      </c>
      <c r="H831" s="82">
        <v>4510</v>
      </c>
      <c r="I831" s="92">
        <v>0.18</v>
      </c>
      <c r="J831" s="78">
        <f t="shared" si="27"/>
        <v>3698.2000000000003</v>
      </c>
    </row>
    <row r="832" spans="1:10" ht="15.5">
      <c r="A832" s="34">
        <f t="shared" si="26"/>
        <v>828</v>
      </c>
      <c r="B832" s="80" t="s">
        <v>11568</v>
      </c>
      <c r="C832" s="81" t="s">
        <v>1907</v>
      </c>
      <c r="D832" s="81" t="s">
        <v>1908</v>
      </c>
      <c r="E832" s="81" t="s">
        <v>189</v>
      </c>
      <c r="F832" s="81" t="s">
        <v>56</v>
      </c>
      <c r="G832" s="81" t="s">
        <v>189</v>
      </c>
      <c r="H832" s="82">
        <v>230</v>
      </c>
      <c r="I832" s="92">
        <v>0.18</v>
      </c>
      <c r="J832" s="78">
        <f t="shared" si="27"/>
        <v>188.60000000000002</v>
      </c>
    </row>
    <row r="833" spans="1:10" ht="15.5">
      <c r="A833" s="34">
        <f t="shared" si="26"/>
        <v>829</v>
      </c>
      <c r="B833" s="80" t="s">
        <v>11568</v>
      </c>
      <c r="C833" s="81" t="s">
        <v>1909</v>
      </c>
      <c r="D833" s="81" t="s">
        <v>1910</v>
      </c>
      <c r="E833" s="81" t="s">
        <v>189</v>
      </c>
      <c r="F833" s="81" t="s">
        <v>56</v>
      </c>
      <c r="G833" s="81" t="s">
        <v>189</v>
      </c>
      <c r="H833" s="82">
        <v>4510</v>
      </c>
      <c r="I833" s="92">
        <v>0.18</v>
      </c>
      <c r="J833" s="78">
        <f t="shared" si="27"/>
        <v>3698.2000000000003</v>
      </c>
    </row>
    <row r="834" spans="1:10" ht="15.5">
      <c r="A834" s="34">
        <f t="shared" si="26"/>
        <v>830</v>
      </c>
      <c r="B834" s="80" t="s">
        <v>11568</v>
      </c>
      <c r="C834" s="81" t="s">
        <v>1911</v>
      </c>
      <c r="D834" s="81" t="s">
        <v>1912</v>
      </c>
      <c r="E834" s="81" t="s">
        <v>189</v>
      </c>
      <c r="F834" s="81" t="s">
        <v>56</v>
      </c>
      <c r="G834" s="81" t="s">
        <v>189</v>
      </c>
      <c r="H834" s="82">
        <v>4510</v>
      </c>
      <c r="I834" s="92">
        <v>0.18</v>
      </c>
      <c r="J834" s="78">
        <f t="shared" si="27"/>
        <v>3698.2000000000003</v>
      </c>
    </row>
    <row r="835" spans="1:10" ht="15.5">
      <c r="A835" s="34">
        <f t="shared" si="26"/>
        <v>831</v>
      </c>
      <c r="B835" s="80" t="s">
        <v>11568</v>
      </c>
      <c r="C835" s="81" t="s">
        <v>1913</v>
      </c>
      <c r="D835" s="81" t="s">
        <v>1914</v>
      </c>
      <c r="E835" s="81" t="s">
        <v>189</v>
      </c>
      <c r="F835" s="81" t="s">
        <v>56</v>
      </c>
      <c r="G835" s="81" t="s">
        <v>189</v>
      </c>
      <c r="H835" s="82">
        <v>230</v>
      </c>
      <c r="I835" s="92">
        <v>0.18</v>
      </c>
      <c r="J835" s="78">
        <f t="shared" si="27"/>
        <v>188.60000000000002</v>
      </c>
    </row>
    <row r="836" spans="1:10" ht="15.5">
      <c r="A836" s="34">
        <f t="shared" si="26"/>
        <v>832</v>
      </c>
      <c r="B836" s="80" t="s">
        <v>11568</v>
      </c>
      <c r="C836" s="81" t="s">
        <v>1915</v>
      </c>
      <c r="D836" s="81" t="s">
        <v>1916</v>
      </c>
      <c r="E836" s="81" t="s">
        <v>189</v>
      </c>
      <c r="F836" s="81" t="s">
        <v>56</v>
      </c>
      <c r="G836" s="81" t="s">
        <v>189</v>
      </c>
      <c r="H836" s="82">
        <v>4510</v>
      </c>
      <c r="I836" s="92">
        <v>0.18</v>
      </c>
      <c r="J836" s="78">
        <f t="shared" si="27"/>
        <v>3698.2000000000003</v>
      </c>
    </row>
    <row r="837" spans="1:10" ht="15.5">
      <c r="A837" s="34">
        <f t="shared" si="26"/>
        <v>833</v>
      </c>
      <c r="B837" s="80" t="s">
        <v>11568</v>
      </c>
      <c r="C837" s="81" t="s">
        <v>1917</v>
      </c>
      <c r="D837" s="81" t="s">
        <v>1918</v>
      </c>
      <c r="E837" s="81" t="s">
        <v>189</v>
      </c>
      <c r="F837" s="81" t="s">
        <v>56</v>
      </c>
      <c r="G837" s="81" t="s">
        <v>189</v>
      </c>
      <c r="H837" s="82">
        <v>4510</v>
      </c>
      <c r="I837" s="92">
        <v>0.18</v>
      </c>
      <c r="J837" s="78">
        <f t="shared" si="27"/>
        <v>3698.2000000000003</v>
      </c>
    </row>
    <row r="838" spans="1:10" ht="15.5">
      <c r="A838" s="34">
        <f t="shared" si="26"/>
        <v>834</v>
      </c>
      <c r="B838" s="80" t="s">
        <v>11568</v>
      </c>
      <c r="C838" s="81" t="s">
        <v>1919</v>
      </c>
      <c r="D838" s="81" t="s">
        <v>1920</v>
      </c>
      <c r="E838" s="81" t="s">
        <v>189</v>
      </c>
      <c r="F838" s="81" t="s">
        <v>56</v>
      </c>
      <c r="G838" s="81" t="s">
        <v>189</v>
      </c>
      <c r="H838" s="82">
        <v>4510</v>
      </c>
      <c r="I838" s="92">
        <v>0.18</v>
      </c>
      <c r="J838" s="78">
        <f t="shared" si="27"/>
        <v>3698.2000000000003</v>
      </c>
    </row>
    <row r="839" spans="1:10" ht="15.5">
      <c r="A839" s="34">
        <f t="shared" ref="A839:A902" si="28">SUM(A838+1)</f>
        <v>835</v>
      </c>
      <c r="B839" s="80" t="s">
        <v>11568</v>
      </c>
      <c r="C839" s="81" t="s">
        <v>1921</v>
      </c>
      <c r="D839" s="81" t="s">
        <v>1922</v>
      </c>
      <c r="E839" s="81" t="s">
        <v>189</v>
      </c>
      <c r="F839" s="81" t="s">
        <v>56</v>
      </c>
      <c r="G839" s="81" t="s">
        <v>189</v>
      </c>
      <c r="H839" s="82">
        <v>4510</v>
      </c>
      <c r="I839" s="92">
        <v>0.18</v>
      </c>
      <c r="J839" s="78">
        <f t="shared" si="27"/>
        <v>3698.2000000000003</v>
      </c>
    </row>
    <row r="840" spans="1:10" ht="15.5">
      <c r="A840" s="34">
        <f t="shared" si="28"/>
        <v>836</v>
      </c>
      <c r="B840" s="80" t="s">
        <v>11568</v>
      </c>
      <c r="C840" s="81" t="s">
        <v>1923</v>
      </c>
      <c r="D840" s="81" t="s">
        <v>1924</v>
      </c>
      <c r="E840" s="81" t="s">
        <v>189</v>
      </c>
      <c r="F840" s="81" t="s">
        <v>56</v>
      </c>
      <c r="G840" s="81" t="s">
        <v>189</v>
      </c>
      <c r="H840" s="82">
        <v>910</v>
      </c>
      <c r="I840" s="92">
        <v>0.18</v>
      </c>
      <c r="J840" s="78">
        <f t="shared" si="27"/>
        <v>746.2</v>
      </c>
    </row>
    <row r="841" spans="1:10" ht="15.5">
      <c r="A841" s="34">
        <f t="shared" si="28"/>
        <v>837</v>
      </c>
      <c r="B841" s="80" t="s">
        <v>11568</v>
      </c>
      <c r="C841" s="81" t="s">
        <v>1925</v>
      </c>
      <c r="D841" s="81" t="s">
        <v>1926</v>
      </c>
      <c r="E841" s="81" t="s">
        <v>189</v>
      </c>
      <c r="F841" s="81" t="s">
        <v>56</v>
      </c>
      <c r="G841" s="81" t="s">
        <v>189</v>
      </c>
      <c r="H841" s="82">
        <v>230</v>
      </c>
      <c r="I841" s="92">
        <v>0.18</v>
      </c>
      <c r="J841" s="78">
        <f t="shared" si="27"/>
        <v>188.60000000000002</v>
      </c>
    </row>
    <row r="842" spans="1:10" ht="15.5">
      <c r="A842" s="34">
        <f t="shared" si="28"/>
        <v>838</v>
      </c>
      <c r="B842" s="80" t="s">
        <v>11568</v>
      </c>
      <c r="C842" s="81" t="s">
        <v>1927</v>
      </c>
      <c r="D842" s="81" t="s">
        <v>1928</v>
      </c>
      <c r="E842" s="81" t="s">
        <v>189</v>
      </c>
      <c r="F842" s="81" t="s">
        <v>56</v>
      </c>
      <c r="G842" s="81" t="s">
        <v>189</v>
      </c>
      <c r="H842" s="82">
        <v>9010</v>
      </c>
      <c r="I842" s="92">
        <v>0.18</v>
      </c>
      <c r="J842" s="78">
        <f t="shared" si="27"/>
        <v>7388.2000000000007</v>
      </c>
    </row>
    <row r="843" spans="1:10" ht="15.5">
      <c r="A843" s="34">
        <f t="shared" si="28"/>
        <v>839</v>
      </c>
      <c r="B843" s="80" t="s">
        <v>11568</v>
      </c>
      <c r="C843" s="81" t="s">
        <v>1929</v>
      </c>
      <c r="D843" s="81" t="s">
        <v>1930</v>
      </c>
      <c r="E843" s="81" t="s">
        <v>189</v>
      </c>
      <c r="F843" s="81" t="s">
        <v>56</v>
      </c>
      <c r="G843" s="81" t="s">
        <v>189</v>
      </c>
      <c r="H843" s="82">
        <v>9010</v>
      </c>
      <c r="I843" s="92">
        <v>0.18</v>
      </c>
      <c r="J843" s="78">
        <f t="shared" si="27"/>
        <v>7388.2000000000007</v>
      </c>
    </row>
    <row r="844" spans="1:10" ht="15.5">
      <c r="A844" s="34">
        <f t="shared" si="28"/>
        <v>840</v>
      </c>
      <c r="B844" s="80" t="s">
        <v>11568</v>
      </c>
      <c r="C844" s="81" t="s">
        <v>1931</v>
      </c>
      <c r="D844" s="81" t="s">
        <v>1932</v>
      </c>
      <c r="E844" s="81" t="s">
        <v>189</v>
      </c>
      <c r="F844" s="81" t="s">
        <v>56</v>
      </c>
      <c r="G844" s="81" t="s">
        <v>189</v>
      </c>
      <c r="H844" s="82">
        <v>230</v>
      </c>
      <c r="I844" s="92">
        <v>0.18</v>
      </c>
      <c r="J844" s="78">
        <f t="shared" si="27"/>
        <v>188.60000000000002</v>
      </c>
    </row>
    <row r="845" spans="1:10" ht="15.5">
      <c r="A845" s="34">
        <f t="shared" si="28"/>
        <v>841</v>
      </c>
      <c r="B845" s="80" t="s">
        <v>11568</v>
      </c>
      <c r="C845" s="81" t="s">
        <v>1933</v>
      </c>
      <c r="D845" s="81" t="s">
        <v>1934</v>
      </c>
      <c r="E845" s="81" t="s">
        <v>189</v>
      </c>
      <c r="F845" s="81" t="s">
        <v>56</v>
      </c>
      <c r="G845" s="81" t="s">
        <v>189</v>
      </c>
      <c r="H845" s="82">
        <v>6760</v>
      </c>
      <c r="I845" s="92">
        <v>0.18</v>
      </c>
      <c r="J845" s="78">
        <f t="shared" si="27"/>
        <v>5543.2000000000007</v>
      </c>
    </row>
    <row r="846" spans="1:10" ht="15.5">
      <c r="A846" s="34">
        <f t="shared" si="28"/>
        <v>842</v>
      </c>
      <c r="B846" s="80" t="s">
        <v>11568</v>
      </c>
      <c r="C846" s="81" t="s">
        <v>1935</v>
      </c>
      <c r="D846" s="81" t="s">
        <v>1936</v>
      </c>
      <c r="E846" s="81" t="s">
        <v>189</v>
      </c>
      <c r="F846" s="81" t="s">
        <v>56</v>
      </c>
      <c r="G846" s="81" t="s">
        <v>189</v>
      </c>
      <c r="H846" s="82">
        <v>910</v>
      </c>
      <c r="I846" s="92">
        <v>0.18</v>
      </c>
      <c r="J846" s="78">
        <f t="shared" si="27"/>
        <v>746.2</v>
      </c>
    </row>
    <row r="847" spans="1:10" ht="15.5">
      <c r="A847" s="34">
        <f t="shared" si="28"/>
        <v>843</v>
      </c>
      <c r="B847" s="80" t="s">
        <v>11568</v>
      </c>
      <c r="C847" s="81" t="s">
        <v>1937</v>
      </c>
      <c r="D847" s="81" t="s">
        <v>1938</v>
      </c>
      <c r="E847" s="81" t="s">
        <v>189</v>
      </c>
      <c r="F847" s="81" t="s">
        <v>56</v>
      </c>
      <c r="G847" s="81" t="s">
        <v>189</v>
      </c>
      <c r="H847" s="82">
        <v>6760</v>
      </c>
      <c r="I847" s="92">
        <v>0.18</v>
      </c>
      <c r="J847" s="78">
        <f t="shared" si="27"/>
        <v>5543.2000000000007</v>
      </c>
    </row>
    <row r="848" spans="1:10" ht="15.5">
      <c r="A848" s="34">
        <f t="shared" si="28"/>
        <v>844</v>
      </c>
      <c r="B848" s="80" t="s">
        <v>11568</v>
      </c>
      <c r="C848" s="81" t="s">
        <v>1939</v>
      </c>
      <c r="D848" s="81" t="s">
        <v>1940</v>
      </c>
      <c r="E848" s="81" t="s">
        <v>189</v>
      </c>
      <c r="F848" s="81" t="s">
        <v>56</v>
      </c>
      <c r="G848" s="81" t="s">
        <v>189</v>
      </c>
      <c r="H848" s="82">
        <v>820</v>
      </c>
      <c r="I848" s="92">
        <v>0.18</v>
      </c>
      <c r="J848" s="78">
        <f t="shared" si="27"/>
        <v>672.40000000000009</v>
      </c>
    </row>
    <row r="849" spans="1:10" ht="15.5">
      <c r="A849" s="34">
        <f t="shared" si="28"/>
        <v>845</v>
      </c>
      <c r="B849" s="80" t="s">
        <v>11568</v>
      </c>
      <c r="C849" s="81" t="s">
        <v>1941</v>
      </c>
      <c r="D849" s="81" t="s">
        <v>1942</v>
      </c>
      <c r="E849" s="81" t="s">
        <v>189</v>
      </c>
      <c r="F849" s="81" t="s">
        <v>56</v>
      </c>
      <c r="G849" s="81" t="s">
        <v>189</v>
      </c>
      <c r="H849" s="82">
        <v>120</v>
      </c>
      <c r="I849" s="92">
        <v>0.18</v>
      </c>
      <c r="J849" s="78">
        <f t="shared" si="27"/>
        <v>98.4</v>
      </c>
    </row>
    <row r="850" spans="1:10" ht="15.5">
      <c r="A850" s="34">
        <f t="shared" si="28"/>
        <v>846</v>
      </c>
      <c r="B850" s="80" t="s">
        <v>11568</v>
      </c>
      <c r="C850" s="81" t="s">
        <v>1943</v>
      </c>
      <c r="D850" s="81" t="s">
        <v>1944</v>
      </c>
      <c r="E850" s="81" t="s">
        <v>189</v>
      </c>
      <c r="F850" s="81" t="s">
        <v>56</v>
      </c>
      <c r="G850" s="81" t="s">
        <v>189</v>
      </c>
      <c r="H850" s="82">
        <v>120</v>
      </c>
      <c r="I850" s="92">
        <v>0.18</v>
      </c>
      <c r="J850" s="78">
        <f t="shared" si="27"/>
        <v>98.4</v>
      </c>
    </row>
    <row r="851" spans="1:10" ht="15.5">
      <c r="A851" s="34">
        <f t="shared" si="28"/>
        <v>847</v>
      </c>
      <c r="B851" s="80" t="s">
        <v>11568</v>
      </c>
      <c r="C851" s="81" t="s">
        <v>1945</v>
      </c>
      <c r="D851" s="81" t="s">
        <v>1946</v>
      </c>
      <c r="E851" s="81" t="s">
        <v>189</v>
      </c>
      <c r="F851" s="81" t="s">
        <v>56</v>
      </c>
      <c r="G851" s="81" t="s">
        <v>189</v>
      </c>
      <c r="H851" s="82">
        <v>1720</v>
      </c>
      <c r="I851" s="92">
        <v>0.18</v>
      </c>
      <c r="J851" s="78">
        <f t="shared" si="27"/>
        <v>1410.4</v>
      </c>
    </row>
    <row r="852" spans="1:10" ht="15.5">
      <c r="A852" s="34">
        <f t="shared" si="28"/>
        <v>848</v>
      </c>
      <c r="B852" s="80" t="s">
        <v>11568</v>
      </c>
      <c r="C852" s="81" t="s">
        <v>1947</v>
      </c>
      <c r="D852" s="81" t="s">
        <v>1948</v>
      </c>
      <c r="E852" s="81" t="s">
        <v>189</v>
      </c>
      <c r="F852" s="81" t="s">
        <v>56</v>
      </c>
      <c r="G852" s="81" t="s">
        <v>189</v>
      </c>
      <c r="H852" s="82">
        <v>6370</v>
      </c>
      <c r="I852" s="92">
        <v>0.18</v>
      </c>
      <c r="J852" s="78">
        <f t="shared" si="27"/>
        <v>5223.4000000000005</v>
      </c>
    </row>
    <row r="853" spans="1:10" ht="15.5">
      <c r="A853" s="34">
        <f t="shared" si="28"/>
        <v>849</v>
      </c>
      <c r="B853" s="80" t="s">
        <v>11568</v>
      </c>
      <c r="C853" s="81" t="s">
        <v>1949</v>
      </c>
      <c r="D853" s="81" t="s">
        <v>1950</v>
      </c>
      <c r="E853" s="81" t="s">
        <v>189</v>
      </c>
      <c r="F853" s="81" t="s">
        <v>56</v>
      </c>
      <c r="G853" s="81" t="s">
        <v>189</v>
      </c>
      <c r="H853" s="82">
        <v>1810</v>
      </c>
      <c r="I853" s="92">
        <v>0.18</v>
      </c>
      <c r="J853" s="78">
        <f t="shared" si="27"/>
        <v>1484.2</v>
      </c>
    </row>
    <row r="854" spans="1:10" ht="15.5">
      <c r="A854" s="34">
        <f t="shared" si="28"/>
        <v>850</v>
      </c>
      <c r="B854" s="80" t="s">
        <v>11568</v>
      </c>
      <c r="C854" s="81" t="s">
        <v>1951</v>
      </c>
      <c r="D854" s="81" t="s">
        <v>1952</v>
      </c>
      <c r="E854" s="81" t="s">
        <v>189</v>
      </c>
      <c r="F854" s="81" t="s">
        <v>56</v>
      </c>
      <c r="G854" s="81" t="s">
        <v>189</v>
      </c>
      <c r="H854" s="82">
        <v>1910</v>
      </c>
      <c r="I854" s="92">
        <v>0.18</v>
      </c>
      <c r="J854" s="78">
        <f t="shared" si="27"/>
        <v>1566.2</v>
      </c>
    </row>
    <row r="855" spans="1:10" ht="15.5">
      <c r="A855" s="34">
        <f t="shared" si="28"/>
        <v>851</v>
      </c>
      <c r="B855" s="80" t="s">
        <v>11568</v>
      </c>
      <c r="C855" s="81" t="s">
        <v>1953</v>
      </c>
      <c r="D855" s="81" t="s">
        <v>1954</v>
      </c>
      <c r="E855" s="81" t="s">
        <v>189</v>
      </c>
      <c r="F855" s="81" t="s">
        <v>56</v>
      </c>
      <c r="G855" s="81" t="s">
        <v>189</v>
      </c>
      <c r="H855" s="82">
        <v>910</v>
      </c>
      <c r="I855" s="92">
        <v>0.18</v>
      </c>
      <c r="J855" s="78">
        <f t="shared" si="27"/>
        <v>746.2</v>
      </c>
    </row>
    <row r="856" spans="1:10" ht="15.5">
      <c r="A856" s="34">
        <f t="shared" si="28"/>
        <v>852</v>
      </c>
      <c r="B856" s="80" t="s">
        <v>11568</v>
      </c>
      <c r="C856" s="81" t="s">
        <v>1955</v>
      </c>
      <c r="D856" s="81" t="s">
        <v>1956</v>
      </c>
      <c r="E856" s="81" t="s">
        <v>189</v>
      </c>
      <c r="F856" s="81" t="s">
        <v>56</v>
      </c>
      <c r="G856" s="81" t="s">
        <v>189</v>
      </c>
      <c r="H856" s="82">
        <v>910</v>
      </c>
      <c r="I856" s="92">
        <v>0.18</v>
      </c>
      <c r="J856" s="78">
        <f t="shared" si="27"/>
        <v>746.2</v>
      </c>
    </row>
    <row r="857" spans="1:10" ht="15.5">
      <c r="A857" s="34">
        <f t="shared" si="28"/>
        <v>853</v>
      </c>
      <c r="B857" s="80" t="s">
        <v>11568</v>
      </c>
      <c r="C857" s="81" t="s">
        <v>1957</v>
      </c>
      <c r="D857" s="81" t="s">
        <v>1958</v>
      </c>
      <c r="E857" s="81" t="s">
        <v>189</v>
      </c>
      <c r="F857" s="81" t="s">
        <v>56</v>
      </c>
      <c r="G857" s="81" t="s">
        <v>189</v>
      </c>
      <c r="H857" s="82">
        <v>1360</v>
      </c>
      <c r="I857" s="92">
        <v>0.18</v>
      </c>
      <c r="J857" s="78">
        <f t="shared" si="27"/>
        <v>1115.2</v>
      </c>
    </row>
    <row r="858" spans="1:10" ht="15.5">
      <c r="A858" s="34">
        <f t="shared" si="28"/>
        <v>854</v>
      </c>
      <c r="B858" s="80" t="s">
        <v>11568</v>
      </c>
      <c r="C858" s="81" t="s">
        <v>1959</v>
      </c>
      <c r="D858" s="81" t="s">
        <v>1769</v>
      </c>
      <c r="E858" s="81" t="s">
        <v>189</v>
      </c>
      <c r="F858" s="81" t="s">
        <v>56</v>
      </c>
      <c r="G858" s="81" t="s">
        <v>189</v>
      </c>
      <c r="H858" s="82">
        <v>230</v>
      </c>
      <c r="I858" s="92">
        <v>0.18</v>
      </c>
      <c r="J858" s="78">
        <f t="shared" si="27"/>
        <v>188.60000000000002</v>
      </c>
    </row>
    <row r="859" spans="1:10" ht="15.5">
      <c r="A859" s="34">
        <f t="shared" si="28"/>
        <v>855</v>
      </c>
      <c r="B859" s="80" t="s">
        <v>11568</v>
      </c>
      <c r="C859" s="81" t="s">
        <v>1960</v>
      </c>
      <c r="D859" s="81" t="s">
        <v>1865</v>
      </c>
      <c r="E859" s="81" t="s">
        <v>189</v>
      </c>
      <c r="F859" s="81" t="s">
        <v>56</v>
      </c>
      <c r="G859" s="81" t="s">
        <v>189</v>
      </c>
      <c r="H859" s="82">
        <v>55</v>
      </c>
      <c r="I859" s="92">
        <v>0.18</v>
      </c>
      <c r="J859" s="78">
        <f t="shared" si="27"/>
        <v>45.1</v>
      </c>
    </row>
    <row r="860" spans="1:10" ht="15.5">
      <c r="A860" s="34">
        <f t="shared" si="28"/>
        <v>856</v>
      </c>
      <c r="B860" s="80" t="s">
        <v>11568</v>
      </c>
      <c r="C860" s="81" t="s">
        <v>1961</v>
      </c>
      <c r="D860" s="81" t="s">
        <v>1869</v>
      </c>
      <c r="E860" s="81" t="s">
        <v>189</v>
      </c>
      <c r="F860" s="81" t="s">
        <v>56</v>
      </c>
      <c r="G860" s="81" t="s">
        <v>189</v>
      </c>
      <c r="H860" s="82">
        <v>130</v>
      </c>
      <c r="I860" s="92">
        <v>0.18</v>
      </c>
      <c r="J860" s="78">
        <f t="shared" si="27"/>
        <v>106.60000000000001</v>
      </c>
    </row>
    <row r="861" spans="1:10" ht="15.5">
      <c r="A861" s="34">
        <f t="shared" si="28"/>
        <v>857</v>
      </c>
      <c r="B861" s="80" t="s">
        <v>11568</v>
      </c>
      <c r="C861" s="81" t="s">
        <v>1962</v>
      </c>
      <c r="D861" s="81" t="s">
        <v>1884</v>
      </c>
      <c r="E861" s="81" t="s">
        <v>189</v>
      </c>
      <c r="F861" s="81" t="s">
        <v>56</v>
      </c>
      <c r="G861" s="81" t="s">
        <v>189</v>
      </c>
      <c r="H861" s="82">
        <v>230</v>
      </c>
      <c r="I861" s="92">
        <v>0.18</v>
      </c>
      <c r="J861" s="78">
        <f t="shared" si="27"/>
        <v>188.60000000000002</v>
      </c>
    </row>
    <row r="862" spans="1:10" ht="15.5">
      <c r="A862" s="34">
        <f t="shared" si="28"/>
        <v>858</v>
      </c>
      <c r="B862" s="80" t="s">
        <v>11568</v>
      </c>
      <c r="C862" s="81" t="s">
        <v>1963</v>
      </c>
      <c r="D862" s="81" t="s">
        <v>1890</v>
      </c>
      <c r="E862" s="81" t="s">
        <v>189</v>
      </c>
      <c r="F862" s="81" t="s">
        <v>56</v>
      </c>
      <c r="G862" s="81" t="s">
        <v>189</v>
      </c>
      <c r="H862" s="82">
        <v>230</v>
      </c>
      <c r="I862" s="92">
        <v>0.18</v>
      </c>
      <c r="J862" s="78">
        <f t="shared" si="27"/>
        <v>188.60000000000002</v>
      </c>
    </row>
    <row r="863" spans="1:10" ht="15.5">
      <c r="A863" s="34">
        <f t="shared" si="28"/>
        <v>859</v>
      </c>
      <c r="B863" s="80" t="s">
        <v>11568</v>
      </c>
      <c r="C863" s="81" t="s">
        <v>1964</v>
      </c>
      <c r="D863" s="81" t="s">
        <v>1896</v>
      </c>
      <c r="E863" s="81" t="s">
        <v>189</v>
      </c>
      <c r="F863" s="81" t="s">
        <v>56</v>
      </c>
      <c r="G863" s="81" t="s">
        <v>189</v>
      </c>
      <c r="H863" s="82">
        <v>910</v>
      </c>
      <c r="I863" s="92">
        <v>0.18</v>
      </c>
      <c r="J863" s="78">
        <f t="shared" si="27"/>
        <v>746.2</v>
      </c>
    </row>
    <row r="864" spans="1:10" ht="15.5">
      <c r="A864" s="34">
        <f t="shared" si="28"/>
        <v>860</v>
      </c>
      <c r="B864" s="80" t="s">
        <v>11568</v>
      </c>
      <c r="C864" s="81" t="s">
        <v>1965</v>
      </c>
      <c r="D864" s="81" t="s">
        <v>1926</v>
      </c>
      <c r="E864" s="81" t="s">
        <v>189</v>
      </c>
      <c r="F864" s="81" t="s">
        <v>56</v>
      </c>
      <c r="G864" s="81" t="s">
        <v>189</v>
      </c>
      <c r="H864" s="82">
        <v>230</v>
      </c>
      <c r="I864" s="92">
        <v>0.18</v>
      </c>
      <c r="J864" s="78">
        <f t="shared" si="27"/>
        <v>188.60000000000002</v>
      </c>
    </row>
    <row r="865" spans="1:10" ht="15.5">
      <c r="A865" s="34">
        <f t="shared" si="28"/>
        <v>861</v>
      </c>
      <c r="B865" s="80" t="s">
        <v>11568</v>
      </c>
      <c r="C865" s="81" t="s">
        <v>1966</v>
      </c>
      <c r="D865" s="81" t="s">
        <v>1932</v>
      </c>
      <c r="E865" s="81" t="s">
        <v>189</v>
      </c>
      <c r="F865" s="81" t="s">
        <v>56</v>
      </c>
      <c r="G865" s="81" t="s">
        <v>189</v>
      </c>
      <c r="H865" s="82">
        <v>230</v>
      </c>
      <c r="I865" s="92">
        <v>0.18</v>
      </c>
      <c r="J865" s="78">
        <f t="shared" si="27"/>
        <v>188.60000000000002</v>
      </c>
    </row>
    <row r="866" spans="1:10" ht="15.5">
      <c r="A866" s="34">
        <f t="shared" si="28"/>
        <v>862</v>
      </c>
      <c r="B866" s="80" t="s">
        <v>11568</v>
      </c>
      <c r="C866" s="81" t="s">
        <v>1967</v>
      </c>
      <c r="D866" s="81" t="s">
        <v>1936</v>
      </c>
      <c r="E866" s="81" t="s">
        <v>189</v>
      </c>
      <c r="F866" s="81" t="s">
        <v>56</v>
      </c>
      <c r="G866" s="81" t="s">
        <v>189</v>
      </c>
      <c r="H866" s="82">
        <v>910</v>
      </c>
      <c r="I866" s="92">
        <v>0.18</v>
      </c>
      <c r="J866" s="78">
        <f t="shared" si="27"/>
        <v>746.2</v>
      </c>
    </row>
    <row r="867" spans="1:10" ht="15.5">
      <c r="A867" s="34">
        <f t="shared" si="28"/>
        <v>863</v>
      </c>
      <c r="B867" s="80" t="s">
        <v>11568</v>
      </c>
      <c r="C867" s="81" t="s">
        <v>1968</v>
      </c>
      <c r="D867" s="81" t="s">
        <v>1942</v>
      </c>
      <c r="E867" s="81" t="s">
        <v>189</v>
      </c>
      <c r="F867" s="81" t="s">
        <v>56</v>
      </c>
      <c r="G867" s="81" t="s">
        <v>189</v>
      </c>
      <c r="H867" s="82">
        <v>120</v>
      </c>
      <c r="I867" s="92">
        <v>0.18</v>
      </c>
      <c r="J867" s="78">
        <f t="shared" si="27"/>
        <v>98.4</v>
      </c>
    </row>
    <row r="868" spans="1:10" ht="15.5">
      <c r="A868" s="34">
        <f t="shared" si="28"/>
        <v>864</v>
      </c>
      <c r="B868" s="80" t="s">
        <v>11568</v>
      </c>
      <c r="C868" s="81" t="s">
        <v>1969</v>
      </c>
      <c r="D868" s="81" t="s">
        <v>1944</v>
      </c>
      <c r="E868" s="81" t="s">
        <v>189</v>
      </c>
      <c r="F868" s="81" t="s">
        <v>56</v>
      </c>
      <c r="G868" s="81" t="s">
        <v>189</v>
      </c>
      <c r="H868" s="82">
        <v>120</v>
      </c>
      <c r="I868" s="92">
        <v>0.18</v>
      </c>
      <c r="J868" s="78">
        <f t="shared" si="27"/>
        <v>98.4</v>
      </c>
    </row>
    <row r="869" spans="1:10" ht="15.5">
      <c r="A869" s="34">
        <f t="shared" si="28"/>
        <v>865</v>
      </c>
      <c r="B869" s="80" t="s">
        <v>11568</v>
      </c>
      <c r="C869" s="81" t="s">
        <v>1970</v>
      </c>
      <c r="D869" s="81" t="s">
        <v>1946</v>
      </c>
      <c r="E869" s="81" t="s">
        <v>189</v>
      </c>
      <c r="F869" s="81" t="s">
        <v>56</v>
      </c>
      <c r="G869" s="81" t="s">
        <v>189</v>
      </c>
      <c r="H869" s="82">
        <v>1720</v>
      </c>
      <c r="I869" s="92">
        <v>0.18</v>
      </c>
      <c r="J869" s="78">
        <f t="shared" si="27"/>
        <v>1410.4</v>
      </c>
    </row>
    <row r="870" spans="1:10" ht="15.5">
      <c r="A870" s="34">
        <f t="shared" si="28"/>
        <v>866</v>
      </c>
      <c r="B870" s="80" t="s">
        <v>11568</v>
      </c>
      <c r="C870" s="81" t="s">
        <v>1971</v>
      </c>
      <c r="D870" s="81" t="s">
        <v>1950</v>
      </c>
      <c r="E870" s="81" t="s">
        <v>189</v>
      </c>
      <c r="F870" s="81" t="s">
        <v>56</v>
      </c>
      <c r="G870" s="81" t="s">
        <v>189</v>
      </c>
      <c r="H870" s="82">
        <v>1810</v>
      </c>
      <c r="I870" s="92">
        <v>0.18</v>
      </c>
      <c r="J870" s="78">
        <f t="shared" si="27"/>
        <v>1484.2</v>
      </c>
    </row>
    <row r="871" spans="1:10" ht="15.5">
      <c r="A871" s="34">
        <f t="shared" si="28"/>
        <v>867</v>
      </c>
      <c r="B871" s="80" t="s">
        <v>11568</v>
      </c>
      <c r="C871" s="81" t="s">
        <v>1972</v>
      </c>
      <c r="D871" s="81" t="s">
        <v>1973</v>
      </c>
      <c r="E871" s="81" t="s">
        <v>189</v>
      </c>
      <c r="F871" s="81" t="s">
        <v>56</v>
      </c>
      <c r="G871" s="81" t="s">
        <v>189</v>
      </c>
      <c r="H871" s="82">
        <v>550</v>
      </c>
      <c r="I871" s="92">
        <v>0.18</v>
      </c>
      <c r="J871" s="78">
        <f t="shared" si="27"/>
        <v>451.00000000000006</v>
      </c>
    </row>
    <row r="872" spans="1:10" ht="15.5">
      <c r="A872" s="34">
        <f t="shared" si="28"/>
        <v>868</v>
      </c>
      <c r="B872" s="80" t="s">
        <v>11568</v>
      </c>
      <c r="C872" s="81" t="s">
        <v>1974</v>
      </c>
      <c r="D872" s="81" t="s">
        <v>1975</v>
      </c>
      <c r="E872" s="81" t="s">
        <v>189</v>
      </c>
      <c r="F872" s="81" t="s">
        <v>56</v>
      </c>
      <c r="G872" s="81" t="s">
        <v>189</v>
      </c>
      <c r="H872" s="82">
        <v>460</v>
      </c>
      <c r="I872" s="92">
        <v>0.18</v>
      </c>
      <c r="J872" s="78">
        <f t="shared" si="27"/>
        <v>377.20000000000005</v>
      </c>
    </row>
    <row r="873" spans="1:10" ht="15.5">
      <c r="A873" s="34">
        <f t="shared" si="28"/>
        <v>869</v>
      </c>
      <c r="B873" s="80" t="s">
        <v>11568</v>
      </c>
      <c r="C873" s="81" t="s">
        <v>1976</v>
      </c>
      <c r="D873" s="81" t="s">
        <v>1958</v>
      </c>
      <c r="E873" s="81" t="s">
        <v>189</v>
      </c>
      <c r="F873" s="81" t="s">
        <v>56</v>
      </c>
      <c r="G873" s="81" t="s">
        <v>189</v>
      </c>
      <c r="H873" s="82">
        <v>1360</v>
      </c>
      <c r="I873" s="92">
        <v>0.18</v>
      </c>
      <c r="J873" s="78">
        <f t="shared" si="27"/>
        <v>1115.2</v>
      </c>
    </row>
    <row r="874" spans="1:10" ht="15.5">
      <c r="A874" s="34">
        <f t="shared" si="28"/>
        <v>870</v>
      </c>
      <c r="B874" s="80" t="s">
        <v>11568</v>
      </c>
      <c r="C874" s="81" t="s">
        <v>1977</v>
      </c>
      <c r="D874" s="81" t="s">
        <v>1769</v>
      </c>
      <c r="E874" s="81" t="s">
        <v>189</v>
      </c>
      <c r="F874" s="81" t="s">
        <v>56</v>
      </c>
      <c r="G874" s="81" t="s">
        <v>189</v>
      </c>
      <c r="H874" s="82">
        <v>150</v>
      </c>
      <c r="I874" s="92">
        <v>0.18</v>
      </c>
      <c r="J874" s="78">
        <f t="shared" si="27"/>
        <v>123.00000000000001</v>
      </c>
    </row>
    <row r="875" spans="1:10" ht="15.5">
      <c r="A875" s="34">
        <f t="shared" si="28"/>
        <v>871</v>
      </c>
      <c r="B875" s="80" t="s">
        <v>11568</v>
      </c>
      <c r="C875" s="81" t="s">
        <v>1978</v>
      </c>
      <c r="D875" s="81" t="s">
        <v>1979</v>
      </c>
      <c r="E875" s="81" t="s">
        <v>189</v>
      </c>
      <c r="F875" s="81" t="s">
        <v>56</v>
      </c>
      <c r="G875" s="81" t="s">
        <v>189</v>
      </c>
      <c r="H875" s="82">
        <v>30</v>
      </c>
      <c r="I875" s="92">
        <v>0.18</v>
      </c>
      <c r="J875" s="78">
        <f t="shared" si="27"/>
        <v>24.6</v>
      </c>
    </row>
    <row r="876" spans="1:10" ht="43.5">
      <c r="A876" s="34">
        <f t="shared" si="28"/>
        <v>872</v>
      </c>
      <c r="B876" s="80" t="s">
        <v>11568</v>
      </c>
      <c r="C876" s="81" t="s">
        <v>1980</v>
      </c>
      <c r="D876" s="81" t="s">
        <v>11462</v>
      </c>
      <c r="E876" s="81" t="s">
        <v>189</v>
      </c>
      <c r="F876" s="81" t="s">
        <v>56</v>
      </c>
      <c r="G876" s="81" t="s">
        <v>189</v>
      </c>
      <c r="H876" s="82">
        <v>3</v>
      </c>
      <c r="I876" s="92">
        <v>0.18</v>
      </c>
      <c r="J876" s="78">
        <f t="shared" si="27"/>
        <v>2.46</v>
      </c>
    </row>
    <row r="877" spans="1:10" ht="43.5">
      <c r="A877" s="34">
        <f t="shared" si="28"/>
        <v>873</v>
      </c>
      <c r="B877" s="80" t="s">
        <v>11568</v>
      </c>
      <c r="C877" s="81" t="s">
        <v>1981</v>
      </c>
      <c r="D877" s="81" t="s">
        <v>11463</v>
      </c>
      <c r="E877" s="81" t="s">
        <v>189</v>
      </c>
      <c r="F877" s="81" t="s">
        <v>56</v>
      </c>
      <c r="G877" s="81" t="s">
        <v>189</v>
      </c>
      <c r="H877" s="82">
        <v>5.6</v>
      </c>
      <c r="I877" s="92">
        <v>0.18</v>
      </c>
      <c r="J877" s="78">
        <f t="shared" si="27"/>
        <v>4.5919999999999996</v>
      </c>
    </row>
    <row r="878" spans="1:10" ht="58">
      <c r="A878" s="34">
        <f t="shared" si="28"/>
        <v>874</v>
      </c>
      <c r="B878" s="80" t="s">
        <v>11568</v>
      </c>
      <c r="C878" s="81" t="s">
        <v>1982</v>
      </c>
      <c r="D878" s="81" t="s">
        <v>11464</v>
      </c>
      <c r="E878" s="81" t="s">
        <v>189</v>
      </c>
      <c r="F878" s="81" t="s">
        <v>56</v>
      </c>
      <c r="G878" s="81" t="s">
        <v>189</v>
      </c>
      <c r="H878" s="82">
        <v>4.5</v>
      </c>
      <c r="I878" s="92">
        <v>0.18</v>
      </c>
      <c r="J878" s="78">
        <f t="shared" si="27"/>
        <v>3.6900000000000004</v>
      </c>
    </row>
    <row r="879" spans="1:10" ht="43.5">
      <c r="A879" s="34">
        <f t="shared" si="28"/>
        <v>875</v>
      </c>
      <c r="B879" s="80" t="s">
        <v>11568</v>
      </c>
      <c r="C879" s="81" t="s">
        <v>1983</v>
      </c>
      <c r="D879" s="81" t="s">
        <v>11465</v>
      </c>
      <c r="E879" s="81" t="s">
        <v>189</v>
      </c>
      <c r="F879" s="81" t="s">
        <v>56</v>
      </c>
      <c r="G879" s="81" t="s">
        <v>189</v>
      </c>
      <c r="H879" s="82">
        <v>575</v>
      </c>
      <c r="I879" s="92">
        <v>0.18</v>
      </c>
      <c r="J879" s="78">
        <f t="shared" si="27"/>
        <v>471.50000000000006</v>
      </c>
    </row>
    <row r="880" spans="1:10" ht="43.5">
      <c r="A880" s="34">
        <f t="shared" si="28"/>
        <v>876</v>
      </c>
      <c r="B880" s="80" t="s">
        <v>11568</v>
      </c>
      <c r="C880" s="81" t="s">
        <v>1984</v>
      </c>
      <c r="D880" s="81" t="s">
        <v>1985</v>
      </c>
      <c r="E880" s="81" t="s">
        <v>189</v>
      </c>
      <c r="F880" s="81" t="s">
        <v>56</v>
      </c>
      <c r="G880" s="81" t="s">
        <v>189</v>
      </c>
      <c r="H880" s="82">
        <v>680</v>
      </c>
      <c r="I880" s="92">
        <v>0.18</v>
      </c>
      <c r="J880" s="78">
        <f t="shared" si="27"/>
        <v>557.6</v>
      </c>
    </row>
    <row r="881" spans="1:10" ht="43.5">
      <c r="A881" s="34">
        <f t="shared" si="28"/>
        <v>877</v>
      </c>
      <c r="B881" s="80" t="s">
        <v>11568</v>
      </c>
      <c r="C881" s="81" t="s">
        <v>1986</v>
      </c>
      <c r="D881" s="81" t="s">
        <v>11466</v>
      </c>
      <c r="E881" s="81" t="s">
        <v>189</v>
      </c>
      <c r="F881" s="81" t="s">
        <v>56</v>
      </c>
      <c r="G881" s="81" t="s">
        <v>189</v>
      </c>
      <c r="H881" s="82">
        <v>4.2</v>
      </c>
      <c r="I881" s="92">
        <v>0.18</v>
      </c>
      <c r="J881" s="78">
        <f t="shared" si="27"/>
        <v>3.4440000000000004</v>
      </c>
    </row>
    <row r="882" spans="1:10" ht="29">
      <c r="A882" s="34">
        <f t="shared" si="28"/>
        <v>878</v>
      </c>
      <c r="B882" s="80" t="s">
        <v>11568</v>
      </c>
      <c r="C882" s="81" t="s">
        <v>1987</v>
      </c>
      <c r="D882" s="81" t="s">
        <v>1988</v>
      </c>
      <c r="E882" s="81" t="s">
        <v>189</v>
      </c>
      <c r="F882" s="81" t="s">
        <v>56</v>
      </c>
      <c r="G882" s="81" t="s">
        <v>189</v>
      </c>
      <c r="H882" s="82">
        <v>320</v>
      </c>
      <c r="I882" s="92">
        <v>0.18</v>
      </c>
      <c r="J882" s="78">
        <f t="shared" si="27"/>
        <v>262.40000000000003</v>
      </c>
    </row>
    <row r="883" spans="1:10" ht="58">
      <c r="A883" s="34">
        <f t="shared" si="28"/>
        <v>879</v>
      </c>
      <c r="B883" s="80" t="s">
        <v>11568</v>
      </c>
      <c r="C883" s="81" t="s">
        <v>1989</v>
      </c>
      <c r="D883" s="81" t="s">
        <v>11467</v>
      </c>
      <c r="E883" s="81" t="s">
        <v>189</v>
      </c>
      <c r="F883" s="81" t="s">
        <v>56</v>
      </c>
      <c r="G883" s="81" t="s">
        <v>189</v>
      </c>
      <c r="H883" s="82">
        <v>1080</v>
      </c>
      <c r="I883" s="92">
        <v>0.18</v>
      </c>
      <c r="J883" s="78">
        <f t="shared" si="27"/>
        <v>885.6</v>
      </c>
    </row>
    <row r="884" spans="1:10" ht="29">
      <c r="A884" s="34">
        <f t="shared" si="28"/>
        <v>880</v>
      </c>
      <c r="B884" s="80" t="s">
        <v>11568</v>
      </c>
      <c r="C884" s="81" t="s">
        <v>1990</v>
      </c>
      <c r="D884" s="81" t="s">
        <v>11468</v>
      </c>
      <c r="E884" s="81" t="s">
        <v>189</v>
      </c>
      <c r="F884" s="81" t="s">
        <v>56</v>
      </c>
      <c r="G884" s="81" t="s">
        <v>189</v>
      </c>
      <c r="H884" s="82">
        <v>22</v>
      </c>
      <c r="I884" s="92">
        <v>0.18</v>
      </c>
      <c r="J884" s="78">
        <f t="shared" ref="J884:J948" si="29">H884*(1-I884)</f>
        <v>18.040000000000003</v>
      </c>
    </row>
    <row r="885" spans="1:10" ht="43.5">
      <c r="A885" s="34">
        <f t="shared" si="28"/>
        <v>881</v>
      </c>
      <c r="B885" s="80" t="s">
        <v>11568</v>
      </c>
      <c r="C885" s="81" t="s">
        <v>1991</v>
      </c>
      <c r="D885" s="81" t="s">
        <v>11469</v>
      </c>
      <c r="E885" s="81" t="s">
        <v>189</v>
      </c>
      <c r="F885" s="81" t="s">
        <v>56</v>
      </c>
      <c r="G885" s="81" t="s">
        <v>189</v>
      </c>
      <c r="H885" s="82">
        <v>22</v>
      </c>
      <c r="I885" s="92">
        <v>0.18</v>
      </c>
      <c r="J885" s="78">
        <f t="shared" si="29"/>
        <v>18.040000000000003</v>
      </c>
    </row>
    <row r="886" spans="1:10" ht="43.5">
      <c r="A886" s="34">
        <f t="shared" si="28"/>
        <v>882</v>
      </c>
      <c r="B886" s="80" t="s">
        <v>11568</v>
      </c>
      <c r="C886" s="81" t="s">
        <v>1992</v>
      </c>
      <c r="D886" s="81" t="s">
        <v>11470</v>
      </c>
      <c r="E886" s="81" t="s">
        <v>189</v>
      </c>
      <c r="F886" s="81" t="s">
        <v>56</v>
      </c>
      <c r="G886" s="81" t="s">
        <v>189</v>
      </c>
      <c r="H886" s="82">
        <v>22</v>
      </c>
      <c r="I886" s="92">
        <v>0.18</v>
      </c>
      <c r="J886" s="78">
        <f t="shared" si="29"/>
        <v>18.040000000000003</v>
      </c>
    </row>
    <row r="887" spans="1:10" ht="43.5">
      <c r="A887" s="34">
        <f t="shared" si="28"/>
        <v>883</v>
      </c>
      <c r="B887" s="80" t="s">
        <v>11568</v>
      </c>
      <c r="C887" s="81" t="s">
        <v>1993</v>
      </c>
      <c r="D887" s="81" t="s">
        <v>1994</v>
      </c>
      <c r="E887" s="81" t="s">
        <v>189</v>
      </c>
      <c r="F887" s="81" t="s">
        <v>56</v>
      </c>
      <c r="G887" s="81" t="s">
        <v>189</v>
      </c>
      <c r="H887" s="82">
        <v>13.25</v>
      </c>
      <c r="I887" s="92">
        <v>0.18</v>
      </c>
      <c r="J887" s="78">
        <f t="shared" si="29"/>
        <v>10.865</v>
      </c>
    </row>
    <row r="888" spans="1:10" ht="43.5">
      <c r="A888" s="34">
        <f t="shared" si="28"/>
        <v>884</v>
      </c>
      <c r="B888" s="80" t="s">
        <v>11568</v>
      </c>
      <c r="C888" s="81" t="s">
        <v>1995</v>
      </c>
      <c r="D888" s="81" t="s">
        <v>11471</v>
      </c>
      <c r="E888" s="81" t="s">
        <v>189</v>
      </c>
      <c r="F888" s="81" t="s">
        <v>56</v>
      </c>
      <c r="G888" s="81" t="s">
        <v>189</v>
      </c>
      <c r="H888" s="82">
        <v>22</v>
      </c>
      <c r="I888" s="92">
        <v>0.18</v>
      </c>
      <c r="J888" s="78">
        <f t="shared" si="29"/>
        <v>18.040000000000003</v>
      </c>
    </row>
    <row r="889" spans="1:10" ht="43.5">
      <c r="A889" s="34">
        <f t="shared" si="28"/>
        <v>885</v>
      </c>
      <c r="B889" s="80" t="s">
        <v>11568</v>
      </c>
      <c r="C889" s="81" t="s">
        <v>1996</v>
      </c>
      <c r="D889" s="81" t="s">
        <v>11472</v>
      </c>
      <c r="E889" s="81" t="s">
        <v>189</v>
      </c>
      <c r="F889" s="81" t="s">
        <v>56</v>
      </c>
      <c r="G889" s="81" t="s">
        <v>189</v>
      </c>
      <c r="H889" s="82">
        <v>22</v>
      </c>
      <c r="I889" s="92">
        <v>0.18</v>
      </c>
      <c r="J889" s="78">
        <f t="shared" si="29"/>
        <v>18.040000000000003</v>
      </c>
    </row>
    <row r="890" spans="1:10" ht="43.5">
      <c r="A890" s="34">
        <f t="shared" si="28"/>
        <v>886</v>
      </c>
      <c r="B890" s="80" t="s">
        <v>11568</v>
      </c>
      <c r="C890" s="81" t="s">
        <v>1997</v>
      </c>
      <c r="D890" s="81" t="s">
        <v>11473</v>
      </c>
      <c r="E890" s="81" t="s">
        <v>189</v>
      </c>
      <c r="F890" s="81" t="s">
        <v>56</v>
      </c>
      <c r="G890" s="81" t="s">
        <v>189</v>
      </c>
      <c r="H890" s="82">
        <v>22</v>
      </c>
      <c r="I890" s="92">
        <v>0.18</v>
      </c>
      <c r="J890" s="78">
        <f t="shared" si="29"/>
        <v>18.040000000000003</v>
      </c>
    </row>
    <row r="891" spans="1:10" ht="43.5">
      <c r="A891" s="34">
        <f t="shared" si="28"/>
        <v>887</v>
      </c>
      <c r="B891" s="80" t="s">
        <v>11568</v>
      </c>
      <c r="C891" s="81" t="s">
        <v>1998</v>
      </c>
      <c r="D891" s="81" t="s">
        <v>11474</v>
      </c>
      <c r="E891" s="81" t="s">
        <v>189</v>
      </c>
      <c r="F891" s="81" t="s">
        <v>56</v>
      </c>
      <c r="G891" s="81" t="s">
        <v>189</v>
      </c>
      <c r="H891" s="82">
        <v>22</v>
      </c>
      <c r="I891" s="92">
        <v>0.18</v>
      </c>
      <c r="J891" s="78">
        <f t="shared" si="29"/>
        <v>18.040000000000003</v>
      </c>
    </row>
    <row r="892" spans="1:10" ht="43.5">
      <c r="A892" s="34">
        <f t="shared" si="28"/>
        <v>888</v>
      </c>
      <c r="B892" s="80" t="s">
        <v>11568</v>
      </c>
      <c r="C892" s="81" t="s">
        <v>1999</v>
      </c>
      <c r="D892" s="81" t="s">
        <v>11475</v>
      </c>
      <c r="E892" s="81" t="s">
        <v>189</v>
      </c>
      <c r="F892" s="81" t="s">
        <v>56</v>
      </c>
      <c r="G892" s="81" t="s">
        <v>189</v>
      </c>
      <c r="H892" s="82">
        <v>22</v>
      </c>
      <c r="I892" s="92">
        <v>0.18</v>
      </c>
      <c r="J892" s="78">
        <f t="shared" si="29"/>
        <v>18.040000000000003</v>
      </c>
    </row>
    <row r="893" spans="1:10" ht="43.5">
      <c r="A893" s="34">
        <f t="shared" si="28"/>
        <v>889</v>
      </c>
      <c r="B893" s="80" t="s">
        <v>11568</v>
      </c>
      <c r="C893" s="81" t="s">
        <v>2000</v>
      </c>
      <c r="D893" s="81" t="s">
        <v>11476</v>
      </c>
      <c r="E893" s="81" t="s">
        <v>189</v>
      </c>
      <c r="F893" s="81" t="s">
        <v>56</v>
      </c>
      <c r="G893" s="81" t="s">
        <v>189</v>
      </c>
      <c r="H893" s="82">
        <v>22</v>
      </c>
      <c r="I893" s="92">
        <v>0.18</v>
      </c>
      <c r="J893" s="78">
        <f t="shared" si="29"/>
        <v>18.040000000000003</v>
      </c>
    </row>
    <row r="894" spans="1:10" ht="58">
      <c r="A894" s="34">
        <f t="shared" si="28"/>
        <v>890</v>
      </c>
      <c r="B894" s="80" t="s">
        <v>11568</v>
      </c>
      <c r="C894" s="81" t="s">
        <v>2001</v>
      </c>
      <c r="D894" s="81" t="s">
        <v>11477</v>
      </c>
      <c r="E894" s="81" t="s">
        <v>189</v>
      </c>
      <c r="F894" s="81" t="s">
        <v>56</v>
      </c>
      <c r="G894" s="81" t="s">
        <v>189</v>
      </c>
      <c r="H894" s="82">
        <v>495</v>
      </c>
      <c r="I894" s="92">
        <v>0.18</v>
      </c>
      <c r="J894" s="78">
        <f t="shared" si="29"/>
        <v>405.90000000000003</v>
      </c>
    </row>
    <row r="895" spans="1:10" ht="29">
      <c r="A895" s="34">
        <f t="shared" si="28"/>
        <v>891</v>
      </c>
      <c r="B895" s="80" t="s">
        <v>11568</v>
      </c>
      <c r="C895" s="81" t="s">
        <v>2002</v>
      </c>
      <c r="D895" s="81" t="s">
        <v>11478</v>
      </c>
      <c r="E895" s="81" t="s">
        <v>189</v>
      </c>
      <c r="F895" s="81" t="s">
        <v>56</v>
      </c>
      <c r="G895" s="81" t="s">
        <v>189</v>
      </c>
      <c r="H895" s="82">
        <v>30</v>
      </c>
      <c r="I895" s="92">
        <v>0.18</v>
      </c>
      <c r="J895" s="78">
        <f t="shared" si="29"/>
        <v>24.6</v>
      </c>
    </row>
    <row r="896" spans="1:10" ht="29">
      <c r="A896" s="34">
        <f t="shared" si="28"/>
        <v>892</v>
      </c>
      <c r="B896" s="80" t="s">
        <v>11568</v>
      </c>
      <c r="C896" s="81" t="s">
        <v>2003</v>
      </c>
      <c r="D896" s="81" t="s">
        <v>11479</v>
      </c>
      <c r="E896" s="81" t="s">
        <v>189</v>
      </c>
      <c r="F896" s="81" t="s">
        <v>56</v>
      </c>
      <c r="G896" s="81" t="s">
        <v>189</v>
      </c>
      <c r="H896" s="82">
        <v>30</v>
      </c>
      <c r="I896" s="92">
        <v>0.18</v>
      </c>
      <c r="J896" s="78">
        <f t="shared" si="29"/>
        <v>24.6</v>
      </c>
    </row>
    <row r="897" spans="1:10" ht="43.5">
      <c r="A897" s="34">
        <f t="shared" si="28"/>
        <v>893</v>
      </c>
      <c r="B897" s="80" t="s">
        <v>11568</v>
      </c>
      <c r="C897" s="81" t="s">
        <v>2004</v>
      </c>
      <c r="D897" s="81" t="s">
        <v>2005</v>
      </c>
      <c r="E897" s="81" t="s">
        <v>189</v>
      </c>
      <c r="F897" s="81" t="s">
        <v>56</v>
      </c>
      <c r="G897" s="81" t="s">
        <v>189</v>
      </c>
      <c r="H897" s="82">
        <v>27.5</v>
      </c>
      <c r="I897" s="92">
        <v>0.18</v>
      </c>
      <c r="J897" s="78">
        <f t="shared" si="29"/>
        <v>22.55</v>
      </c>
    </row>
    <row r="898" spans="1:10" ht="43.5">
      <c r="A898" s="34">
        <f t="shared" si="28"/>
        <v>894</v>
      </c>
      <c r="B898" s="80" t="s">
        <v>11568</v>
      </c>
      <c r="C898" s="81" t="s">
        <v>2006</v>
      </c>
      <c r="D898" s="81" t="s">
        <v>11480</v>
      </c>
      <c r="E898" s="81" t="s">
        <v>189</v>
      </c>
      <c r="F898" s="81" t="s">
        <v>56</v>
      </c>
      <c r="G898" s="81" t="s">
        <v>189</v>
      </c>
      <c r="H898" s="82">
        <v>30</v>
      </c>
      <c r="I898" s="92">
        <v>0.18</v>
      </c>
      <c r="J898" s="78">
        <f t="shared" si="29"/>
        <v>24.6</v>
      </c>
    </row>
    <row r="899" spans="1:10" ht="58">
      <c r="A899" s="34">
        <f t="shared" si="28"/>
        <v>895</v>
      </c>
      <c r="B899" s="80" t="s">
        <v>11568</v>
      </c>
      <c r="C899" s="81" t="s">
        <v>2007</v>
      </c>
      <c r="D899" s="81" t="s">
        <v>2008</v>
      </c>
      <c r="E899" s="81" t="s">
        <v>189</v>
      </c>
      <c r="F899" s="81" t="s">
        <v>56</v>
      </c>
      <c r="G899" s="81" t="s">
        <v>189</v>
      </c>
      <c r="H899" s="82">
        <v>27.5</v>
      </c>
      <c r="I899" s="92">
        <v>0.18</v>
      </c>
      <c r="J899" s="78">
        <f t="shared" si="29"/>
        <v>22.55</v>
      </c>
    </row>
    <row r="900" spans="1:10" ht="43.5">
      <c r="A900" s="34">
        <f t="shared" si="28"/>
        <v>896</v>
      </c>
      <c r="B900" s="80" t="s">
        <v>11568</v>
      </c>
      <c r="C900" s="81" t="s">
        <v>2009</v>
      </c>
      <c r="D900" s="81" t="s">
        <v>11481</v>
      </c>
      <c r="E900" s="81" t="s">
        <v>189</v>
      </c>
      <c r="F900" s="81" t="s">
        <v>56</v>
      </c>
      <c r="G900" s="81" t="s">
        <v>189</v>
      </c>
      <c r="H900" s="82">
        <v>30</v>
      </c>
      <c r="I900" s="92">
        <v>0.18</v>
      </c>
      <c r="J900" s="78">
        <f t="shared" si="29"/>
        <v>24.6</v>
      </c>
    </row>
    <row r="901" spans="1:10" ht="43.5">
      <c r="A901" s="34">
        <f t="shared" si="28"/>
        <v>897</v>
      </c>
      <c r="B901" s="80" t="s">
        <v>11568</v>
      </c>
      <c r="C901" s="81" t="s">
        <v>2010</v>
      </c>
      <c r="D901" s="81" t="s">
        <v>2011</v>
      </c>
      <c r="E901" s="81" t="s">
        <v>189</v>
      </c>
      <c r="F901" s="81" t="s">
        <v>56</v>
      </c>
      <c r="G901" s="81" t="s">
        <v>189</v>
      </c>
      <c r="H901" s="82">
        <v>27.5</v>
      </c>
      <c r="I901" s="92">
        <v>0.18</v>
      </c>
      <c r="J901" s="78">
        <f t="shared" si="29"/>
        <v>22.55</v>
      </c>
    </row>
    <row r="902" spans="1:10" ht="58">
      <c r="A902" s="34">
        <f t="shared" si="28"/>
        <v>898</v>
      </c>
      <c r="B902" s="80" t="s">
        <v>11568</v>
      </c>
      <c r="C902" s="81" t="s">
        <v>2012</v>
      </c>
      <c r="D902" s="81" t="s">
        <v>11482</v>
      </c>
      <c r="E902" s="81" t="s">
        <v>189</v>
      </c>
      <c r="F902" s="81" t="s">
        <v>56</v>
      </c>
      <c r="G902" s="81" t="s">
        <v>189</v>
      </c>
      <c r="H902" s="82">
        <v>555</v>
      </c>
      <c r="I902" s="92">
        <v>0.18</v>
      </c>
      <c r="J902" s="78">
        <f t="shared" si="29"/>
        <v>455.1</v>
      </c>
    </row>
    <row r="903" spans="1:10" ht="58">
      <c r="A903" s="34">
        <f t="shared" ref="A903:A917" si="30">SUM(A902+1)</f>
        <v>899</v>
      </c>
      <c r="B903" s="80" t="s">
        <v>11568</v>
      </c>
      <c r="C903" s="81" t="s">
        <v>2013</v>
      </c>
      <c r="D903" s="81" t="s">
        <v>11483</v>
      </c>
      <c r="E903" s="81" t="s">
        <v>189</v>
      </c>
      <c r="F903" s="81" t="s">
        <v>56</v>
      </c>
      <c r="G903" s="81" t="s">
        <v>189</v>
      </c>
      <c r="H903" s="82">
        <v>610</v>
      </c>
      <c r="I903" s="92">
        <v>0.18</v>
      </c>
      <c r="J903" s="78">
        <f t="shared" si="29"/>
        <v>500.20000000000005</v>
      </c>
    </row>
    <row r="904" spans="1:10" ht="58">
      <c r="A904" s="34">
        <f t="shared" si="30"/>
        <v>900</v>
      </c>
      <c r="B904" s="80" t="s">
        <v>11568</v>
      </c>
      <c r="C904" s="81" t="s">
        <v>2014</v>
      </c>
      <c r="D904" s="81" t="s">
        <v>11484</v>
      </c>
      <c r="E904" s="81" t="s">
        <v>189</v>
      </c>
      <c r="F904" s="81" t="s">
        <v>56</v>
      </c>
      <c r="G904" s="81" t="s">
        <v>189</v>
      </c>
      <c r="H904" s="82">
        <v>85</v>
      </c>
      <c r="I904" s="92">
        <v>0.18</v>
      </c>
      <c r="J904" s="78">
        <f t="shared" si="29"/>
        <v>69.7</v>
      </c>
    </row>
    <row r="905" spans="1:10" ht="58">
      <c r="A905" s="34">
        <f t="shared" si="30"/>
        <v>901</v>
      </c>
      <c r="B905" s="80" t="s">
        <v>11568</v>
      </c>
      <c r="C905" s="81" t="s">
        <v>2015</v>
      </c>
      <c r="D905" s="81" t="s">
        <v>11485</v>
      </c>
      <c r="E905" s="81" t="s">
        <v>189</v>
      </c>
      <c r="F905" s="81" t="s">
        <v>56</v>
      </c>
      <c r="G905" s="81" t="s">
        <v>189</v>
      </c>
      <c r="H905" s="82">
        <v>105</v>
      </c>
      <c r="I905" s="92">
        <v>0.18</v>
      </c>
      <c r="J905" s="78">
        <f t="shared" si="29"/>
        <v>86.100000000000009</v>
      </c>
    </row>
    <row r="906" spans="1:10" ht="58">
      <c r="A906" s="34">
        <f t="shared" si="30"/>
        <v>902</v>
      </c>
      <c r="B906" s="80" t="s">
        <v>11568</v>
      </c>
      <c r="C906" s="81" t="s">
        <v>2016</v>
      </c>
      <c r="D906" s="81" t="s">
        <v>11486</v>
      </c>
      <c r="E906" s="81" t="s">
        <v>189</v>
      </c>
      <c r="F906" s="81" t="s">
        <v>56</v>
      </c>
      <c r="G906" s="81" t="s">
        <v>189</v>
      </c>
      <c r="H906" s="82">
        <v>220</v>
      </c>
      <c r="I906" s="92">
        <v>0.18</v>
      </c>
      <c r="J906" s="78">
        <f t="shared" si="29"/>
        <v>180.4</v>
      </c>
    </row>
    <row r="907" spans="1:10" ht="58">
      <c r="A907" s="34">
        <f t="shared" si="30"/>
        <v>903</v>
      </c>
      <c r="B907" s="80" t="s">
        <v>11568</v>
      </c>
      <c r="C907" s="81" t="s">
        <v>2017</v>
      </c>
      <c r="D907" s="81" t="s">
        <v>11487</v>
      </c>
      <c r="E907" s="81" t="s">
        <v>189</v>
      </c>
      <c r="F907" s="81" t="s">
        <v>56</v>
      </c>
      <c r="G907" s="81" t="s">
        <v>189</v>
      </c>
      <c r="H907" s="82">
        <v>270</v>
      </c>
      <c r="I907" s="92">
        <v>0.18</v>
      </c>
      <c r="J907" s="78">
        <f t="shared" si="29"/>
        <v>221.4</v>
      </c>
    </row>
    <row r="908" spans="1:10" ht="15.5">
      <c r="A908" s="34">
        <f t="shared" si="30"/>
        <v>904</v>
      </c>
      <c r="B908" s="80" t="s">
        <v>11568</v>
      </c>
      <c r="C908" s="81" t="s">
        <v>2018</v>
      </c>
      <c r="D908" s="81" t="s">
        <v>2019</v>
      </c>
      <c r="E908" s="81" t="s">
        <v>189</v>
      </c>
      <c r="F908" s="81" t="s">
        <v>56</v>
      </c>
      <c r="G908" s="81" t="s">
        <v>189</v>
      </c>
      <c r="H908" s="82">
        <v>1428</v>
      </c>
      <c r="I908" s="92">
        <v>0.18</v>
      </c>
      <c r="J908" s="78">
        <f t="shared" si="29"/>
        <v>1170.96</v>
      </c>
    </row>
    <row r="909" spans="1:10" ht="15.5">
      <c r="A909" s="34">
        <f t="shared" si="30"/>
        <v>905</v>
      </c>
      <c r="B909" s="80" t="s">
        <v>11568</v>
      </c>
      <c r="C909" s="81" t="s">
        <v>2020</v>
      </c>
      <c r="D909" s="81" t="s">
        <v>2021</v>
      </c>
      <c r="E909" s="81" t="s">
        <v>189</v>
      </c>
      <c r="F909" s="81" t="s">
        <v>56</v>
      </c>
      <c r="G909" s="81" t="s">
        <v>189</v>
      </c>
      <c r="H909" s="82">
        <v>1758</v>
      </c>
      <c r="I909" s="92">
        <v>0.18</v>
      </c>
      <c r="J909" s="78">
        <f t="shared" si="29"/>
        <v>1441.5600000000002</v>
      </c>
    </row>
    <row r="910" spans="1:10" ht="15.5">
      <c r="A910" s="34">
        <f t="shared" si="30"/>
        <v>906</v>
      </c>
      <c r="B910" s="80" t="s">
        <v>11568</v>
      </c>
      <c r="C910" s="81" t="s">
        <v>2022</v>
      </c>
      <c r="D910" s="81" t="s">
        <v>2023</v>
      </c>
      <c r="E910" s="81" t="s">
        <v>189</v>
      </c>
      <c r="F910" s="81" t="s">
        <v>56</v>
      </c>
      <c r="G910" s="81" t="s">
        <v>189</v>
      </c>
      <c r="H910" s="82">
        <v>105</v>
      </c>
      <c r="I910" s="92">
        <v>0.18</v>
      </c>
      <c r="J910" s="78">
        <f t="shared" si="29"/>
        <v>86.100000000000009</v>
      </c>
    </row>
    <row r="911" spans="1:10" ht="29">
      <c r="A911" s="34">
        <f t="shared" si="30"/>
        <v>907</v>
      </c>
      <c r="B911" s="80" t="s">
        <v>11568</v>
      </c>
      <c r="C911" s="81" t="s">
        <v>2024</v>
      </c>
      <c r="D911" s="81" t="s">
        <v>11488</v>
      </c>
      <c r="E911" s="81" t="s">
        <v>189</v>
      </c>
      <c r="F911" s="81" t="s">
        <v>56</v>
      </c>
      <c r="G911" s="81" t="s">
        <v>189</v>
      </c>
      <c r="H911" s="82">
        <v>1150</v>
      </c>
      <c r="I911" s="92">
        <v>0.18</v>
      </c>
      <c r="J911" s="78">
        <f t="shared" si="29"/>
        <v>943.00000000000011</v>
      </c>
    </row>
    <row r="912" spans="1:10" ht="15.5">
      <c r="A912" s="34">
        <f t="shared" si="30"/>
        <v>908</v>
      </c>
      <c r="B912" s="80" t="s">
        <v>11568</v>
      </c>
      <c r="C912" s="81" t="s">
        <v>2025</v>
      </c>
      <c r="D912" s="81" t="s">
        <v>2026</v>
      </c>
      <c r="E912" s="81" t="s">
        <v>189</v>
      </c>
      <c r="F912" s="81" t="s">
        <v>56</v>
      </c>
      <c r="G912" s="81" t="s">
        <v>189</v>
      </c>
      <c r="H912" s="82">
        <v>1470</v>
      </c>
      <c r="I912" s="92">
        <v>0.18</v>
      </c>
      <c r="J912" s="78">
        <f t="shared" si="29"/>
        <v>1205.4000000000001</v>
      </c>
    </row>
    <row r="913" spans="1:11" ht="29">
      <c r="A913" s="34">
        <f t="shared" si="30"/>
        <v>909</v>
      </c>
      <c r="B913" s="80" t="s">
        <v>11568</v>
      </c>
      <c r="C913" s="81" t="s">
        <v>2027</v>
      </c>
      <c r="D913" s="81" t="s">
        <v>11489</v>
      </c>
      <c r="E913" s="81" t="s">
        <v>189</v>
      </c>
      <c r="F913" s="81" t="s">
        <v>56</v>
      </c>
      <c r="G913" s="81" t="s">
        <v>189</v>
      </c>
      <c r="H913" s="82">
        <v>530</v>
      </c>
      <c r="I913" s="92">
        <v>0.18</v>
      </c>
      <c r="J913" s="78">
        <f t="shared" si="29"/>
        <v>434.6</v>
      </c>
    </row>
    <row r="914" spans="1:11" ht="29">
      <c r="A914" s="34">
        <f t="shared" si="30"/>
        <v>910</v>
      </c>
      <c r="B914" s="80" t="s">
        <v>11568</v>
      </c>
      <c r="C914" s="81" t="s">
        <v>2028</v>
      </c>
      <c r="D914" s="81" t="s">
        <v>11490</v>
      </c>
      <c r="E914" s="81" t="s">
        <v>189</v>
      </c>
      <c r="F914" s="81" t="s">
        <v>56</v>
      </c>
      <c r="G914" s="81" t="s">
        <v>189</v>
      </c>
      <c r="H914" s="82">
        <v>530</v>
      </c>
      <c r="I914" s="92">
        <v>0.18</v>
      </c>
      <c r="J914" s="78">
        <f t="shared" si="29"/>
        <v>434.6</v>
      </c>
    </row>
    <row r="915" spans="1:11" ht="29">
      <c r="A915" s="34">
        <f t="shared" si="30"/>
        <v>911</v>
      </c>
      <c r="B915" s="80" t="s">
        <v>11568</v>
      </c>
      <c r="C915" s="81" t="s">
        <v>2029</v>
      </c>
      <c r="D915" s="81" t="s">
        <v>11491</v>
      </c>
      <c r="E915" s="81" t="s">
        <v>189</v>
      </c>
      <c r="F915" s="81" t="s">
        <v>56</v>
      </c>
      <c r="G915" s="81" t="s">
        <v>189</v>
      </c>
      <c r="H915" s="82">
        <v>530</v>
      </c>
      <c r="I915" s="92">
        <v>0.18</v>
      </c>
      <c r="J915" s="78">
        <f t="shared" si="29"/>
        <v>434.6</v>
      </c>
    </row>
    <row r="916" spans="1:11" ht="29">
      <c r="A916" s="34">
        <f t="shared" si="30"/>
        <v>912</v>
      </c>
      <c r="B916" s="80" t="s">
        <v>11568</v>
      </c>
      <c r="C916" s="81" t="s">
        <v>2030</v>
      </c>
      <c r="D916" s="81" t="s">
        <v>11492</v>
      </c>
      <c r="E916" s="81" t="s">
        <v>189</v>
      </c>
      <c r="F916" s="81" t="s">
        <v>56</v>
      </c>
      <c r="G916" s="81" t="s">
        <v>189</v>
      </c>
      <c r="H916" s="82">
        <v>260</v>
      </c>
      <c r="I916" s="92">
        <v>0.18</v>
      </c>
      <c r="J916" s="78">
        <f t="shared" si="29"/>
        <v>213.20000000000002</v>
      </c>
    </row>
    <row r="917" spans="1:11" ht="29">
      <c r="A917" s="34">
        <f t="shared" si="30"/>
        <v>913</v>
      </c>
      <c r="B917" s="80" t="s">
        <v>11568</v>
      </c>
      <c r="C917" s="81" t="s">
        <v>2031</v>
      </c>
      <c r="D917" s="81" t="s">
        <v>11493</v>
      </c>
      <c r="E917" s="81" t="s">
        <v>189</v>
      </c>
      <c r="F917" s="81" t="s">
        <v>56</v>
      </c>
      <c r="G917" s="81" t="s">
        <v>189</v>
      </c>
      <c r="H917" s="82">
        <v>1100</v>
      </c>
      <c r="I917" s="92">
        <v>0.18</v>
      </c>
      <c r="J917" s="78">
        <f t="shared" ref="J917:J921" si="31">H917*(1-I917)</f>
        <v>902.00000000000011</v>
      </c>
    </row>
    <row r="918" spans="1:11" ht="58">
      <c r="A918" s="34">
        <f>SUM(A917+1)</f>
        <v>914</v>
      </c>
      <c r="B918" s="80" t="s">
        <v>11568</v>
      </c>
      <c r="C918" s="81" t="s">
        <v>11560</v>
      </c>
      <c r="D918" s="81" t="s">
        <v>11563</v>
      </c>
      <c r="E918" s="81" t="s">
        <v>189</v>
      </c>
      <c r="F918" s="81" t="s">
        <v>56</v>
      </c>
      <c r="G918" s="81" t="s">
        <v>189</v>
      </c>
      <c r="H918" s="82">
        <v>19375</v>
      </c>
      <c r="I918" s="92">
        <v>0.18</v>
      </c>
      <c r="J918" s="78">
        <f t="shared" si="31"/>
        <v>15887.500000000002</v>
      </c>
    </row>
    <row r="919" spans="1:11" ht="43.5">
      <c r="A919" s="34">
        <f t="shared" ref="A919:A982" si="32">SUM(A918+1)</f>
        <v>915</v>
      </c>
      <c r="B919" s="80" t="s">
        <v>11568</v>
      </c>
      <c r="C919" s="81" t="s">
        <v>11561</v>
      </c>
      <c r="D919" s="81" t="s">
        <v>11562</v>
      </c>
      <c r="E919" s="81" t="s">
        <v>189</v>
      </c>
      <c r="F919" s="81" t="s">
        <v>56</v>
      </c>
      <c r="G919" s="81" t="s">
        <v>189</v>
      </c>
      <c r="H919" s="82">
        <v>4270</v>
      </c>
      <c r="I919" s="92">
        <v>0.18</v>
      </c>
      <c r="J919" s="78">
        <f t="shared" si="31"/>
        <v>3501.4</v>
      </c>
    </row>
    <row r="920" spans="1:11" ht="15.5">
      <c r="A920" s="34">
        <f t="shared" si="32"/>
        <v>916</v>
      </c>
      <c r="B920" s="80" t="s">
        <v>11568</v>
      </c>
      <c r="C920" s="81" t="s">
        <v>11564</v>
      </c>
      <c r="D920" s="81" t="s">
        <v>11565</v>
      </c>
      <c r="E920" s="81" t="s">
        <v>189</v>
      </c>
      <c r="F920" s="81" t="s">
        <v>56</v>
      </c>
      <c r="G920" s="81" t="s">
        <v>189</v>
      </c>
      <c r="H920" s="82">
        <v>50</v>
      </c>
      <c r="I920" s="92">
        <v>0.18</v>
      </c>
      <c r="J920" s="78">
        <f t="shared" si="31"/>
        <v>41</v>
      </c>
    </row>
    <row r="921" spans="1:11" ht="15.5">
      <c r="A921" s="34">
        <f t="shared" si="32"/>
        <v>917</v>
      </c>
      <c r="B921" s="80" t="s">
        <v>11568</v>
      </c>
      <c r="C921" s="81" t="s">
        <v>11566</v>
      </c>
      <c r="D921" s="81" t="s">
        <v>11567</v>
      </c>
      <c r="E921" s="81" t="s">
        <v>189</v>
      </c>
      <c r="F921" s="81" t="s">
        <v>56</v>
      </c>
      <c r="G921" s="81" t="s">
        <v>189</v>
      </c>
      <c r="H921" s="82">
        <v>13</v>
      </c>
      <c r="I921" s="92">
        <v>0.18</v>
      </c>
      <c r="J921" s="78">
        <f t="shared" si="31"/>
        <v>10.66</v>
      </c>
    </row>
    <row r="922" spans="1:11" ht="15.5">
      <c r="A922" s="34">
        <f t="shared" si="32"/>
        <v>918</v>
      </c>
      <c r="B922" s="81" t="s">
        <v>2032</v>
      </c>
      <c r="C922" s="81" t="s">
        <v>1704</v>
      </c>
      <c r="D922" s="81" t="s">
        <v>11027</v>
      </c>
      <c r="E922" s="81" t="s">
        <v>189</v>
      </c>
      <c r="F922" s="81" t="s">
        <v>56</v>
      </c>
      <c r="G922" s="81" t="s">
        <v>189</v>
      </c>
      <c r="H922" s="83">
        <v>41.25</v>
      </c>
      <c r="I922" s="92">
        <v>0.45</v>
      </c>
      <c r="J922" s="84">
        <f t="shared" si="29"/>
        <v>22.687500000000004</v>
      </c>
      <c r="K922" s="79"/>
    </row>
    <row r="923" spans="1:11" ht="15.5">
      <c r="A923" s="34">
        <f t="shared" si="32"/>
        <v>919</v>
      </c>
      <c r="B923" s="81" t="s">
        <v>2032</v>
      </c>
      <c r="C923" s="81" t="s">
        <v>2033</v>
      </c>
      <c r="D923" s="81" t="s">
        <v>11028</v>
      </c>
      <c r="E923" s="81" t="s">
        <v>189</v>
      </c>
      <c r="F923" s="81" t="s">
        <v>56</v>
      </c>
      <c r="G923" s="81" t="s">
        <v>189</v>
      </c>
      <c r="H923" s="83">
        <v>56.25</v>
      </c>
      <c r="I923" s="92">
        <v>0.45</v>
      </c>
      <c r="J923" s="84">
        <f t="shared" si="29"/>
        <v>30.937500000000004</v>
      </c>
    </row>
    <row r="924" spans="1:11" ht="15.5">
      <c r="A924" s="34">
        <f t="shared" si="32"/>
        <v>920</v>
      </c>
      <c r="B924" s="81" t="s">
        <v>2032</v>
      </c>
      <c r="C924" s="81" t="s">
        <v>2034</v>
      </c>
      <c r="D924" s="81" t="s">
        <v>2035</v>
      </c>
      <c r="E924" s="81" t="s">
        <v>189</v>
      </c>
      <c r="F924" s="81" t="s">
        <v>56</v>
      </c>
      <c r="G924" s="81" t="s">
        <v>189</v>
      </c>
      <c r="H924" s="83">
        <v>12.5</v>
      </c>
      <c r="I924" s="92">
        <v>0.45</v>
      </c>
      <c r="J924" s="84">
        <f t="shared" si="29"/>
        <v>6.8750000000000009</v>
      </c>
    </row>
    <row r="925" spans="1:11" ht="15.5">
      <c r="A925" s="34">
        <f t="shared" si="32"/>
        <v>921</v>
      </c>
      <c r="B925" s="81" t="s">
        <v>2032</v>
      </c>
      <c r="C925" s="81" t="s">
        <v>2036</v>
      </c>
      <c r="D925" s="81" t="s">
        <v>2037</v>
      </c>
      <c r="E925" s="81" t="s">
        <v>189</v>
      </c>
      <c r="F925" s="81" t="s">
        <v>56</v>
      </c>
      <c r="G925" s="81" t="s">
        <v>189</v>
      </c>
      <c r="H925" s="83">
        <v>12.5</v>
      </c>
      <c r="I925" s="92">
        <v>0.45</v>
      </c>
      <c r="J925" s="84">
        <f t="shared" si="29"/>
        <v>6.8750000000000009</v>
      </c>
    </row>
    <row r="926" spans="1:11" ht="15.5">
      <c r="A926" s="34">
        <f t="shared" si="32"/>
        <v>922</v>
      </c>
      <c r="B926" s="81" t="s">
        <v>2032</v>
      </c>
      <c r="C926" s="81" t="s">
        <v>2038</v>
      </c>
      <c r="D926" s="81" t="s">
        <v>11029</v>
      </c>
      <c r="E926" s="81" t="s">
        <v>189</v>
      </c>
      <c r="F926" s="81" t="s">
        <v>56</v>
      </c>
      <c r="G926" s="81" t="s">
        <v>189</v>
      </c>
      <c r="H926" s="83">
        <v>255</v>
      </c>
      <c r="I926" s="92">
        <v>0.45</v>
      </c>
      <c r="J926" s="84">
        <f t="shared" si="29"/>
        <v>140.25</v>
      </c>
    </row>
    <row r="927" spans="1:11" ht="15.5">
      <c r="A927" s="34">
        <f t="shared" si="32"/>
        <v>923</v>
      </c>
      <c r="B927" s="81" t="s">
        <v>2032</v>
      </c>
      <c r="C927" s="81" t="s">
        <v>2039</v>
      </c>
      <c r="D927" s="81" t="s">
        <v>2040</v>
      </c>
      <c r="E927" s="81" t="s">
        <v>189</v>
      </c>
      <c r="F927" s="81" t="s">
        <v>56</v>
      </c>
      <c r="G927" s="81" t="s">
        <v>189</v>
      </c>
      <c r="H927" s="83">
        <v>50</v>
      </c>
      <c r="I927" s="92">
        <v>0.45</v>
      </c>
      <c r="J927" s="84">
        <f t="shared" si="29"/>
        <v>27.500000000000004</v>
      </c>
    </row>
    <row r="928" spans="1:11" ht="15.5">
      <c r="A928" s="34">
        <f t="shared" si="32"/>
        <v>924</v>
      </c>
      <c r="B928" s="81" t="s">
        <v>2032</v>
      </c>
      <c r="C928" s="81" t="s">
        <v>2041</v>
      </c>
      <c r="D928" s="81" t="s">
        <v>2042</v>
      </c>
      <c r="E928" s="81" t="s">
        <v>189</v>
      </c>
      <c r="F928" s="81" t="s">
        <v>56</v>
      </c>
      <c r="G928" s="81" t="s">
        <v>189</v>
      </c>
      <c r="H928" s="83">
        <v>52.5</v>
      </c>
      <c r="I928" s="92">
        <v>0.45</v>
      </c>
      <c r="J928" s="84">
        <f t="shared" si="29"/>
        <v>28.875000000000004</v>
      </c>
    </row>
    <row r="929" spans="1:10" ht="15.5">
      <c r="A929" s="34">
        <f t="shared" si="32"/>
        <v>925</v>
      </c>
      <c r="B929" s="81" t="s">
        <v>2032</v>
      </c>
      <c r="C929" s="81" t="s">
        <v>2043</v>
      </c>
      <c r="D929" s="81" t="s">
        <v>2044</v>
      </c>
      <c r="E929" s="81" t="s">
        <v>189</v>
      </c>
      <c r="F929" s="81" t="s">
        <v>56</v>
      </c>
      <c r="G929" s="81" t="s">
        <v>189</v>
      </c>
      <c r="H929" s="83">
        <v>60</v>
      </c>
      <c r="I929" s="92">
        <v>0.45</v>
      </c>
      <c r="J929" s="84">
        <f t="shared" si="29"/>
        <v>33</v>
      </c>
    </row>
    <row r="930" spans="1:10" ht="15.5">
      <c r="A930" s="34">
        <f t="shared" si="32"/>
        <v>926</v>
      </c>
      <c r="B930" s="81" t="s">
        <v>2032</v>
      </c>
      <c r="C930" s="81" t="s">
        <v>2045</v>
      </c>
      <c r="D930" s="81" t="s">
        <v>2046</v>
      </c>
      <c r="E930" s="81" t="s">
        <v>189</v>
      </c>
      <c r="F930" s="81" t="s">
        <v>56</v>
      </c>
      <c r="G930" s="81" t="s">
        <v>189</v>
      </c>
      <c r="H930" s="83">
        <v>52.5</v>
      </c>
      <c r="I930" s="92">
        <v>0.45</v>
      </c>
      <c r="J930" s="84">
        <f t="shared" si="29"/>
        <v>28.875000000000004</v>
      </c>
    </row>
    <row r="931" spans="1:10" ht="15.5">
      <c r="A931" s="34">
        <f t="shared" si="32"/>
        <v>927</v>
      </c>
      <c r="B931" s="81" t="s">
        <v>2032</v>
      </c>
      <c r="C931" s="81" t="s">
        <v>2047</v>
      </c>
      <c r="D931" s="81" t="s">
        <v>2044</v>
      </c>
      <c r="E931" s="81" t="s">
        <v>189</v>
      </c>
      <c r="F931" s="81" t="s">
        <v>56</v>
      </c>
      <c r="G931" s="81" t="s">
        <v>189</v>
      </c>
      <c r="H931" s="83">
        <v>65</v>
      </c>
      <c r="I931" s="92">
        <v>0.45</v>
      </c>
      <c r="J931" s="84">
        <f t="shared" si="29"/>
        <v>35.75</v>
      </c>
    </row>
    <row r="932" spans="1:10" ht="15.5">
      <c r="A932" s="34">
        <f t="shared" si="32"/>
        <v>928</v>
      </c>
      <c r="B932" s="81" t="s">
        <v>2032</v>
      </c>
      <c r="C932" s="81" t="s">
        <v>2048</v>
      </c>
      <c r="D932" s="81" t="s">
        <v>2049</v>
      </c>
      <c r="E932" s="81" t="s">
        <v>189</v>
      </c>
      <c r="F932" s="81" t="s">
        <v>56</v>
      </c>
      <c r="G932" s="81" t="s">
        <v>189</v>
      </c>
      <c r="H932" s="83">
        <v>35</v>
      </c>
      <c r="I932" s="92">
        <v>0.45</v>
      </c>
      <c r="J932" s="84">
        <f t="shared" si="29"/>
        <v>19.25</v>
      </c>
    </row>
    <row r="933" spans="1:10" ht="15.5">
      <c r="A933" s="34">
        <f t="shared" si="32"/>
        <v>929</v>
      </c>
      <c r="B933" s="81" t="s">
        <v>2032</v>
      </c>
      <c r="C933" s="81" t="s">
        <v>2050</v>
      </c>
      <c r="D933" s="81" t="s">
        <v>2051</v>
      </c>
      <c r="E933" s="81" t="s">
        <v>189</v>
      </c>
      <c r="F933" s="81" t="s">
        <v>56</v>
      </c>
      <c r="G933" s="81" t="s">
        <v>189</v>
      </c>
      <c r="H933" s="83">
        <v>180</v>
      </c>
      <c r="I933" s="92">
        <v>0.45</v>
      </c>
      <c r="J933" s="84">
        <f t="shared" si="29"/>
        <v>99.000000000000014</v>
      </c>
    </row>
    <row r="934" spans="1:10" ht="15.5">
      <c r="A934" s="34">
        <f t="shared" si="32"/>
        <v>930</v>
      </c>
      <c r="B934" s="81" t="s">
        <v>2032</v>
      </c>
      <c r="C934" s="81" t="s">
        <v>2052</v>
      </c>
      <c r="D934" s="81" t="s">
        <v>6854</v>
      </c>
      <c r="E934" s="81" t="s">
        <v>189</v>
      </c>
      <c r="F934" s="81" t="s">
        <v>56</v>
      </c>
      <c r="G934" s="81" t="s">
        <v>189</v>
      </c>
      <c r="H934" s="83">
        <v>0</v>
      </c>
      <c r="I934" s="92">
        <v>0.45</v>
      </c>
      <c r="J934" s="84">
        <f t="shared" si="29"/>
        <v>0</v>
      </c>
    </row>
    <row r="935" spans="1:10" ht="15.5">
      <c r="A935" s="34">
        <f t="shared" si="32"/>
        <v>931</v>
      </c>
      <c r="B935" s="81" t="s">
        <v>2032</v>
      </c>
      <c r="C935" s="81" t="s">
        <v>2053</v>
      </c>
      <c r="D935" s="81" t="s">
        <v>11030</v>
      </c>
      <c r="E935" s="81" t="s">
        <v>189</v>
      </c>
      <c r="F935" s="81" t="s">
        <v>56</v>
      </c>
      <c r="G935" s="81" t="s">
        <v>189</v>
      </c>
      <c r="H935" s="83">
        <v>83.75</v>
      </c>
      <c r="I935" s="92">
        <v>0.45</v>
      </c>
      <c r="J935" s="84">
        <f t="shared" si="29"/>
        <v>46.062500000000007</v>
      </c>
    </row>
    <row r="936" spans="1:10" ht="15.5">
      <c r="A936" s="34">
        <f t="shared" si="32"/>
        <v>932</v>
      </c>
      <c r="B936" s="81" t="s">
        <v>2032</v>
      </c>
      <c r="C936" s="81" t="s">
        <v>2054</v>
      </c>
      <c r="D936" s="81" t="s">
        <v>11031</v>
      </c>
      <c r="E936" s="81" t="s">
        <v>189</v>
      </c>
      <c r="F936" s="81" t="s">
        <v>56</v>
      </c>
      <c r="G936" s="81" t="s">
        <v>189</v>
      </c>
      <c r="H936" s="83">
        <v>61.25</v>
      </c>
      <c r="I936" s="92">
        <v>0.45</v>
      </c>
      <c r="J936" s="84">
        <f t="shared" si="29"/>
        <v>33.6875</v>
      </c>
    </row>
    <row r="937" spans="1:10" ht="15.5">
      <c r="A937" s="34">
        <f t="shared" si="32"/>
        <v>933</v>
      </c>
      <c r="B937" s="81" t="s">
        <v>2032</v>
      </c>
      <c r="C937" s="81" t="s">
        <v>2055</v>
      </c>
      <c r="D937" s="81" t="s">
        <v>11032</v>
      </c>
      <c r="E937" s="81" t="s">
        <v>189</v>
      </c>
      <c r="F937" s="81" t="s">
        <v>56</v>
      </c>
      <c r="G937" s="81" t="s">
        <v>189</v>
      </c>
      <c r="H937" s="83">
        <v>65</v>
      </c>
      <c r="I937" s="92">
        <v>0.45</v>
      </c>
      <c r="J937" s="84">
        <f t="shared" si="29"/>
        <v>35.75</v>
      </c>
    </row>
    <row r="938" spans="1:10" ht="15.5">
      <c r="A938" s="34">
        <f t="shared" si="32"/>
        <v>934</v>
      </c>
      <c r="B938" s="81" t="s">
        <v>2032</v>
      </c>
      <c r="C938" s="81" t="s">
        <v>2056</v>
      </c>
      <c r="D938" s="81" t="s">
        <v>11033</v>
      </c>
      <c r="E938" s="81" t="s">
        <v>189</v>
      </c>
      <c r="F938" s="81" t="s">
        <v>56</v>
      </c>
      <c r="G938" s="81" t="s">
        <v>189</v>
      </c>
      <c r="H938" s="83">
        <v>92.5</v>
      </c>
      <c r="I938" s="92">
        <v>0.45</v>
      </c>
      <c r="J938" s="84">
        <f t="shared" si="29"/>
        <v>50.875000000000007</v>
      </c>
    </row>
    <row r="939" spans="1:10" ht="15.5">
      <c r="A939" s="34">
        <f t="shared" si="32"/>
        <v>935</v>
      </c>
      <c r="B939" s="81" t="s">
        <v>2032</v>
      </c>
      <c r="C939" s="81" t="s">
        <v>2057</v>
      </c>
      <c r="D939" s="81" t="s">
        <v>11034</v>
      </c>
      <c r="E939" s="81" t="s">
        <v>189</v>
      </c>
      <c r="F939" s="81" t="s">
        <v>56</v>
      </c>
      <c r="G939" s="81" t="s">
        <v>189</v>
      </c>
      <c r="H939" s="83">
        <v>123.75</v>
      </c>
      <c r="I939" s="92">
        <v>0.45</v>
      </c>
      <c r="J939" s="84">
        <f t="shared" si="29"/>
        <v>68.0625</v>
      </c>
    </row>
    <row r="940" spans="1:10" ht="15.5">
      <c r="A940" s="34">
        <f t="shared" si="32"/>
        <v>936</v>
      </c>
      <c r="B940" s="81" t="s">
        <v>2032</v>
      </c>
      <c r="C940" s="81" t="s">
        <v>2058</v>
      </c>
      <c r="D940" s="81" t="s">
        <v>11035</v>
      </c>
      <c r="E940" s="81" t="s">
        <v>189</v>
      </c>
      <c r="F940" s="81" t="s">
        <v>56</v>
      </c>
      <c r="G940" s="81" t="s">
        <v>189</v>
      </c>
      <c r="H940" s="83">
        <v>85</v>
      </c>
      <c r="I940" s="92">
        <v>0.45</v>
      </c>
      <c r="J940" s="84">
        <f t="shared" si="29"/>
        <v>46.750000000000007</v>
      </c>
    </row>
    <row r="941" spans="1:10" ht="15.5">
      <c r="A941" s="34">
        <f t="shared" si="32"/>
        <v>937</v>
      </c>
      <c r="B941" s="81" t="s">
        <v>2032</v>
      </c>
      <c r="C941" s="81" t="s">
        <v>2059</v>
      </c>
      <c r="D941" s="81" t="s">
        <v>11036</v>
      </c>
      <c r="E941" s="81" t="s">
        <v>189</v>
      </c>
      <c r="F941" s="81" t="s">
        <v>56</v>
      </c>
      <c r="G941" s="81" t="s">
        <v>189</v>
      </c>
      <c r="H941" s="83">
        <v>115</v>
      </c>
      <c r="I941" s="92">
        <v>0.45</v>
      </c>
      <c r="J941" s="84">
        <f t="shared" si="29"/>
        <v>63.250000000000007</v>
      </c>
    </row>
    <row r="942" spans="1:10" ht="15.5">
      <c r="A942" s="34">
        <f t="shared" si="32"/>
        <v>938</v>
      </c>
      <c r="B942" s="81" t="s">
        <v>2032</v>
      </c>
      <c r="C942" s="81" t="s">
        <v>2060</v>
      </c>
      <c r="D942" s="81" t="s">
        <v>11037</v>
      </c>
      <c r="E942" s="81" t="s">
        <v>189</v>
      </c>
      <c r="F942" s="81" t="s">
        <v>56</v>
      </c>
      <c r="G942" s="81" t="s">
        <v>189</v>
      </c>
      <c r="H942" s="83">
        <v>133.75</v>
      </c>
      <c r="I942" s="92">
        <v>0.45</v>
      </c>
      <c r="J942" s="84">
        <f t="shared" si="29"/>
        <v>73.5625</v>
      </c>
    </row>
    <row r="943" spans="1:10" ht="15.5">
      <c r="A943" s="34">
        <f t="shared" si="32"/>
        <v>939</v>
      </c>
      <c r="B943" s="81" t="s">
        <v>2032</v>
      </c>
      <c r="C943" s="81" t="s">
        <v>2061</v>
      </c>
      <c r="D943" s="81" t="s">
        <v>11038</v>
      </c>
      <c r="E943" s="81" t="s">
        <v>189</v>
      </c>
      <c r="F943" s="81" t="s">
        <v>56</v>
      </c>
      <c r="G943" s="81" t="s">
        <v>189</v>
      </c>
      <c r="H943" s="83">
        <v>38.75</v>
      </c>
      <c r="I943" s="92">
        <v>0.45</v>
      </c>
      <c r="J943" s="84">
        <f t="shared" si="29"/>
        <v>21.3125</v>
      </c>
    </row>
    <row r="944" spans="1:10" ht="15.5">
      <c r="A944" s="34">
        <f t="shared" si="32"/>
        <v>940</v>
      </c>
      <c r="B944" s="81" t="s">
        <v>2032</v>
      </c>
      <c r="C944" s="81" t="s">
        <v>2062</v>
      </c>
      <c r="D944" s="81" t="s">
        <v>11039</v>
      </c>
      <c r="E944" s="81" t="s">
        <v>189</v>
      </c>
      <c r="F944" s="81" t="s">
        <v>56</v>
      </c>
      <c r="G944" s="81" t="s">
        <v>189</v>
      </c>
      <c r="H944" s="83">
        <v>51.25</v>
      </c>
      <c r="I944" s="92">
        <v>0.45</v>
      </c>
      <c r="J944" s="84">
        <f t="shared" si="29"/>
        <v>28.187500000000004</v>
      </c>
    </row>
    <row r="945" spans="1:10" ht="15.5">
      <c r="A945" s="34">
        <f t="shared" si="32"/>
        <v>941</v>
      </c>
      <c r="B945" s="81" t="s">
        <v>2032</v>
      </c>
      <c r="C945" s="81" t="s">
        <v>2063</v>
      </c>
      <c r="D945" s="81" t="s">
        <v>11040</v>
      </c>
      <c r="E945" s="81" t="s">
        <v>189</v>
      </c>
      <c r="F945" s="81" t="s">
        <v>56</v>
      </c>
      <c r="G945" s="81" t="s">
        <v>189</v>
      </c>
      <c r="H945" s="83">
        <v>61.25</v>
      </c>
      <c r="I945" s="92">
        <v>0.45</v>
      </c>
      <c r="J945" s="84">
        <f t="shared" si="29"/>
        <v>33.6875</v>
      </c>
    </row>
    <row r="946" spans="1:10" ht="15.5">
      <c r="A946" s="34">
        <f t="shared" si="32"/>
        <v>942</v>
      </c>
      <c r="B946" s="81" t="s">
        <v>2032</v>
      </c>
      <c r="C946" s="81" t="s">
        <v>2064</v>
      </c>
      <c r="D946" s="81" t="s">
        <v>2065</v>
      </c>
      <c r="E946" s="81" t="s">
        <v>189</v>
      </c>
      <c r="F946" s="81" t="s">
        <v>56</v>
      </c>
      <c r="G946" s="81" t="s">
        <v>189</v>
      </c>
      <c r="H946" s="83">
        <v>11.25</v>
      </c>
      <c r="I946" s="92">
        <v>0.45</v>
      </c>
      <c r="J946" s="84">
        <f t="shared" si="29"/>
        <v>6.1875000000000009</v>
      </c>
    </row>
    <row r="947" spans="1:10" ht="15.5">
      <c r="A947" s="34">
        <f t="shared" si="32"/>
        <v>943</v>
      </c>
      <c r="B947" s="81" t="s">
        <v>2032</v>
      </c>
      <c r="C947" s="81" t="s">
        <v>2066</v>
      </c>
      <c r="D947" s="81" t="s">
        <v>2067</v>
      </c>
      <c r="E947" s="81" t="s">
        <v>189</v>
      </c>
      <c r="F947" s="81" t="s">
        <v>56</v>
      </c>
      <c r="G947" s="81" t="s">
        <v>189</v>
      </c>
      <c r="H947" s="83">
        <v>16.25</v>
      </c>
      <c r="I947" s="92">
        <v>0.45</v>
      </c>
      <c r="J947" s="84">
        <f t="shared" si="29"/>
        <v>8.9375</v>
      </c>
    </row>
    <row r="948" spans="1:10" ht="15.5">
      <c r="A948" s="34">
        <f t="shared" si="32"/>
        <v>944</v>
      </c>
      <c r="B948" s="81" t="s">
        <v>2032</v>
      </c>
      <c r="C948" s="81" t="s">
        <v>2068</v>
      </c>
      <c r="D948" s="81" t="s">
        <v>2069</v>
      </c>
      <c r="E948" s="81" t="s">
        <v>189</v>
      </c>
      <c r="F948" s="81" t="s">
        <v>56</v>
      </c>
      <c r="G948" s="81" t="s">
        <v>189</v>
      </c>
      <c r="H948" s="83">
        <v>13</v>
      </c>
      <c r="I948" s="92">
        <v>0.45</v>
      </c>
      <c r="J948" s="84">
        <f t="shared" si="29"/>
        <v>7.15</v>
      </c>
    </row>
    <row r="949" spans="1:10" ht="15.5">
      <c r="A949" s="34">
        <f t="shared" si="32"/>
        <v>945</v>
      </c>
      <c r="B949" s="81" t="s">
        <v>2032</v>
      </c>
      <c r="C949" s="81" t="s">
        <v>2070</v>
      </c>
      <c r="D949" s="81" t="s">
        <v>11041</v>
      </c>
      <c r="E949" s="81" t="s">
        <v>189</v>
      </c>
      <c r="F949" s="81" t="s">
        <v>56</v>
      </c>
      <c r="G949" s="81" t="s">
        <v>189</v>
      </c>
      <c r="H949" s="83">
        <v>65</v>
      </c>
      <c r="I949" s="92">
        <v>0.45</v>
      </c>
      <c r="J949" s="84">
        <f t="shared" ref="J949:J1012" si="33">H949*(1-I949)</f>
        <v>35.75</v>
      </c>
    </row>
    <row r="950" spans="1:10" ht="15.5">
      <c r="A950" s="34">
        <f t="shared" si="32"/>
        <v>946</v>
      </c>
      <c r="B950" s="81" t="s">
        <v>2032</v>
      </c>
      <c r="C950" s="81" t="s">
        <v>2071</v>
      </c>
      <c r="D950" s="81" t="s">
        <v>11042</v>
      </c>
      <c r="E950" s="81" t="s">
        <v>189</v>
      </c>
      <c r="F950" s="81" t="s">
        <v>56</v>
      </c>
      <c r="G950" s="81" t="s">
        <v>189</v>
      </c>
      <c r="H950" s="83">
        <v>92.5</v>
      </c>
      <c r="I950" s="92">
        <v>0.45</v>
      </c>
      <c r="J950" s="84">
        <f t="shared" si="33"/>
        <v>50.875000000000007</v>
      </c>
    </row>
    <row r="951" spans="1:10" ht="15.5">
      <c r="A951" s="34">
        <f t="shared" si="32"/>
        <v>947</v>
      </c>
      <c r="B951" s="81" t="s">
        <v>2032</v>
      </c>
      <c r="C951" s="81" t="s">
        <v>2072</v>
      </c>
      <c r="D951" s="81" t="s">
        <v>11043</v>
      </c>
      <c r="E951" s="81" t="s">
        <v>189</v>
      </c>
      <c r="F951" s="81" t="s">
        <v>56</v>
      </c>
      <c r="G951" s="81" t="s">
        <v>189</v>
      </c>
      <c r="H951" s="83">
        <v>85</v>
      </c>
      <c r="I951" s="92">
        <v>0.45</v>
      </c>
      <c r="J951" s="84">
        <f t="shared" si="33"/>
        <v>46.750000000000007</v>
      </c>
    </row>
    <row r="952" spans="1:10" ht="15.5">
      <c r="A952" s="34">
        <f t="shared" si="32"/>
        <v>948</v>
      </c>
      <c r="B952" s="81" t="s">
        <v>2032</v>
      </c>
      <c r="C952" s="81" t="s">
        <v>2073</v>
      </c>
      <c r="D952" s="81" t="s">
        <v>11044</v>
      </c>
      <c r="E952" s="81" t="s">
        <v>189</v>
      </c>
      <c r="F952" s="81" t="s">
        <v>56</v>
      </c>
      <c r="G952" s="81" t="s">
        <v>189</v>
      </c>
      <c r="H952" s="83">
        <v>115</v>
      </c>
      <c r="I952" s="92">
        <v>0.45</v>
      </c>
      <c r="J952" s="84">
        <f t="shared" si="33"/>
        <v>63.250000000000007</v>
      </c>
    </row>
    <row r="953" spans="1:10" ht="15.5">
      <c r="A953" s="34">
        <f t="shared" si="32"/>
        <v>949</v>
      </c>
      <c r="B953" s="81" t="s">
        <v>2032</v>
      </c>
      <c r="C953" s="81" t="s">
        <v>2074</v>
      </c>
      <c r="D953" s="81" t="s">
        <v>11045</v>
      </c>
      <c r="E953" s="81" t="s">
        <v>189</v>
      </c>
      <c r="F953" s="81" t="s">
        <v>56</v>
      </c>
      <c r="G953" s="81" t="s">
        <v>189</v>
      </c>
      <c r="H953" s="83">
        <v>38.75</v>
      </c>
      <c r="I953" s="92">
        <v>0.45</v>
      </c>
      <c r="J953" s="84">
        <f t="shared" si="33"/>
        <v>21.3125</v>
      </c>
    </row>
    <row r="954" spans="1:10" ht="15.5">
      <c r="A954" s="34">
        <f t="shared" si="32"/>
        <v>950</v>
      </c>
      <c r="B954" s="81" t="s">
        <v>2032</v>
      </c>
      <c r="C954" s="81" t="s">
        <v>2075</v>
      </c>
      <c r="D954" s="81" t="s">
        <v>11046</v>
      </c>
      <c r="E954" s="81" t="s">
        <v>189</v>
      </c>
      <c r="F954" s="81" t="s">
        <v>56</v>
      </c>
      <c r="G954" s="81" t="s">
        <v>189</v>
      </c>
      <c r="H954" s="83">
        <v>51.25</v>
      </c>
      <c r="I954" s="92">
        <v>0.45</v>
      </c>
      <c r="J954" s="84">
        <f t="shared" si="33"/>
        <v>28.187500000000004</v>
      </c>
    </row>
    <row r="955" spans="1:10" ht="15.5">
      <c r="A955" s="34">
        <f t="shared" si="32"/>
        <v>951</v>
      </c>
      <c r="B955" s="81" t="s">
        <v>2032</v>
      </c>
      <c r="C955" s="81" t="s">
        <v>2076</v>
      </c>
      <c r="D955" s="81" t="s">
        <v>2077</v>
      </c>
      <c r="E955" s="81" t="s">
        <v>189</v>
      </c>
      <c r="F955" s="81" t="s">
        <v>56</v>
      </c>
      <c r="G955" s="81" t="s">
        <v>189</v>
      </c>
      <c r="H955" s="83">
        <v>42.5</v>
      </c>
      <c r="I955" s="92">
        <v>0.45</v>
      </c>
      <c r="J955" s="84">
        <f t="shared" si="33"/>
        <v>23.375000000000004</v>
      </c>
    </row>
    <row r="956" spans="1:10" ht="15.5">
      <c r="A956" s="34">
        <f t="shared" si="32"/>
        <v>952</v>
      </c>
      <c r="B956" s="81" t="s">
        <v>2032</v>
      </c>
      <c r="C956" s="81" t="s">
        <v>2078</v>
      </c>
      <c r="D956" s="81" t="s">
        <v>11047</v>
      </c>
      <c r="E956" s="81" t="s">
        <v>189</v>
      </c>
      <c r="F956" s="81" t="s">
        <v>56</v>
      </c>
      <c r="G956" s="81" t="s">
        <v>189</v>
      </c>
      <c r="H956" s="83">
        <v>940</v>
      </c>
      <c r="I956" s="92">
        <v>0.45</v>
      </c>
      <c r="J956" s="84">
        <f t="shared" si="33"/>
        <v>517</v>
      </c>
    </row>
    <row r="957" spans="1:10" ht="15.5">
      <c r="A957" s="34">
        <f t="shared" si="32"/>
        <v>953</v>
      </c>
      <c r="B957" s="81" t="s">
        <v>2032</v>
      </c>
      <c r="C957" s="81" t="s">
        <v>2079</v>
      </c>
      <c r="D957" s="81" t="s">
        <v>11048</v>
      </c>
      <c r="E957" s="81" t="s">
        <v>189</v>
      </c>
      <c r="F957" s="81" t="s">
        <v>56</v>
      </c>
      <c r="G957" s="81" t="s">
        <v>189</v>
      </c>
      <c r="H957" s="83">
        <v>63</v>
      </c>
      <c r="I957" s="92">
        <v>0.45</v>
      </c>
      <c r="J957" s="84">
        <f t="shared" si="33"/>
        <v>34.650000000000006</v>
      </c>
    </row>
    <row r="958" spans="1:10" ht="15.5">
      <c r="A958" s="34">
        <f t="shared" si="32"/>
        <v>954</v>
      </c>
      <c r="B958" s="81" t="s">
        <v>2032</v>
      </c>
      <c r="C958" s="81" t="s">
        <v>2080</v>
      </c>
      <c r="D958" s="81" t="s">
        <v>11049</v>
      </c>
      <c r="E958" s="81" t="s">
        <v>189</v>
      </c>
      <c r="F958" s="81" t="s">
        <v>56</v>
      </c>
      <c r="G958" s="81" t="s">
        <v>189</v>
      </c>
      <c r="H958" s="83">
        <v>915</v>
      </c>
      <c r="I958" s="92">
        <v>0.45</v>
      </c>
      <c r="J958" s="84">
        <f t="shared" si="33"/>
        <v>503.25000000000006</v>
      </c>
    </row>
    <row r="959" spans="1:10" ht="15.5">
      <c r="A959" s="34">
        <f t="shared" si="32"/>
        <v>955</v>
      </c>
      <c r="B959" s="81" t="s">
        <v>2032</v>
      </c>
      <c r="C959" s="81" t="s">
        <v>2082</v>
      </c>
      <c r="D959" s="81" t="s">
        <v>2083</v>
      </c>
      <c r="E959" s="81" t="s">
        <v>189</v>
      </c>
      <c r="F959" s="81" t="s">
        <v>56</v>
      </c>
      <c r="G959" s="81" t="s">
        <v>189</v>
      </c>
      <c r="H959" s="83">
        <v>45</v>
      </c>
      <c r="I959" s="92">
        <v>0.45</v>
      </c>
      <c r="J959" s="84">
        <f t="shared" si="33"/>
        <v>24.750000000000004</v>
      </c>
    </row>
    <row r="960" spans="1:10" ht="15.5">
      <c r="A960" s="34">
        <f t="shared" si="32"/>
        <v>956</v>
      </c>
      <c r="B960" s="81" t="s">
        <v>2032</v>
      </c>
      <c r="C960" s="81" t="s">
        <v>2084</v>
      </c>
      <c r="D960" s="81" t="s">
        <v>2085</v>
      </c>
      <c r="E960" s="81" t="s">
        <v>189</v>
      </c>
      <c r="F960" s="81" t="s">
        <v>56</v>
      </c>
      <c r="G960" s="81" t="s">
        <v>189</v>
      </c>
      <c r="H960" s="83">
        <v>57.5</v>
      </c>
      <c r="I960" s="92">
        <v>0.45</v>
      </c>
      <c r="J960" s="84">
        <f t="shared" si="33"/>
        <v>31.625000000000004</v>
      </c>
    </row>
    <row r="961" spans="1:10" ht="15.5">
      <c r="A961" s="34">
        <f t="shared" si="32"/>
        <v>957</v>
      </c>
      <c r="B961" s="81" t="s">
        <v>2032</v>
      </c>
      <c r="C961" s="81" t="s">
        <v>2086</v>
      </c>
      <c r="D961" s="81" t="s">
        <v>11050</v>
      </c>
      <c r="E961" s="81" t="s">
        <v>189</v>
      </c>
      <c r="F961" s="81" t="s">
        <v>56</v>
      </c>
      <c r="G961" s="81" t="s">
        <v>189</v>
      </c>
      <c r="H961" s="83">
        <v>982.5</v>
      </c>
      <c r="I961" s="92">
        <v>0.45</v>
      </c>
      <c r="J961" s="84">
        <f t="shared" si="33"/>
        <v>540.375</v>
      </c>
    </row>
    <row r="962" spans="1:10" ht="15.5">
      <c r="A962" s="34">
        <f t="shared" si="32"/>
        <v>958</v>
      </c>
      <c r="B962" s="81" t="s">
        <v>2032</v>
      </c>
      <c r="C962" s="81" t="s">
        <v>2087</v>
      </c>
      <c r="D962" s="81" t="s">
        <v>11051</v>
      </c>
      <c r="E962" s="81" t="s">
        <v>189</v>
      </c>
      <c r="F962" s="81" t="s">
        <v>56</v>
      </c>
      <c r="G962" s="81" t="s">
        <v>189</v>
      </c>
      <c r="H962" s="83">
        <v>125</v>
      </c>
      <c r="I962" s="92">
        <v>0.45</v>
      </c>
      <c r="J962" s="84">
        <f t="shared" si="33"/>
        <v>68.75</v>
      </c>
    </row>
    <row r="963" spans="1:10" ht="15.5">
      <c r="A963" s="34">
        <f t="shared" si="32"/>
        <v>959</v>
      </c>
      <c r="B963" s="81" t="s">
        <v>2032</v>
      </c>
      <c r="C963" s="81" t="s">
        <v>2088</v>
      </c>
      <c r="D963" s="81" t="s">
        <v>11052</v>
      </c>
      <c r="E963" s="81" t="s">
        <v>189</v>
      </c>
      <c r="F963" s="81" t="s">
        <v>56</v>
      </c>
      <c r="G963" s="81" t="s">
        <v>189</v>
      </c>
      <c r="H963" s="83">
        <v>950</v>
      </c>
      <c r="I963" s="92">
        <v>0.45</v>
      </c>
      <c r="J963" s="84">
        <f t="shared" si="33"/>
        <v>522.5</v>
      </c>
    </row>
    <row r="964" spans="1:10" ht="15.5">
      <c r="A964" s="34">
        <f t="shared" si="32"/>
        <v>960</v>
      </c>
      <c r="B964" s="81" t="s">
        <v>2032</v>
      </c>
      <c r="C964" s="81" t="s">
        <v>2089</v>
      </c>
      <c r="D964" s="81" t="s">
        <v>11053</v>
      </c>
      <c r="E964" s="81" t="s">
        <v>189</v>
      </c>
      <c r="F964" s="81" t="s">
        <v>56</v>
      </c>
      <c r="G964" s="81" t="s">
        <v>189</v>
      </c>
      <c r="H964" s="83">
        <v>1075</v>
      </c>
      <c r="I964" s="92">
        <v>0.45</v>
      </c>
      <c r="J964" s="84">
        <f t="shared" si="33"/>
        <v>591.25</v>
      </c>
    </row>
    <row r="965" spans="1:10" ht="15.5">
      <c r="A965" s="34">
        <f t="shared" si="32"/>
        <v>961</v>
      </c>
      <c r="B965" s="81" t="s">
        <v>2032</v>
      </c>
      <c r="C965" s="81" t="s">
        <v>2090</v>
      </c>
      <c r="D965" s="81" t="s">
        <v>6854</v>
      </c>
      <c r="E965" s="81" t="s">
        <v>189</v>
      </c>
      <c r="F965" s="81" t="s">
        <v>56</v>
      </c>
      <c r="G965" s="81" t="s">
        <v>189</v>
      </c>
      <c r="H965" s="83">
        <v>0</v>
      </c>
      <c r="I965" s="93"/>
      <c r="J965" s="84">
        <f t="shared" si="33"/>
        <v>0</v>
      </c>
    </row>
    <row r="966" spans="1:10" ht="15.5">
      <c r="A966" s="34">
        <f t="shared" si="32"/>
        <v>962</v>
      </c>
      <c r="B966" s="81" t="s">
        <v>2032</v>
      </c>
      <c r="C966" s="81" t="s">
        <v>2091</v>
      </c>
      <c r="D966" s="81" t="s">
        <v>11054</v>
      </c>
      <c r="E966" s="81" t="s">
        <v>189</v>
      </c>
      <c r="F966" s="81" t="s">
        <v>56</v>
      </c>
      <c r="G966" s="81" t="s">
        <v>189</v>
      </c>
      <c r="H966" s="83">
        <v>1105</v>
      </c>
      <c r="I966" s="92">
        <v>0.45</v>
      </c>
      <c r="J966" s="84">
        <f t="shared" si="33"/>
        <v>607.75</v>
      </c>
    </row>
    <row r="967" spans="1:10" ht="15.5">
      <c r="A967" s="34">
        <f t="shared" si="32"/>
        <v>963</v>
      </c>
      <c r="B967" s="81" t="s">
        <v>2032</v>
      </c>
      <c r="C967" s="81" t="s">
        <v>2092</v>
      </c>
      <c r="D967" s="81" t="s">
        <v>11055</v>
      </c>
      <c r="E967" s="81" t="s">
        <v>189</v>
      </c>
      <c r="F967" s="81" t="s">
        <v>56</v>
      </c>
      <c r="G967" s="81" t="s">
        <v>189</v>
      </c>
      <c r="H967" s="83">
        <v>1687.5</v>
      </c>
      <c r="I967" s="92">
        <v>0.45</v>
      </c>
      <c r="J967" s="84">
        <f t="shared" si="33"/>
        <v>928.12500000000011</v>
      </c>
    </row>
    <row r="968" spans="1:10" ht="15.5">
      <c r="A968" s="34">
        <f t="shared" si="32"/>
        <v>964</v>
      </c>
      <c r="B968" s="81" t="s">
        <v>2032</v>
      </c>
      <c r="C968" s="81" t="s">
        <v>2093</v>
      </c>
      <c r="D968" s="81" t="s">
        <v>2094</v>
      </c>
      <c r="E968" s="81" t="s">
        <v>189</v>
      </c>
      <c r="F968" s="81" t="s">
        <v>56</v>
      </c>
      <c r="G968" s="81" t="s">
        <v>189</v>
      </c>
      <c r="H968" s="83">
        <v>902.5</v>
      </c>
      <c r="I968" s="92">
        <v>0.45</v>
      </c>
      <c r="J968" s="84">
        <f t="shared" si="33"/>
        <v>496.37500000000006</v>
      </c>
    </row>
    <row r="969" spans="1:10" ht="15.5">
      <c r="A969" s="34">
        <f t="shared" si="32"/>
        <v>965</v>
      </c>
      <c r="B969" s="81" t="s">
        <v>2032</v>
      </c>
      <c r="C969" s="81" t="s">
        <v>2095</v>
      </c>
      <c r="D969" s="81" t="s">
        <v>2096</v>
      </c>
      <c r="E969" s="81" t="s">
        <v>189</v>
      </c>
      <c r="F969" s="81" t="s">
        <v>56</v>
      </c>
      <c r="G969" s="81" t="s">
        <v>189</v>
      </c>
      <c r="H969" s="83">
        <v>870</v>
      </c>
      <c r="I969" s="92">
        <v>0.45</v>
      </c>
      <c r="J969" s="84">
        <f t="shared" si="33"/>
        <v>478.50000000000006</v>
      </c>
    </row>
    <row r="970" spans="1:10" ht="15.5">
      <c r="A970" s="34">
        <f t="shared" si="32"/>
        <v>966</v>
      </c>
      <c r="B970" s="81" t="s">
        <v>2032</v>
      </c>
      <c r="C970" s="81" t="s">
        <v>2097</v>
      </c>
      <c r="D970" s="81" t="s">
        <v>2098</v>
      </c>
      <c r="E970" s="81" t="s">
        <v>189</v>
      </c>
      <c r="F970" s="81" t="s">
        <v>56</v>
      </c>
      <c r="G970" s="81" t="s">
        <v>189</v>
      </c>
      <c r="H970" s="83">
        <v>1145</v>
      </c>
      <c r="I970" s="92">
        <v>0.45</v>
      </c>
      <c r="J970" s="84">
        <f t="shared" si="33"/>
        <v>629.75</v>
      </c>
    </row>
    <row r="971" spans="1:10" ht="15.5">
      <c r="A971" s="34">
        <f t="shared" si="32"/>
        <v>967</v>
      </c>
      <c r="B971" s="81" t="s">
        <v>2032</v>
      </c>
      <c r="C971" s="81" t="s">
        <v>2100</v>
      </c>
      <c r="D971" s="81" t="s">
        <v>11056</v>
      </c>
      <c r="E971" s="81" t="s">
        <v>189</v>
      </c>
      <c r="F971" s="81" t="s">
        <v>56</v>
      </c>
      <c r="G971" s="81" t="s">
        <v>189</v>
      </c>
      <c r="H971" s="83">
        <v>1447.5</v>
      </c>
      <c r="I971" s="92">
        <v>0.45</v>
      </c>
      <c r="J971" s="84">
        <f t="shared" si="33"/>
        <v>796.12500000000011</v>
      </c>
    </row>
    <row r="972" spans="1:10" ht="15.5">
      <c r="A972" s="34">
        <f t="shared" si="32"/>
        <v>968</v>
      </c>
      <c r="B972" s="81" t="s">
        <v>2032</v>
      </c>
      <c r="C972" s="81" t="s">
        <v>2101</v>
      </c>
      <c r="D972" s="81" t="s">
        <v>11057</v>
      </c>
      <c r="E972" s="81" t="s">
        <v>189</v>
      </c>
      <c r="F972" s="81" t="s">
        <v>56</v>
      </c>
      <c r="G972" s="81" t="s">
        <v>189</v>
      </c>
      <c r="H972" s="83">
        <v>377.5</v>
      </c>
      <c r="I972" s="92">
        <v>0.45</v>
      </c>
      <c r="J972" s="84">
        <f t="shared" si="33"/>
        <v>207.62500000000003</v>
      </c>
    </row>
    <row r="973" spans="1:10" ht="15.5">
      <c r="A973" s="34">
        <f t="shared" si="32"/>
        <v>969</v>
      </c>
      <c r="B973" s="81" t="s">
        <v>2032</v>
      </c>
      <c r="C973" s="81" t="s">
        <v>2102</v>
      </c>
      <c r="D973" s="81" t="s">
        <v>2103</v>
      </c>
      <c r="E973" s="81" t="s">
        <v>189</v>
      </c>
      <c r="F973" s="81" t="s">
        <v>56</v>
      </c>
      <c r="G973" s="81" t="s">
        <v>189</v>
      </c>
      <c r="H973" s="83">
        <v>610</v>
      </c>
      <c r="I973" s="92">
        <v>0.45</v>
      </c>
      <c r="J973" s="84">
        <f t="shared" si="33"/>
        <v>335.5</v>
      </c>
    </row>
    <row r="974" spans="1:10" ht="15.5">
      <c r="A974" s="34">
        <f t="shared" si="32"/>
        <v>970</v>
      </c>
      <c r="B974" s="81" t="s">
        <v>2032</v>
      </c>
      <c r="C974" s="81" t="s">
        <v>2104</v>
      </c>
      <c r="D974" s="81" t="s">
        <v>2105</v>
      </c>
      <c r="E974" s="81" t="s">
        <v>189</v>
      </c>
      <c r="F974" s="81" t="s">
        <v>56</v>
      </c>
      <c r="G974" s="81" t="s">
        <v>189</v>
      </c>
      <c r="H974" s="83">
        <v>927.5</v>
      </c>
      <c r="I974" s="92">
        <v>0.45</v>
      </c>
      <c r="J974" s="84">
        <f t="shared" si="33"/>
        <v>510.12500000000006</v>
      </c>
    </row>
    <row r="975" spans="1:10" ht="15.5">
      <c r="A975" s="34">
        <f t="shared" si="32"/>
        <v>971</v>
      </c>
      <c r="B975" s="81" t="s">
        <v>2032</v>
      </c>
      <c r="C975" s="81" t="s">
        <v>2106</v>
      </c>
      <c r="D975" s="81" t="s">
        <v>11058</v>
      </c>
      <c r="E975" s="81" t="s">
        <v>189</v>
      </c>
      <c r="F975" s="81" t="s">
        <v>56</v>
      </c>
      <c r="G975" s="81" t="s">
        <v>189</v>
      </c>
      <c r="H975" s="83">
        <v>3692.5</v>
      </c>
      <c r="I975" s="92">
        <v>0.45</v>
      </c>
      <c r="J975" s="84">
        <f t="shared" si="33"/>
        <v>2030.8750000000002</v>
      </c>
    </row>
    <row r="976" spans="1:10" ht="15.5">
      <c r="A976" s="34">
        <f t="shared" si="32"/>
        <v>972</v>
      </c>
      <c r="B976" s="81" t="s">
        <v>2032</v>
      </c>
      <c r="C976" s="81" t="s">
        <v>2107</v>
      </c>
      <c r="D976" s="81" t="s">
        <v>11059</v>
      </c>
      <c r="E976" s="81" t="s">
        <v>189</v>
      </c>
      <c r="F976" s="81" t="s">
        <v>56</v>
      </c>
      <c r="G976" s="81" t="s">
        <v>189</v>
      </c>
      <c r="H976" s="83">
        <v>697.5</v>
      </c>
      <c r="I976" s="92">
        <v>0.45</v>
      </c>
      <c r="J976" s="84">
        <f t="shared" si="33"/>
        <v>383.62500000000006</v>
      </c>
    </row>
    <row r="977" spans="1:10" ht="15.5">
      <c r="A977" s="34">
        <f t="shared" si="32"/>
        <v>973</v>
      </c>
      <c r="B977" s="81" t="s">
        <v>2032</v>
      </c>
      <c r="C977" s="81" t="s">
        <v>2108</v>
      </c>
      <c r="D977" s="81" t="s">
        <v>11060</v>
      </c>
      <c r="E977" s="81" t="s">
        <v>189</v>
      </c>
      <c r="F977" s="81" t="s">
        <v>56</v>
      </c>
      <c r="G977" s="81" t="s">
        <v>189</v>
      </c>
      <c r="H977" s="83">
        <v>815</v>
      </c>
      <c r="I977" s="92">
        <v>0.45</v>
      </c>
      <c r="J977" s="84">
        <f t="shared" si="33"/>
        <v>448.25000000000006</v>
      </c>
    </row>
    <row r="978" spans="1:10" ht="15.5">
      <c r="A978" s="34">
        <f t="shared" si="32"/>
        <v>974</v>
      </c>
      <c r="B978" s="81" t="s">
        <v>2032</v>
      </c>
      <c r="C978" s="81" t="s">
        <v>2109</v>
      </c>
      <c r="D978" s="81" t="s">
        <v>2110</v>
      </c>
      <c r="E978" s="81" t="s">
        <v>189</v>
      </c>
      <c r="F978" s="81" t="s">
        <v>56</v>
      </c>
      <c r="G978" s="81" t="s">
        <v>189</v>
      </c>
      <c r="H978" s="83">
        <v>1605</v>
      </c>
      <c r="I978" s="92">
        <v>0.45</v>
      </c>
      <c r="J978" s="84">
        <f t="shared" si="33"/>
        <v>882.75000000000011</v>
      </c>
    </row>
    <row r="979" spans="1:10" ht="15.5">
      <c r="A979" s="34">
        <f t="shared" si="32"/>
        <v>975</v>
      </c>
      <c r="B979" s="81" t="s">
        <v>2032</v>
      </c>
      <c r="C979" s="81" t="s">
        <v>2111</v>
      </c>
      <c r="D979" s="81" t="s">
        <v>2112</v>
      </c>
      <c r="E979" s="81" t="s">
        <v>189</v>
      </c>
      <c r="F979" s="81" t="s">
        <v>56</v>
      </c>
      <c r="G979" s="81" t="s">
        <v>189</v>
      </c>
      <c r="H979" s="83">
        <v>927.5</v>
      </c>
      <c r="I979" s="92">
        <v>0.45</v>
      </c>
      <c r="J979" s="84">
        <f t="shared" si="33"/>
        <v>510.12500000000006</v>
      </c>
    </row>
    <row r="980" spans="1:10" ht="15.5">
      <c r="A980" s="34">
        <f t="shared" si="32"/>
        <v>976</v>
      </c>
      <c r="B980" s="81" t="s">
        <v>2032</v>
      </c>
      <c r="C980" s="81" t="s">
        <v>2113</v>
      </c>
      <c r="D980" s="81" t="s">
        <v>11061</v>
      </c>
      <c r="E980" s="81" t="s">
        <v>189</v>
      </c>
      <c r="F980" s="81" t="s">
        <v>56</v>
      </c>
      <c r="G980" s="81" t="s">
        <v>189</v>
      </c>
      <c r="H980" s="83">
        <v>1345</v>
      </c>
      <c r="I980" s="92">
        <v>0.45</v>
      </c>
      <c r="J980" s="84">
        <f t="shared" si="33"/>
        <v>739.75000000000011</v>
      </c>
    </row>
    <row r="981" spans="1:10" ht="15.5">
      <c r="A981" s="34">
        <f t="shared" si="32"/>
        <v>977</v>
      </c>
      <c r="B981" s="81" t="s">
        <v>2032</v>
      </c>
      <c r="C981" s="81" t="s">
        <v>2114</v>
      </c>
      <c r="D981" s="81" t="s">
        <v>11062</v>
      </c>
      <c r="E981" s="81" t="s">
        <v>189</v>
      </c>
      <c r="F981" s="81" t="s">
        <v>56</v>
      </c>
      <c r="G981" s="81" t="s">
        <v>189</v>
      </c>
      <c r="H981" s="83">
        <v>2565</v>
      </c>
      <c r="I981" s="92">
        <v>0.45</v>
      </c>
      <c r="J981" s="84">
        <f t="shared" si="33"/>
        <v>1410.7500000000002</v>
      </c>
    </row>
    <row r="982" spans="1:10" ht="15.5">
      <c r="A982" s="34">
        <f t="shared" si="32"/>
        <v>978</v>
      </c>
      <c r="B982" s="81" t="s">
        <v>2032</v>
      </c>
      <c r="C982" s="81" t="s">
        <v>2115</v>
      </c>
      <c r="D982" s="81" t="s">
        <v>11063</v>
      </c>
      <c r="E982" s="81" t="s">
        <v>189</v>
      </c>
      <c r="F982" s="81" t="s">
        <v>56</v>
      </c>
      <c r="G982" s="81" t="s">
        <v>189</v>
      </c>
      <c r="H982" s="83">
        <v>1295</v>
      </c>
      <c r="I982" s="92">
        <v>0.45</v>
      </c>
      <c r="J982" s="84">
        <f t="shared" si="33"/>
        <v>712.25000000000011</v>
      </c>
    </row>
    <row r="983" spans="1:10" ht="15.5">
      <c r="A983" s="34">
        <f t="shared" ref="A983:A1046" si="34">SUM(A982+1)</f>
        <v>979</v>
      </c>
      <c r="B983" s="81" t="s">
        <v>2032</v>
      </c>
      <c r="C983" s="81" t="s">
        <v>2116</v>
      </c>
      <c r="D983" s="81" t="s">
        <v>2117</v>
      </c>
      <c r="E983" s="81" t="s">
        <v>189</v>
      </c>
      <c r="F983" s="81" t="s">
        <v>56</v>
      </c>
      <c r="G983" s="81" t="s">
        <v>189</v>
      </c>
      <c r="H983" s="83">
        <v>2022.5</v>
      </c>
      <c r="I983" s="92">
        <v>0.45</v>
      </c>
      <c r="J983" s="84">
        <f t="shared" si="33"/>
        <v>1112.375</v>
      </c>
    </row>
    <row r="984" spans="1:10" ht="15.5">
      <c r="A984" s="34">
        <f t="shared" si="34"/>
        <v>980</v>
      </c>
      <c r="B984" s="81" t="s">
        <v>2032</v>
      </c>
      <c r="C984" s="81" t="s">
        <v>2118</v>
      </c>
      <c r="D984" s="81" t="s">
        <v>2119</v>
      </c>
      <c r="E984" s="81" t="s">
        <v>189</v>
      </c>
      <c r="F984" s="81" t="s">
        <v>56</v>
      </c>
      <c r="G984" s="81" t="s">
        <v>189</v>
      </c>
      <c r="H984" s="83">
        <v>1710</v>
      </c>
      <c r="I984" s="92">
        <v>0.45</v>
      </c>
      <c r="J984" s="84">
        <f t="shared" si="33"/>
        <v>940.50000000000011</v>
      </c>
    </row>
    <row r="985" spans="1:10" ht="15.5">
      <c r="A985" s="34">
        <f t="shared" si="34"/>
        <v>981</v>
      </c>
      <c r="B985" s="81" t="s">
        <v>2032</v>
      </c>
      <c r="C985" s="81" t="s">
        <v>2120</v>
      </c>
      <c r="D985" s="81" t="s">
        <v>2121</v>
      </c>
      <c r="E985" s="81" t="s">
        <v>189</v>
      </c>
      <c r="F985" s="81" t="s">
        <v>56</v>
      </c>
      <c r="G985" s="81" t="s">
        <v>189</v>
      </c>
      <c r="H985" s="83">
        <v>1470</v>
      </c>
      <c r="I985" s="92">
        <v>0.45</v>
      </c>
      <c r="J985" s="84">
        <f t="shared" si="33"/>
        <v>808.50000000000011</v>
      </c>
    </row>
    <row r="986" spans="1:10" ht="15.5">
      <c r="A986" s="34">
        <f t="shared" si="34"/>
        <v>982</v>
      </c>
      <c r="B986" s="81" t="s">
        <v>2032</v>
      </c>
      <c r="C986" s="81" t="s">
        <v>2122</v>
      </c>
      <c r="D986" s="81" t="s">
        <v>11064</v>
      </c>
      <c r="E986" s="81" t="s">
        <v>189</v>
      </c>
      <c r="F986" s="81" t="s">
        <v>56</v>
      </c>
      <c r="G986" s="81" t="s">
        <v>189</v>
      </c>
      <c r="H986" s="83">
        <v>782.5</v>
      </c>
      <c r="I986" s="92">
        <v>0.45</v>
      </c>
      <c r="J986" s="84">
        <f t="shared" si="33"/>
        <v>430.37500000000006</v>
      </c>
    </row>
    <row r="987" spans="1:10" ht="15.5">
      <c r="A987" s="34">
        <f t="shared" si="34"/>
        <v>983</v>
      </c>
      <c r="B987" s="81" t="s">
        <v>2032</v>
      </c>
      <c r="C987" s="81" t="s">
        <v>2123</v>
      </c>
      <c r="D987" s="81" t="s">
        <v>11065</v>
      </c>
      <c r="E987" s="81" t="s">
        <v>189</v>
      </c>
      <c r="F987" s="81" t="s">
        <v>56</v>
      </c>
      <c r="G987" s="81" t="s">
        <v>189</v>
      </c>
      <c r="H987" s="83">
        <v>230</v>
      </c>
      <c r="I987" s="92">
        <v>0.45</v>
      </c>
      <c r="J987" s="84">
        <f t="shared" si="33"/>
        <v>126.50000000000001</v>
      </c>
    </row>
    <row r="988" spans="1:10" ht="15.5">
      <c r="A988" s="34">
        <f t="shared" si="34"/>
        <v>984</v>
      </c>
      <c r="B988" s="81" t="s">
        <v>2032</v>
      </c>
      <c r="C988" s="81" t="s">
        <v>2124</v>
      </c>
      <c r="D988" s="81" t="s">
        <v>2125</v>
      </c>
      <c r="E988" s="81" t="s">
        <v>189</v>
      </c>
      <c r="F988" s="81" t="s">
        <v>56</v>
      </c>
      <c r="G988" s="81" t="s">
        <v>189</v>
      </c>
      <c r="H988" s="83">
        <v>45</v>
      </c>
      <c r="I988" s="92">
        <v>0.45</v>
      </c>
      <c r="J988" s="84">
        <f t="shared" si="33"/>
        <v>24.750000000000004</v>
      </c>
    </row>
    <row r="989" spans="1:10" ht="15.5">
      <c r="A989" s="34">
        <f t="shared" si="34"/>
        <v>985</v>
      </c>
      <c r="B989" s="81" t="s">
        <v>2032</v>
      </c>
      <c r="C989" s="81" t="s">
        <v>2126</v>
      </c>
      <c r="D989" s="81" t="s">
        <v>11066</v>
      </c>
      <c r="E989" s="81" t="s">
        <v>189</v>
      </c>
      <c r="F989" s="81" t="s">
        <v>56</v>
      </c>
      <c r="G989" s="81" t="s">
        <v>189</v>
      </c>
      <c r="H989" s="83">
        <v>2620</v>
      </c>
      <c r="I989" s="92">
        <v>0.45</v>
      </c>
      <c r="J989" s="84">
        <f t="shared" si="33"/>
        <v>1441.0000000000002</v>
      </c>
    </row>
    <row r="990" spans="1:10" ht="15.5">
      <c r="A990" s="34">
        <f t="shared" si="34"/>
        <v>986</v>
      </c>
      <c r="B990" s="81" t="s">
        <v>2032</v>
      </c>
      <c r="C990" s="81" t="s">
        <v>2127</v>
      </c>
      <c r="D990" s="81" t="s">
        <v>2128</v>
      </c>
      <c r="E990" s="81" t="s">
        <v>189</v>
      </c>
      <c r="F990" s="81" t="s">
        <v>56</v>
      </c>
      <c r="G990" s="81" t="s">
        <v>189</v>
      </c>
      <c r="H990" s="83">
        <v>3937.5</v>
      </c>
      <c r="I990" s="92">
        <v>0.45</v>
      </c>
      <c r="J990" s="84">
        <f t="shared" si="33"/>
        <v>2165.625</v>
      </c>
    </row>
    <row r="991" spans="1:10" ht="15.5">
      <c r="A991" s="34">
        <f t="shared" si="34"/>
        <v>987</v>
      </c>
      <c r="B991" s="81" t="s">
        <v>2032</v>
      </c>
      <c r="C991" s="81" t="s">
        <v>2129</v>
      </c>
      <c r="D991" s="81" t="s">
        <v>2130</v>
      </c>
      <c r="E991" s="81" t="s">
        <v>189</v>
      </c>
      <c r="F991" s="81" t="s">
        <v>56</v>
      </c>
      <c r="G991" s="81" t="s">
        <v>189</v>
      </c>
      <c r="H991" s="83">
        <v>377.5</v>
      </c>
      <c r="I991" s="92">
        <v>0.45</v>
      </c>
      <c r="J991" s="84">
        <f t="shared" si="33"/>
        <v>207.62500000000003</v>
      </c>
    </row>
    <row r="992" spans="1:10" ht="15.5">
      <c r="A992" s="34">
        <f t="shared" si="34"/>
        <v>988</v>
      </c>
      <c r="B992" s="81" t="s">
        <v>2032</v>
      </c>
      <c r="C992" s="81" t="s">
        <v>2131</v>
      </c>
      <c r="D992" s="81" t="s">
        <v>2132</v>
      </c>
      <c r="E992" s="81" t="s">
        <v>189</v>
      </c>
      <c r="F992" s="81" t="s">
        <v>56</v>
      </c>
      <c r="G992" s="81" t="s">
        <v>189</v>
      </c>
      <c r="H992" s="83">
        <v>610</v>
      </c>
      <c r="I992" s="92">
        <v>0.45</v>
      </c>
      <c r="J992" s="84">
        <f t="shared" si="33"/>
        <v>335.5</v>
      </c>
    </row>
    <row r="993" spans="1:10" ht="15.5">
      <c r="A993" s="34">
        <f t="shared" si="34"/>
        <v>989</v>
      </c>
      <c r="B993" s="81" t="s">
        <v>2032</v>
      </c>
      <c r="C993" s="81" t="s">
        <v>2133</v>
      </c>
      <c r="D993" s="81" t="s">
        <v>2134</v>
      </c>
      <c r="E993" s="81" t="s">
        <v>189</v>
      </c>
      <c r="F993" s="81" t="s">
        <v>56</v>
      </c>
      <c r="G993" s="81" t="s">
        <v>189</v>
      </c>
      <c r="H993" s="83">
        <v>1327.5</v>
      </c>
      <c r="I993" s="92">
        <v>0.45</v>
      </c>
      <c r="J993" s="84">
        <f t="shared" si="33"/>
        <v>730.12500000000011</v>
      </c>
    </row>
    <row r="994" spans="1:10" ht="15.5">
      <c r="A994" s="34">
        <f t="shared" si="34"/>
        <v>990</v>
      </c>
      <c r="B994" s="81" t="s">
        <v>2032</v>
      </c>
      <c r="C994" s="81" t="s">
        <v>2135</v>
      </c>
      <c r="D994" s="81" t="s">
        <v>2136</v>
      </c>
      <c r="E994" s="81" t="s">
        <v>189</v>
      </c>
      <c r="F994" s="81" t="s">
        <v>56</v>
      </c>
      <c r="G994" s="81" t="s">
        <v>189</v>
      </c>
      <c r="H994" s="83">
        <v>75</v>
      </c>
      <c r="I994" s="92">
        <v>0.45</v>
      </c>
      <c r="J994" s="84">
        <f t="shared" si="33"/>
        <v>41.25</v>
      </c>
    </row>
    <row r="995" spans="1:10" ht="15.5">
      <c r="A995" s="34">
        <f t="shared" si="34"/>
        <v>991</v>
      </c>
      <c r="B995" s="81" t="s">
        <v>2032</v>
      </c>
      <c r="C995" s="81" t="s">
        <v>2137</v>
      </c>
      <c r="D995" s="81" t="s">
        <v>2138</v>
      </c>
      <c r="E995" s="81" t="s">
        <v>189</v>
      </c>
      <c r="F995" s="81" t="s">
        <v>56</v>
      </c>
      <c r="G995" s="81" t="s">
        <v>189</v>
      </c>
      <c r="H995" s="83">
        <v>927.5</v>
      </c>
      <c r="I995" s="92">
        <v>0.45</v>
      </c>
      <c r="J995" s="84">
        <f t="shared" si="33"/>
        <v>510.12500000000006</v>
      </c>
    </row>
    <row r="996" spans="1:10" ht="15.5">
      <c r="A996" s="34">
        <f t="shared" si="34"/>
        <v>992</v>
      </c>
      <c r="B996" s="81" t="s">
        <v>2032</v>
      </c>
      <c r="C996" s="81" t="s">
        <v>2139</v>
      </c>
      <c r="D996" s="81" t="s">
        <v>2140</v>
      </c>
      <c r="E996" s="81" t="s">
        <v>189</v>
      </c>
      <c r="F996" s="81" t="s">
        <v>56</v>
      </c>
      <c r="G996" s="81" t="s">
        <v>189</v>
      </c>
      <c r="H996" s="83">
        <v>3372.5</v>
      </c>
      <c r="I996" s="92">
        <v>0.45</v>
      </c>
      <c r="J996" s="84">
        <f t="shared" si="33"/>
        <v>1854.8750000000002</v>
      </c>
    </row>
    <row r="997" spans="1:10" ht="15.5">
      <c r="A997" s="34">
        <f t="shared" si="34"/>
        <v>993</v>
      </c>
      <c r="B997" s="81" t="s">
        <v>2032</v>
      </c>
      <c r="C997" s="81" t="s">
        <v>2141</v>
      </c>
      <c r="D997" s="81" t="s">
        <v>2142</v>
      </c>
      <c r="E997" s="81" t="s">
        <v>189</v>
      </c>
      <c r="F997" s="81" t="s">
        <v>56</v>
      </c>
      <c r="G997" s="81" t="s">
        <v>189</v>
      </c>
      <c r="H997" s="83">
        <v>4422.5</v>
      </c>
      <c r="I997" s="92">
        <v>0.45</v>
      </c>
      <c r="J997" s="84">
        <f t="shared" si="33"/>
        <v>2432.375</v>
      </c>
    </row>
    <row r="998" spans="1:10" ht="15.5">
      <c r="A998" s="34">
        <f t="shared" si="34"/>
        <v>994</v>
      </c>
      <c r="B998" s="81" t="s">
        <v>2032</v>
      </c>
      <c r="C998" s="81" t="s">
        <v>2143</v>
      </c>
      <c r="D998" s="81" t="s">
        <v>2144</v>
      </c>
      <c r="E998" s="81" t="s">
        <v>189</v>
      </c>
      <c r="F998" s="81" t="s">
        <v>56</v>
      </c>
      <c r="G998" s="81" t="s">
        <v>189</v>
      </c>
      <c r="H998" s="83">
        <v>5500</v>
      </c>
      <c r="I998" s="92">
        <v>0.45</v>
      </c>
      <c r="J998" s="84">
        <f t="shared" si="33"/>
        <v>3025.0000000000005</v>
      </c>
    </row>
    <row r="999" spans="1:10" ht="15.5">
      <c r="A999" s="34">
        <f t="shared" si="34"/>
        <v>995</v>
      </c>
      <c r="B999" s="81" t="s">
        <v>2032</v>
      </c>
      <c r="C999" s="81" t="s">
        <v>2145</v>
      </c>
      <c r="D999" s="81" t="s">
        <v>2146</v>
      </c>
      <c r="E999" s="81" t="s">
        <v>189</v>
      </c>
      <c r="F999" s="81" t="s">
        <v>56</v>
      </c>
      <c r="G999" s="81" t="s">
        <v>189</v>
      </c>
      <c r="H999" s="83">
        <v>1295</v>
      </c>
      <c r="I999" s="92">
        <v>0.45</v>
      </c>
      <c r="J999" s="84">
        <f t="shared" si="33"/>
        <v>712.25000000000011</v>
      </c>
    </row>
    <row r="1000" spans="1:10" ht="15.5">
      <c r="A1000" s="34">
        <f t="shared" si="34"/>
        <v>996</v>
      </c>
      <c r="B1000" s="81" t="s">
        <v>2032</v>
      </c>
      <c r="C1000" s="81" t="s">
        <v>2147</v>
      </c>
      <c r="D1000" s="81" t="s">
        <v>2148</v>
      </c>
      <c r="E1000" s="81" t="s">
        <v>189</v>
      </c>
      <c r="F1000" s="81" t="s">
        <v>56</v>
      </c>
      <c r="G1000" s="81" t="s">
        <v>189</v>
      </c>
      <c r="H1000" s="83">
        <v>1687.5</v>
      </c>
      <c r="I1000" s="92">
        <v>0.45</v>
      </c>
      <c r="J1000" s="84">
        <f t="shared" si="33"/>
        <v>928.12500000000011</v>
      </c>
    </row>
    <row r="1001" spans="1:10" ht="15.5">
      <c r="A1001" s="34">
        <f t="shared" si="34"/>
        <v>997</v>
      </c>
      <c r="B1001" s="81" t="s">
        <v>2032</v>
      </c>
      <c r="C1001" s="81" t="s">
        <v>2149</v>
      </c>
      <c r="D1001" s="81" t="s">
        <v>2150</v>
      </c>
      <c r="E1001" s="81" t="s">
        <v>189</v>
      </c>
      <c r="F1001" s="81" t="s">
        <v>56</v>
      </c>
      <c r="G1001" s="81" t="s">
        <v>189</v>
      </c>
      <c r="H1001" s="83">
        <v>267.5</v>
      </c>
      <c r="I1001" s="92">
        <v>0.45</v>
      </c>
      <c r="J1001" s="84">
        <f t="shared" si="33"/>
        <v>147.125</v>
      </c>
    </row>
    <row r="1002" spans="1:10" ht="15.5">
      <c r="A1002" s="34">
        <f t="shared" si="34"/>
        <v>998</v>
      </c>
      <c r="B1002" s="81" t="s">
        <v>2032</v>
      </c>
      <c r="C1002" s="81" t="s">
        <v>2151</v>
      </c>
      <c r="D1002" s="81" t="s">
        <v>2152</v>
      </c>
      <c r="E1002" s="81" t="s">
        <v>189</v>
      </c>
      <c r="F1002" s="81" t="s">
        <v>56</v>
      </c>
      <c r="G1002" s="81" t="s">
        <v>189</v>
      </c>
      <c r="H1002" s="83">
        <v>325</v>
      </c>
      <c r="I1002" s="92">
        <v>0.45</v>
      </c>
      <c r="J1002" s="84">
        <f t="shared" si="33"/>
        <v>178.75000000000003</v>
      </c>
    </row>
    <row r="1003" spans="1:10" ht="15.5">
      <c r="A1003" s="34">
        <f t="shared" si="34"/>
        <v>999</v>
      </c>
      <c r="B1003" s="81" t="s">
        <v>2032</v>
      </c>
      <c r="C1003" s="81" t="s">
        <v>2153</v>
      </c>
      <c r="D1003" s="81" t="s">
        <v>11067</v>
      </c>
      <c r="E1003" s="81" t="s">
        <v>189</v>
      </c>
      <c r="F1003" s="81" t="s">
        <v>56</v>
      </c>
      <c r="G1003" s="81" t="s">
        <v>189</v>
      </c>
      <c r="H1003" s="83">
        <v>507</v>
      </c>
      <c r="I1003" s="92">
        <v>0.45</v>
      </c>
      <c r="J1003" s="84">
        <f t="shared" si="33"/>
        <v>278.85000000000002</v>
      </c>
    </row>
    <row r="1004" spans="1:10" ht="15.5">
      <c r="A1004" s="34">
        <f t="shared" si="34"/>
        <v>1000</v>
      </c>
      <c r="B1004" s="81" t="s">
        <v>2032</v>
      </c>
      <c r="C1004" s="81" t="s">
        <v>2154</v>
      </c>
      <c r="D1004" s="81" t="s">
        <v>2155</v>
      </c>
      <c r="E1004" s="81" t="s">
        <v>189</v>
      </c>
      <c r="F1004" s="81" t="s">
        <v>56</v>
      </c>
      <c r="G1004" s="81" t="s">
        <v>189</v>
      </c>
      <c r="H1004" s="83">
        <v>577.5</v>
      </c>
      <c r="I1004" s="92">
        <v>0.45</v>
      </c>
      <c r="J1004" s="84">
        <f t="shared" si="33"/>
        <v>317.625</v>
      </c>
    </row>
    <row r="1005" spans="1:10" ht="15.5">
      <c r="A1005" s="34">
        <f t="shared" si="34"/>
        <v>1001</v>
      </c>
      <c r="B1005" s="81" t="s">
        <v>2032</v>
      </c>
      <c r="C1005" s="81" t="s">
        <v>2156</v>
      </c>
      <c r="D1005" s="81" t="s">
        <v>11068</v>
      </c>
      <c r="E1005" s="81" t="s">
        <v>189</v>
      </c>
      <c r="F1005" s="81" t="s">
        <v>56</v>
      </c>
      <c r="G1005" s="81" t="s">
        <v>189</v>
      </c>
      <c r="H1005" s="83">
        <v>450</v>
      </c>
      <c r="I1005" s="92">
        <v>0.45</v>
      </c>
      <c r="J1005" s="84">
        <f t="shared" si="33"/>
        <v>247.50000000000003</v>
      </c>
    </row>
    <row r="1006" spans="1:10" ht="15.5">
      <c r="A1006" s="34">
        <f t="shared" si="34"/>
        <v>1002</v>
      </c>
      <c r="B1006" s="81" t="s">
        <v>2032</v>
      </c>
      <c r="C1006" s="81" t="s">
        <v>2157</v>
      </c>
      <c r="D1006" s="81" t="s">
        <v>11069</v>
      </c>
      <c r="E1006" s="81" t="s">
        <v>189</v>
      </c>
      <c r="F1006" s="81" t="s">
        <v>56</v>
      </c>
      <c r="G1006" s="81" t="s">
        <v>189</v>
      </c>
      <c r="H1006" s="83">
        <v>570</v>
      </c>
      <c r="I1006" s="92">
        <v>0.45</v>
      </c>
      <c r="J1006" s="84">
        <f t="shared" si="33"/>
        <v>313.5</v>
      </c>
    </row>
    <row r="1007" spans="1:10" ht="15.5">
      <c r="A1007" s="34">
        <f t="shared" si="34"/>
        <v>1003</v>
      </c>
      <c r="B1007" s="81" t="s">
        <v>2032</v>
      </c>
      <c r="C1007" s="81" t="s">
        <v>2158</v>
      </c>
      <c r="D1007" s="81" t="s">
        <v>2159</v>
      </c>
      <c r="E1007" s="81" t="s">
        <v>189</v>
      </c>
      <c r="F1007" s="81" t="s">
        <v>56</v>
      </c>
      <c r="G1007" s="81" t="s">
        <v>189</v>
      </c>
      <c r="H1007" s="83">
        <v>555</v>
      </c>
      <c r="I1007" s="92">
        <v>0.45</v>
      </c>
      <c r="J1007" s="84">
        <f t="shared" si="33"/>
        <v>305.25</v>
      </c>
    </row>
    <row r="1008" spans="1:10" ht="15.5">
      <c r="A1008" s="34">
        <f t="shared" si="34"/>
        <v>1004</v>
      </c>
      <c r="B1008" s="81" t="s">
        <v>2032</v>
      </c>
      <c r="C1008" s="81" t="s">
        <v>2161</v>
      </c>
      <c r="D1008" s="81" t="s">
        <v>2162</v>
      </c>
      <c r="E1008" s="81" t="s">
        <v>189</v>
      </c>
      <c r="F1008" s="81" t="s">
        <v>56</v>
      </c>
      <c r="G1008" s="81" t="s">
        <v>189</v>
      </c>
      <c r="H1008" s="83">
        <v>617.5</v>
      </c>
      <c r="I1008" s="92">
        <v>0.45</v>
      </c>
      <c r="J1008" s="84">
        <f t="shared" si="33"/>
        <v>339.625</v>
      </c>
    </row>
    <row r="1009" spans="1:10" ht="29">
      <c r="A1009" s="34">
        <f t="shared" si="34"/>
        <v>1005</v>
      </c>
      <c r="B1009" s="81" t="s">
        <v>2032</v>
      </c>
      <c r="C1009" s="81" t="s">
        <v>2163</v>
      </c>
      <c r="D1009" s="81" t="s">
        <v>11070</v>
      </c>
      <c r="E1009" s="81" t="s">
        <v>189</v>
      </c>
      <c r="F1009" s="81" t="s">
        <v>56</v>
      </c>
      <c r="G1009" s="81" t="s">
        <v>189</v>
      </c>
      <c r="H1009" s="83">
        <v>555</v>
      </c>
      <c r="I1009" s="92">
        <v>0.45</v>
      </c>
      <c r="J1009" s="84">
        <f t="shared" si="33"/>
        <v>305.25</v>
      </c>
    </row>
    <row r="1010" spans="1:10" ht="29">
      <c r="A1010" s="34">
        <f t="shared" si="34"/>
        <v>1006</v>
      </c>
      <c r="B1010" s="81" t="s">
        <v>2032</v>
      </c>
      <c r="C1010" s="81" t="s">
        <v>2164</v>
      </c>
      <c r="D1010" s="81" t="s">
        <v>11071</v>
      </c>
      <c r="E1010" s="81" t="s">
        <v>189</v>
      </c>
      <c r="F1010" s="81" t="s">
        <v>56</v>
      </c>
      <c r="G1010" s="81" t="s">
        <v>189</v>
      </c>
      <c r="H1010" s="83">
        <v>555</v>
      </c>
      <c r="I1010" s="92">
        <v>0.45</v>
      </c>
      <c r="J1010" s="84">
        <f t="shared" si="33"/>
        <v>305.25</v>
      </c>
    </row>
    <row r="1011" spans="1:10" ht="15.5">
      <c r="A1011" s="34">
        <f t="shared" si="34"/>
        <v>1007</v>
      </c>
      <c r="B1011" s="81" t="s">
        <v>2032</v>
      </c>
      <c r="C1011" s="81" t="s">
        <v>2165</v>
      </c>
      <c r="D1011" s="81" t="s">
        <v>2166</v>
      </c>
      <c r="E1011" s="81" t="s">
        <v>189</v>
      </c>
      <c r="F1011" s="81" t="s">
        <v>56</v>
      </c>
      <c r="G1011" s="81" t="s">
        <v>189</v>
      </c>
      <c r="H1011" s="83">
        <v>416</v>
      </c>
      <c r="I1011" s="92">
        <v>0.45</v>
      </c>
      <c r="J1011" s="84">
        <f t="shared" si="33"/>
        <v>228.8</v>
      </c>
    </row>
    <row r="1012" spans="1:10" ht="15.5">
      <c r="A1012" s="34">
        <f t="shared" si="34"/>
        <v>1008</v>
      </c>
      <c r="B1012" s="81" t="s">
        <v>2032</v>
      </c>
      <c r="C1012" s="81" t="s">
        <v>2167</v>
      </c>
      <c r="D1012" s="81" t="s">
        <v>2168</v>
      </c>
      <c r="E1012" s="81" t="s">
        <v>189</v>
      </c>
      <c r="F1012" s="81" t="s">
        <v>56</v>
      </c>
      <c r="G1012" s="81" t="s">
        <v>189</v>
      </c>
      <c r="H1012" s="83">
        <v>467.5</v>
      </c>
      <c r="I1012" s="92">
        <v>0.45</v>
      </c>
      <c r="J1012" s="84">
        <f t="shared" si="33"/>
        <v>257.125</v>
      </c>
    </row>
    <row r="1013" spans="1:10" ht="15.5">
      <c r="A1013" s="34">
        <f t="shared" si="34"/>
        <v>1009</v>
      </c>
      <c r="B1013" s="81" t="s">
        <v>2032</v>
      </c>
      <c r="C1013" s="81" t="s">
        <v>2169</v>
      </c>
      <c r="D1013" s="81" t="s">
        <v>2170</v>
      </c>
      <c r="E1013" s="81" t="s">
        <v>189</v>
      </c>
      <c r="F1013" s="81" t="s">
        <v>56</v>
      </c>
      <c r="G1013" s="81" t="s">
        <v>189</v>
      </c>
      <c r="H1013" s="83">
        <v>597.5</v>
      </c>
      <c r="I1013" s="92">
        <v>0.45</v>
      </c>
      <c r="J1013" s="84">
        <f t="shared" ref="J1013:J1076" si="35">H1013*(1-I1013)</f>
        <v>328.625</v>
      </c>
    </row>
    <row r="1014" spans="1:10" ht="29">
      <c r="A1014" s="34">
        <f t="shared" si="34"/>
        <v>1010</v>
      </c>
      <c r="B1014" s="81" t="s">
        <v>2032</v>
      </c>
      <c r="C1014" s="81" t="s">
        <v>2171</v>
      </c>
      <c r="D1014" s="81" t="s">
        <v>11072</v>
      </c>
      <c r="E1014" s="81" t="s">
        <v>189</v>
      </c>
      <c r="F1014" s="81" t="s">
        <v>56</v>
      </c>
      <c r="G1014" s="81" t="s">
        <v>189</v>
      </c>
      <c r="H1014" s="83">
        <v>416</v>
      </c>
      <c r="I1014" s="92">
        <v>0.45</v>
      </c>
      <c r="J1014" s="84">
        <f t="shared" si="35"/>
        <v>228.8</v>
      </c>
    </row>
    <row r="1015" spans="1:10" ht="29">
      <c r="A1015" s="34">
        <f t="shared" si="34"/>
        <v>1011</v>
      </c>
      <c r="B1015" s="81" t="s">
        <v>2032</v>
      </c>
      <c r="C1015" s="81" t="s">
        <v>2172</v>
      </c>
      <c r="D1015" s="81" t="s">
        <v>11073</v>
      </c>
      <c r="E1015" s="81" t="s">
        <v>189</v>
      </c>
      <c r="F1015" s="81" t="s">
        <v>56</v>
      </c>
      <c r="G1015" s="81" t="s">
        <v>189</v>
      </c>
      <c r="H1015" s="83">
        <v>425</v>
      </c>
      <c r="I1015" s="92">
        <v>0.45</v>
      </c>
      <c r="J1015" s="84">
        <f t="shared" si="35"/>
        <v>233.75000000000003</v>
      </c>
    </row>
    <row r="1016" spans="1:10" ht="15.5">
      <c r="A1016" s="34">
        <f t="shared" si="34"/>
        <v>1012</v>
      </c>
      <c r="B1016" s="81" t="s">
        <v>2032</v>
      </c>
      <c r="C1016" s="81" t="s">
        <v>2173</v>
      </c>
      <c r="D1016" s="81" t="s">
        <v>6854</v>
      </c>
      <c r="E1016" s="81" t="s">
        <v>189</v>
      </c>
      <c r="F1016" s="81" t="s">
        <v>56</v>
      </c>
      <c r="G1016" s="81" t="s">
        <v>189</v>
      </c>
      <c r="H1016" s="83">
        <v>0</v>
      </c>
      <c r="I1016" s="93"/>
      <c r="J1016" s="84">
        <f t="shared" si="35"/>
        <v>0</v>
      </c>
    </row>
    <row r="1017" spans="1:10" ht="15.5">
      <c r="A1017" s="34">
        <f t="shared" si="34"/>
        <v>1013</v>
      </c>
      <c r="B1017" s="81" t="s">
        <v>2032</v>
      </c>
      <c r="C1017" s="81" t="s">
        <v>2174</v>
      </c>
      <c r="D1017" s="81" t="s">
        <v>11074</v>
      </c>
      <c r="E1017" s="81" t="s">
        <v>189</v>
      </c>
      <c r="F1017" s="81" t="s">
        <v>56</v>
      </c>
      <c r="G1017" s="81" t="s">
        <v>189</v>
      </c>
      <c r="H1017" s="83">
        <v>525</v>
      </c>
      <c r="I1017" s="92">
        <v>0.45</v>
      </c>
      <c r="J1017" s="84">
        <f t="shared" si="35"/>
        <v>288.75</v>
      </c>
    </row>
    <row r="1018" spans="1:10" ht="15.5">
      <c r="A1018" s="34">
        <f t="shared" si="34"/>
        <v>1014</v>
      </c>
      <c r="B1018" s="81" t="s">
        <v>2032</v>
      </c>
      <c r="C1018" s="81" t="s">
        <v>2175</v>
      </c>
      <c r="D1018" s="81" t="s">
        <v>11075</v>
      </c>
      <c r="E1018" s="81" t="s">
        <v>189</v>
      </c>
      <c r="F1018" s="81" t="s">
        <v>56</v>
      </c>
      <c r="G1018" s="81" t="s">
        <v>189</v>
      </c>
      <c r="H1018" s="83">
        <v>355</v>
      </c>
      <c r="I1018" s="92">
        <v>0.45</v>
      </c>
      <c r="J1018" s="84">
        <f t="shared" si="35"/>
        <v>195.25000000000003</v>
      </c>
    </row>
    <row r="1019" spans="1:10" ht="15.5">
      <c r="A1019" s="34">
        <f t="shared" si="34"/>
        <v>1015</v>
      </c>
      <c r="B1019" s="81" t="s">
        <v>2032</v>
      </c>
      <c r="C1019" s="81" t="s">
        <v>2176</v>
      </c>
      <c r="D1019" s="81" t="s">
        <v>2177</v>
      </c>
      <c r="E1019" s="81" t="s">
        <v>189</v>
      </c>
      <c r="F1019" s="81" t="s">
        <v>56</v>
      </c>
      <c r="G1019" s="81" t="s">
        <v>189</v>
      </c>
      <c r="H1019" s="83">
        <v>85</v>
      </c>
      <c r="I1019" s="92">
        <v>0.45</v>
      </c>
      <c r="J1019" s="84">
        <f t="shared" si="35"/>
        <v>46.750000000000007</v>
      </c>
    </row>
    <row r="1020" spans="1:10" ht="15.5">
      <c r="A1020" s="34">
        <f t="shared" si="34"/>
        <v>1016</v>
      </c>
      <c r="B1020" s="81" t="s">
        <v>2032</v>
      </c>
      <c r="C1020" s="81" t="s">
        <v>2178</v>
      </c>
      <c r="D1020" s="81" t="s">
        <v>11076</v>
      </c>
      <c r="E1020" s="81" t="s">
        <v>189</v>
      </c>
      <c r="F1020" s="81" t="s">
        <v>56</v>
      </c>
      <c r="G1020" s="81" t="s">
        <v>189</v>
      </c>
      <c r="H1020" s="83">
        <v>40</v>
      </c>
      <c r="I1020" s="92">
        <v>0.45</v>
      </c>
      <c r="J1020" s="84">
        <f t="shared" si="35"/>
        <v>22</v>
      </c>
    </row>
    <row r="1021" spans="1:10" ht="15.5">
      <c r="A1021" s="34">
        <f t="shared" si="34"/>
        <v>1017</v>
      </c>
      <c r="B1021" s="81" t="s">
        <v>2032</v>
      </c>
      <c r="C1021" s="81" t="s">
        <v>2179</v>
      </c>
      <c r="D1021" s="81" t="s">
        <v>11077</v>
      </c>
      <c r="E1021" s="81" t="s">
        <v>189</v>
      </c>
      <c r="F1021" s="81" t="s">
        <v>56</v>
      </c>
      <c r="G1021" s="81" t="s">
        <v>189</v>
      </c>
      <c r="H1021" s="83">
        <v>85</v>
      </c>
      <c r="I1021" s="92">
        <v>0.45</v>
      </c>
      <c r="J1021" s="84">
        <f t="shared" si="35"/>
        <v>46.750000000000007</v>
      </c>
    </row>
    <row r="1022" spans="1:10" ht="15.5">
      <c r="A1022" s="34">
        <f t="shared" si="34"/>
        <v>1018</v>
      </c>
      <c r="B1022" s="81" t="s">
        <v>2032</v>
      </c>
      <c r="C1022" s="81" t="s">
        <v>2180</v>
      </c>
      <c r="D1022" s="81" t="s">
        <v>11078</v>
      </c>
      <c r="E1022" s="81" t="s">
        <v>189</v>
      </c>
      <c r="F1022" s="81" t="s">
        <v>56</v>
      </c>
      <c r="G1022" s="81" t="s">
        <v>189</v>
      </c>
      <c r="H1022" s="83">
        <v>115</v>
      </c>
      <c r="I1022" s="92">
        <v>0.45</v>
      </c>
      <c r="J1022" s="84">
        <f t="shared" si="35"/>
        <v>63.250000000000007</v>
      </c>
    </row>
    <row r="1023" spans="1:10" ht="15.5">
      <c r="A1023" s="34">
        <f t="shared" si="34"/>
        <v>1019</v>
      </c>
      <c r="B1023" s="81" t="s">
        <v>2032</v>
      </c>
      <c r="C1023" s="81" t="s">
        <v>2181</v>
      </c>
      <c r="D1023" s="81" t="s">
        <v>11079</v>
      </c>
      <c r="E1023" s="81" t="s">
        <v>189</v>
      </c>
      <c r="F1023" s="81" t="s">
        <v>56</v>
      </c>
      <c r="G1023" s="81" t="s">
        <v>189</v>
      </c>
      <c r="H1023" s="83">
        <v>3835</v>
      </c>
      <c r="I1023" s="92">
        <v>0.45</v>
      </c>
      <c r="J1023" s="84">
        <f t="shared" si="35"/>
        <v>2109.25</v>
      </c>
    </row>
    <row r="1024" spans="1:10" ht="15.5">
      <c r="A1024" s="34">
        <f t="shared" si="34"/>
        <v>1020</v>
      </c>
      <c r="B1024" s="81" t="s">
        <v>2032</v>
      </c>
      <c r="C1024" s="81" t="s">
        <v>2182</v>
      </c>
      <c r="D1024" s="81" t="s">
        <v>11080</v>
      </c>
      <c r="E1024" s="81" t="s">
        <v>189</v>
      </c>
      <c r="F1024" s="81" t="s">
        <v>56</v>
      </c>
      <c r="G1024" s="81" t="s">
        <v>189</v>
      </c>
      <c r="H1024" s="83">
        <v>125</v>
      </c>
      <c r="I1024" s="92">
        <v>0.45</v>
      </c>
      <c r="J1024" s="84">
        <f t="shared" si="35"/>
        <v>68.75</v>
      </c>
    </row>
    <row r="1025" spans="1:10" ht="15.5">
      <c r="A1025" s="34">
        <f t="shared" si="34"/>
        <v>1021</v>
      </c>
      <c r="B1025" s="81" t="s">
        <v>2032</v>
      </c>
      <c r="C1025" s="81" t="s">
        <v>2183</v>
      </c>
      <c r="D1025" s="81" t="s">
        <v>11081</v>
      </c>
      <c r="E1025" s="81" t="s">
        <v>189</v>
      </c>
      <c r="F1025" s="81" t="s">
        <v>56</v>
      </c>
      <c r="G1025" s="81" t="s">
        <v>189</v>
      </c>
      <c r="H1025" s="83">
        <v>170</v>
      </c>
      <c r="I1025" s="92">
        <v>0.45</v>
      </c>
      <c r="J1025" s="84">
        <f t="shared" si="35"/>
        <v>93.500000000000014</v>
      </c>
    </row>
    <row r="1026" spans="1:10" ht="15.5">
      <c r="A1026" s="34">
        <f t="shared" si="34"/>
        <v>1022</v>
      </c>
      <c r="B1026" s="81" t="s">
        <v>2032</v>
      </c>
      <c r="C1026" s="81" t="s">
        <v>2184</v>
      </c>
      <c r="D1026" s="81" t="s">
        <v>2185</v>
      </c>
      <c r="E1026" s="81" t="s">
        <v>189</v>
      </c>
      <c r="F1026" s="81" t="s">
        <v>56</v>
      </c>
      <c r="G1026" s="81" t="s">
        <v>189</v>
      </c>
      <c r="H1026" s="83">
        <v>5225</v>
      </c>
      <c r="I1026" s="92">
        <v>0.45</v>
      </c>
      <c r="J1026" s="84">
        <f t="shared" si="35"/>
        <v>2873.7500000000005</v>
      </c>
    </row>
    <row r="1027" spans="1:10" ht="15.5">
      <c r="A1027" s="34">
        <f t="shared" si="34"/>
        <v>1023</v>
      </c>
      <c r="B1027" s="81" t="s">
        <v>2032</v>
      </c>
      <c r="C1027" s="81" t="s">
        <v>2186</v>
      </c>
      <c r="D1027" s="81" t="s">
        <v>2187</v>
      </c>
      <c r="E1027" s="81" t="s">
        <v>189</v>
      </c>
      <c r="F1027" s="81" t="s">
        <v>56</v>
      </c>
      <c r="G1027" s="81" t="s">
        <v>189</v>
      </c>
      <c r="H1027" s="83">
        <v>100</v>
      </c>
      <c r="I1027" s="92">
        <v>0.45</v>
      </c>
      <c r="J1027" s="84">
        <f t="shared" si="35"/>
        <v>55.000000000000007</v>
      </c>
    </row>
    <row r="1028" spans="1:10" ht="15.5">
      <c r="A1028" s="34">
        <f t="shared" si="34"/>
        <v>1024</v>
      </c>
      <c r="B1028" s="81" t="s">
        <v>2032</v>
      </c>
      <c r="C1028" s="81" t="s">
        <v>2188</v>
      </c>
      <c r="D1028" s="81" t="s">
        <v>2189</v>
      </c>
      <c r="E1028" s="81" t="s">
        <v>189</v>
      </c>
      <c r="F1028" s="81" t="s">
        <v>56</v>
      </c>
      <c r="G1028" s="81" t="s">
        <v>189</v>
      </c>
      <c r="H1028" s="83">
        <v>120</v>
      </c>
      <c r="I1028" s="92">
        <v>0.45</v>
      </c>
      <c r="J1028" s="84">
        <f t="shared" si="35"/>
        <v>66</v>
      </c>
    </row>
    <row r="1029" spans="1:10" ht="15.5">
      <c r="A1029" s="34">
        <f t="shared" si="34"/>
        <v>1025</v>
      </c>
      <c r="B1029" s="81" t="s">
        <v>2032</v>
      </c>
      <c r="C1029" s="81" t="s">
        <v>2190</v>
      </c>
      <c r="D1029" s="81" t="s">
        <v>2191</v>
      </c>
      <c r="E1029" s="81" t="s">
        <v>189</v>
      </c>
      <c r="F1029" s="81" t="s">
        <v>56</v>
      </c>
      <c r="G1029" s="81" t="s">
        <v>189</v>
      </c>
      <c r="H1029" s="83">
        <v>55</v>
      </c>
      <c r="I1029" s="92">
        <v>0.45</v>
      </c>
      <c r="J1029" s="84">
        <f t="shared" si="35"/>
        <v>30.250000000000004</v>
      </c>
    </row>
    <row r="1030" spans="1:10" ht="15.5">
      <c r="A1030" s="34">
        <f t="shared" si="34"/>
        <v>1026</v>
      </c>
      <c r="B1030" s="81" t="s">
        <v>2032</v>
      </c>
      <c r="C1030" s="81" t="s">
        <v>2192</v>
      </c>
      <c r="D1030" s="81" t="s">
        <v>2193</v>
      </c>
      <c r="E1030" s="81" t="s">
        <v>189</v>
      </c>
      <c r="F1030" s="81" t="s">
        <v>56</v>
      </c>
      <c r="G1030" s="81" t="s">
        <v>189</v>
      </c>
      <c r="H1030" s="83">
        <v>67.5</v>
      </c>
      <c r="I1030" s="92">
        <v>0.45</v>
      </c>
      <c r="J1030" s="84">
        <f t="shared" si="35"/>
        <v>37.125</v>
      </c>
    </row>
    <row r="1031" spans="1:10" ht="15.5">
      <c r="A1031" s="34">
        <f t="shared" si="34"/>
        <v>1027</v>
      </c>
      <c r="B1031" s="81" t="s">
        <v>2032</v>
      </c>
      <c r="C1031" s="81" t="s">
        <v>2194</v>
      </c>
      <c r="D1031" s="81" t="s">
        <v>11082</v>
      </c>
      <c r="E1031" s="81" t="s">
        <v>189</v>
      </c>
      <c r="F1031" s="81" t="s">
        <v>56</v>
      </c>
      <c r="G1031" s="81" t="s">
        <v>189</v>
      </c>
      <c r="H1031" s="83">
        <v>115</v>
      </c>
      <c r="I1031" s="92">
        <v>0.45</v>
      </c>
      <c r="J1031" s="84">
        <f t="shared" si="35"/>
        <v>63.250000000000007</v>
      </c>
    </row>
    <row r="1032" spans="1:10" ht="15.5">
      <c r="A1032" s="34">
        <f t="shared" si="34"/>
        <v>1028</v>
      </c>
      <c r="B1032" s="81" t="s">
        <v>2032</v>
      </c>
      <c r="C1032" s="81" t="s">
        <v>2195</v>
      </c>
      <c r="D1032" s="81" t="s">
        <v>6854</v>
      </c>
      <c r="E1032" s="81" t="s">
        <v>189</v>
      </c>
      <c r="F1032" s="81" t="s">
        <v>56</v>
      </c>
      <c r="G1032" s="81" t="s">
        <v>189</v>
      </c>
      <c r="H1032" s="83">
        <v>0</v>
      </c>
      <c r="I1032" s="93"/>
      <c r="J1032" s="84">
        <f t="shared" si="35"/>
        <v>0</v>
      </c>
    </row>
    <row r="1033" spans="1:10" ht="15.5">
      <c r="A1033" s="34">
        <f t="shared" si="34"/>
        <v>1029</v>
      </c>
      <c r="B1033" s="81" t="s">
        <v>2032</v>
      </c>
      <c r="C1033" s="81" t="s">
        <v>2196</v>
      </c>
      <c r="D1033" s="81" t="s">
        <v>2197</v>
      </c>
      <c r="E1033" s="81" t="s">
        <v>189</v>
      </c>
      <c r="F1033" s="81" t="s">
        <v>56</v>
      </c>
      <c r="G1033" s="81" t="s">
        <v>189</v>
      </c>
      <c r="H1033" s="83">
        <v>3850</v>
      </c>
      <c r="I1033" s="92">
        <v>0.45</v>
      </c>
      <c r="J1033" s="84">
        <f t="shared" si="35"/>
        <v>2117.5</v>
      </c>
    </row>
    <row r="1034" spans="1:10" ht="15.5">
      <c r="A1034" s="34">
        <f t="shared" si="34"/>
        <v>1030</v>
      </c>
      <c r="B1034" s="81" t="s">
        <v>2032</v>
      </c>
      <c r="C1034" s="81" t="s">
        <v>2198</v>
      </c>
      <c r="D1034" s="81" t="s">
        <v>11083</v>
      </c>
      <c r="E1034" s="81" t="s">
        <v>189</v>
      </c>
      <c r="F1034" s="81" t="s">
        <v>56</v>
      </c>
      <c r="G1034" s="81" t="s">
        <v>189</v>
      </c>
      <c r="H1034" s="83">
        <v>215</v>
      </c>
      <c r="I1034" s="92">
        <v>0.45</v>
      </c>
      <c r="J1034" s="84">
        <f t="shared" si="35"/>
        <v>118.25000000000001</v>
      </c>
    </row>
    <row r="1035" spans="1:10" ht="15.5">
      <c r="A1035" s="34">
        <f t="shared" si="34"/>
        <v>1031</v>
      </c>
      <c r="B1035" s="81" t="s">
        <v>2032</v>
      </c>
      <c r="C1035" s="81" t="s">
        <v>2199</v>
      </c>
      <c r="D1035" s="81" t="s">
        <v>2200</v>
      </c>
      <c r="E1035" s="81" t="s">
        <v>189</v>
      </c>
      <c r="F1035" s="81" t="s">
        <v>56</v>
      </c>
      <c r="G1035" s="81" t="s">
        <v>189</v>
      </c>
      <c r="H1035" s="83">
        <v>165</v>
      </c>
      <c r="I1035" s="92">
        <v>0.45</v>
      </c>
      <c r="J1035" s="84">
        <f t="shared" si="35"/>
        <v>90.750000000000014</v>
      </c>
    </row>
    <row r="1036" spans="1:10" ht="15.5">
      <c r="A1036" s="34">
        <f t="shared" si="34"/>
        <v>1032</v>
      </c>
      <c r="B1036" s="81" t="s">
        <v>2032</v>
      </c>
      <c r="C1036" s="81" t="s">
        <v>2201</v>
      </c>
      <c r="D1036" s="81" t="s">
        <v>2202</v>
      </c>
      <c r="E1036" s="81" t="s">
        <v>189</v>
      </c>
      <c r="F1036" s="81" t="s">
        <v>56</v>
      </c>
      <c r="G1036" s="81" t="s">
        <v>189</v>
      </c>
      <c r="H1036" s="83">
        <v>2175</v>
      </c>
      <c r="I1036" s="92">
        <v>0.45</v>
      </c>
      <c r="J1036" s="84">
        <f t="shared" si="35"/>
        <v>1196.25</v>
      </c>
    </row>
    <row r="1037" spans="1:10" ht="15.5">
      <c r="A1037" s="34">
        <f t="shared" si="34"/>
        <v>1033</v>
      </c>
      <c r="B1037" s="81" t="s">
        <v>2032</v>
      </c>
      <c r="C1037" s="81" t="s">
        <v>2203</v>
      </c>
      <c r="D1037" s="81" t="s">
        <v>11084</v>
      </c>
      <c r="E1037" s="81" t="s">
        <v>189</v>
      </c>
      <c r="F1037" s="81" t="s">
        <v>56</v>
      </c>
      <c r="G1037" s="81" t="s">
        <v>189</v>
      </c>
      <c r="H1037" s="83">
        <v>1160</v>
      </c>
      <c r="I1037" s="92">
        <v>0.45</v>
      </c>
      <c r="J1037" s="84">
        <f t="shared" si="35"/>
        <v>638</v>
      </c>
    </row>
    <row r="1038" spans="1:10" ht="15.5">
      <c r="A1038" s="34">
        <f t="shared" si="34"/>
        <v>1034</v>
      </c>
      <c r="B1038" s="81" t="s">
        <v>2032</v>
      </c>
      <c r="C1038" s="81" t="s">
        <v>2204</v>
      </c>
      <c r="D1038" s="81" t="s">
        <v>6854</v>
      </c>
      <c r="E1038" s="81" t="s">
        <v>189</v>
      </c>
      <c r="F1038" s="81" t="s">
        <v>56</v>
      </c>
      <c r="G1038" s="81" t="s">
        <v>189</v>
      </c>
      <c r="H1038" s="83">
        <v>0</v>
      </c>
      <c r="I1038" s="93"/>
      <c r="J1038" s="84">
        <f t="shared" si="35"/>
        <v>0</v>
      </c>
    </row>
    <row r="1039" spans="1:10" ht="15.5">
      <c r="A1039" s="34">
        <f t="shared" si="34"/>
        <v>1035</v>
      </c>
      <c r="B1039" s="81" t="s">
        <v>2032</v>
      </c>
      <c r="C1039" s="81" t="s">
        <v>2205</v>
      </c>
      <c r="D1039" s="81" t="s">
        <v>2206</v>
      </c>
      <c r="E1039" s="81" t="s">
        <v>189</v>
      </c>
      <c r="F1039" s="81" t="s">
        <v>56</v>
      </c>
      <c r="G1039" s="81" t="s">
        <v>189</v>
      </c>
      <c r="H1039" s="83">
        <v>540</v>
      </c>
      <c r="I1039" s="92">
        <v>0.45</v>
      </c>
      <c r="J1039" s="84">
        <f t="shared" si="35"/>
        <v>297</v>
      </c>
    </row>
    <row r="1040" spans="1:10" ht="15.5">
      <c r="A1040" s="34">
        <f t="shared" si="34"/>
        <v>1036</v>
      </c>
      <c r="B1040" s="81" t="s">
        <v>2032</v>
      </c>
      <c r="C1040" s="81" t="s">
        <v>2207</v>
      </c>
      <c r="D1040" s="81" t="s">
        <v>2208</v>
      </c>
      <c r="E1040" s="81" t="s">
        <v>189</v>
      </c>
      <c r="F1040" s="81" t="s">
        <v>56</v>
      </c>
      <c r="G1040" s="81" t="s">
        <v>189</v>
      </c>
      <c r="H1040" s="83">
        <v>400</v>
      </c>
      <c r="I1040" s="92">
        <v>0.45</v>
      </c>
      <c r="J1040" s="84">
        <f t="shared" si="35"/>
        <v>220.00000000000003</v>
      </c>
    </row>
    <row r="1041" spans="1:10" ht="15.5">
      <c r="A1041" s="34">
        <f t="shared" si="34"/>
        <v>1037</v>
      </c>
      <c r="B1041" s="81" t="s">
        <v>2032</v>
      </c>
      <c r="C1041" s="81" t="s">
        <v>2209</v>
      </c>
      <c r="D1041" s="81" t="s">
        <v>2210</v>
      </c>
      <c r="E1041" s="81" t="s">
        <v>189</v>
      </c>
      <c r="F1041" s="81" t="s">
        <v>56</v>
      </c>
      <c r="G1041" s="81" t="s">
        <v>189</v>
      </c>
      <c r="H1041" s="83">
        <v>415</v>
      </c>
      <c r="I1041" s="92">
        <v>0.45</v>
      </c>
      <c r="J1041" s="84">
        <f t="shared" si="35"/>
        <v>228.25000000000003</v>
      </c>
    </row>
    <row r="1042" spans="1:10" ht="15.5">
      <c r="A1042" s="34">
        <f t="shared" si="34"/>
        <v>1038</v>
      </c>
      <c r="B1042" s="81" t="s">
        <v>2032</v>
      </c>
      <c r="C1042" s="81" t="s">
        <v>2211</v>
      </c>
      <c r="D1042" s="81" t="s">
        <v>2212</v>
      </c>
      <c r="E1042" s="81" t="s">
        <v>189</v>
      </c>
      <c r="F1042" s="81" t="s">
        <v>56</v>
      </c>
      <c r="G1042" s="81" t="s">
        <v>189</v>
      </c>
      <c r="H1042" s="83">
        <v>380</v>
      </c>
      <c r="I1042" s="92">
        <v>0.45</v>
      </c>
      <c r="J1042" s="84">
        <f t="shared" si="35"/>
        <v>209.00000000000003</v>
      </c>
    </row>
    <row r="1043" spans="1:10" ht="15.5">
      <c r="A1043" s="34">
        <f t="shared" si="34"/>
        <v>1039</v>
      </c>
      <c r="B1043" s="81" t="s">
        <v>2032</v>
      </c>
      <c r="C1043" s="81" t="s">
        <v>2213</v>
      </c>
      <c r="D1043" s="81" t="s">
        <v>2214</v>
      </c>
      <c r="E1043" s="81" t="s">
        <v>189</v>
      </c>
      <c r="F1043" s="81" t="s">
        <v>56</v>
      </c>
      <c r="G1043" s="81" t="s">
        <v>189</v>
      </c>
      <c r="H1043" s="83">
        <v>505</v>
      </c>
      <c r="I1043" s="92">
        <v>0.45</v>
      </c>
      <c r="J1043" s="84">
        <f t="shared" si="35"/>
        <v>277.75</v>
      </c>
    </row>
    <row r="1044" spans="1:10" ht="15.5">
      <c r="A1044" s="34">
        <f t="shared" si="34"/>
        <v>1040</v>
      </c>
      <c r="B1044" s="81" t="s">
        <v>2032</v>
      </c>
      <c r="C1044" s="81" t="s">
        <v>2215</v>
      </c>
      <c r="D1044" s="81" t="s">
        <v>2216</v>
      </c>
      <c r="E1044" s="81" t="s">
        <v>189</v>
      </c>
      <c r="F1044" s="81" t="s">
        <v>56</v>
      </c>
      <c r="G1044" s="81" t="s">
        <v>189</v>
      </c>
      <c r="H1044" s="83">
        <v>475</v>
      </c>
      <c r="I1044" s="92">
        <v>0.45</v>
      </c>
      <c r="J1044" s="84">
        <f t="shared" si="35"/>
        <v>261.25</v>
      </c>
    </row>
    <row r="1045" spans="1:10" ht="15.5">
      <c r="A1045" s="34">
        <f t="shared" si="34"/>
        <v>1041</v>
      </c>
      <c r="B1045" s="81" t="s">
        <v>2032</v>
      </c>
      <c r="C1045" s="81" t="s">
        <v>2217</v>
      </c>
      <c r="D1045" s="81" t="s">
        <v>6854</v>
      </c>
      <c r="E1045" s="81" t="s">
        <v>189</v>
      </c>
      <c r="F1045" s="81" t="s">
        <v>56</v>
      </c>
      <c r="G1045" s="81" t="s">
        <v>189</v>
      </c>
      <c r="H1045" s="83">
        <v>0</v>
      </c>
      <c r="I1045" s="93"/>
      <c r="J1045" s="84">
        <f t="shared" si="35"/>
        <v>0</v>
      </c>
    </row>
    <row r="1046" spans="1:10" ht="15.5">
      <c r="A1046" s="34">
        <f t="shared" si="34"/>
        <v>1042</v>
      </c>
      <c r="B1046" s="81" t="s">
        <v>2032</v>
      </c>
      <c r="C1046" s="81" t="s">
        <v>2218</v>
      </c>
      <c r="D1046" s="81" t="s">
        <v>2219</v>
      </c>
      <c r="E1046" s="81" t="s">
        <v>189</v>
      </c>
      <c r="F1046" s="81" t="s">
        <v>56</v>
      </c>
      <c r="G1046" s="81" t="s">
        <v>189</v>
      </c>
      <c r="H1046" s="83">
        <v>425</v>
      </c>
      <c r="I1046" s="92">
        <v>0.45</v>
      </c>
      <c r="J1046" s="84">
        <f t="shared" si="35"/>
        <v>233.75000000000003</v>
      </c>
    </row>
    <row r="1047" spans="1:10" ht="15.5">
      <c r="A1047" s="34">
        <f t="shared" ref="A1047:A1110" si="36">SUM(A1046+1)</f>
        <v>1043</v>
      </c>
      <c r="B1047" s="81" t="s">
        <v>2032</v>
      </c>
      <c r="C1047" s="81" t="s">
        <v>2220</v>
      </c>
      <c r="D1047" s="81" t="s">
        <v>2221</v>
      </c>
      <c r="E1047" s="81" t="s">
        <v>189</v>
      </c>
      <c r="F1047" s="81" t="s">
        <v>56</v>
      </c>
      <c r="G1047" s="81" t="s">
        <v>189</v>
      </c>
      <c r="H1047" s="83">
        <v>415</v>
      </c>
      <c r="I1047" s="92">
        <v>0.45</v>
      </c>
      <c r="J1047" s="84">
        <f t="shared" si="35"/>
        <v>228.25000000000003</v>
      </c>
    </row>
    <row r="1048" spans="1:10" ht="15.5">
      <c r="A1048" s="34">
        <f t="shared" si="36"/>
        <v>1044</v>
      </c>
      <c r="B1048" s="81" t="s">
        <v>2032</v>
      </c>
      <c r="C1048" s="81" t="s">
        <v>2222</v>
      </c>
      <c r="D1048" s="81" t="s">
        <v>2223</v>
      </c>
      <c r="E1048" s="81" t="s">
        <v>189</v>
      </c>
      <c r="F1048" s="81" t="s">
        <v>56</v>
      </c>
      <c r="G1048" s="81" t="s">
        <v>189</v>
      </c>
      <c r="H1048" s="83">
        <v>445</v>
      </c>
      <c r="I1048" s="92">
        <v>0.45</v>
      </c>
      <c r="J1048" s="84">
        <f t="shared" si="35"/>
        <v>244.75000000000003</v>
      </c>
    </row>
    <row r="1049" spans="1:10" ht="15.5">
      <c r="A1049" s="34">
        <f t="shared" si="36"/>
        <v>1045</v>
      </c>
      <c r="B1049" s="81" t="s">
        <v>2032</v>
      </c>
      <c r="C1049" s="81" t="s">
        <v>2224</v>
      </c>
      <c r="D1049" s="81" t="s">
        <v>2225</v>
      </c>
      <c r="E1049" s="81" t="s">
        <v>189</v>
      </c>
      <c r="F1049" s="81" t="s">
        <v>56</v>
      </c>
      <c r="G1049" s="81" t="s">
        <v>189</v>
      </c>
      <c r="H1049" s="83">
        <v>475</v>
      </c>
      <c r="I1049" s="92">
        <v>0.45</v>
      </c>
      <c r="J1049" s="84">
        <f t="shared" si="35"/>
        <v>261.25</v>
      </c>
    </row>
    <row r="1050" spans="1:10" ht="15.5">
      <c r="A1050" s="34">
        <f t="shared" si="36"/>
        <v>1046</v>
      </c>
      <c r="B1050" s="81" t="s">
        <v>2032</v>
      </c>
      <c r="C1050" s="81" t="s">
        <v>2226</v>
      </c>
      <c r="D1050" s="81" t="s">
        <v>11085</v>
      </c>
      <c r="E1050" s="81" t="s">
        <v>189</v>
      </c>
      <c r="F1050" s="81" t="s">
        <v>56</v>
      </c>
      <c r="G1050" s="81" t="s">
        <v>189</v>
      </c>
      <c r="H1050" s="83">
        <v>71.25</v>
      </c>
      <c r="I1050" s="92">
        <v>0.45</v>
      </c>
      <c r="J1050" s="84">
        <f t="shared" si="35"/>
        <v>39.1875</v>
      </c>
    </row>
    <row r="1051" spans="1:10" ht="15.5">
      <c r="A1051" s="34">
        <f t="shared" si="36"/>
        <v>1047</v>
      </c>
      <c r="B1051" s="81" t="s">
        <v>2032</v>
      </c>
      <c r="C1051" s="81" t="s">
        <v>2227</v>
      </c>
      <c r="D1051" s="81" t="s">
        <v>2228</v>
      </c>
      <c r="E1051" s="81" t="s">
        <v>189</v>
      </c>
      <c r="F1051" s="81" t="s">
        <v>56</v>
      </c>
      <c r="G1051" s="81" t="s">
        <v>189</v>
      </c>
      <c r="H1051" s="83">
        <v>415</v>
      </c>
      <c r="I1051" s="92">
        <v>0.45</v>
      </c>
      <c r="J1051" s="84">
        <f t="shared" si="35"/>
        <v>228.25000000000003</v>
      </c>
    </row>
    <row r="1052" spans="1:10" ht="15.5">
      <c r="A1052" s="34">
        <f t="shared" si="36"/>
        <v>1048</v>
      </c>
      <c r="B1052" s="81" t="s">
        <v>2032</v>
      </c>
      <c r="C1052" s="81" t="s">
        <v>2229</v>
      </c>
      <c r="D1052" s="81" t="s">
        <v>2230</v>
      </c>
      <c r="E1052" s="81" t="s">
        <v>189</v>
      </c>
      <c r="F1052" s="81" t="s">
        <v>56</v>
      </c>
      <c r="G1052" s="81" t="s">
        <v>189</v>
      </c>
      <c r="H1052" s="83">
        <v>445</v>
      </c>
      <c r="I1052" s="92">
        <v>0.45</v>
      </c>
      <c r="J1052" s="84">
        <f t="shared" si="35"/>
        <v>244.75000000000003</v>
      </c>
    </row>
    <row r="1053" spans="1:10" ht="15.5">
      <c r="A1053" s="34">
        <f t="shared" si="36"/>
        <v>1049</v>
      </c>
      <c r="B1053" s="81" t="s">
        <v>2032</v>
      </c>
      <c r="C1053" s="81" t="s">
        <v>2231</v>
      </c>
      <c r="D1053" s="81" t="s">
        <v>2232</v>
      </c>
      <c r="E1053" s="81" t="s">
        <v>189</v>
      </c>
      <c r="F1053" s="81" t="s">
        <v>56</v>
      </c>
      <c r="G1053" s="81" t="s">
        <v>189</v>
      </c>
      <c r="H1053" s="83">
        <v>57.5</v>
      </c>
      <c r="I1053" s="92">
        <v>0.45</v>
      </c>
      <c r="J1053" s="84">
        <f t="shared" si="35"/>
        <v>31.625000000000004</v>
      </c>
    </row>
    <row r="1054" spans="1:10" ht="15.5">
      <c r="A1054" s="34">
        <f t="shared" si="36"/>
        <v>1050</v>
      </c>
      <c r="B1054" s="81" t="s">
        <v>2032</v>
      </c>
      <c r="C1054" s="81" t="s">
        <v>2233</v>
      </c>
      <c r="D1054" s="81" t="s">
        <v>2234</v>
      </c>
      <c r="E1054" s="81" t="s">
        <v>189</v>
      </c>
      <c r="F1054" s="81" t="s">
        <v>56</v>
      </c>
      <c r="G1054" s="81" t="s">
        <v>189</v>
      </c>
      <c r="H1054" s="83">
        <v>67.5</v>
      </c>
      <c r="I1054" s="92">
        <v>0.45</v>
      </c>
      <c r="J1054" s="84">
        <f t="shared" si="35"/>
        <v>37.125</v>
      </c>
    </row>
    <row r="1055" spans="1:10" ht="15.5">
      <c r="A1055" s="34">
        <f t="shared" si="36"/>
        <v>1051</v>
      </c>
      <c r="B1055" s="81" t="s">
        <v>2032</v>
      </c>
      <c r="C1055" s="81" t="s">
        <v>2235</v>
      </c>
      <c r="D1055" s="81" t="s">
        <v>2236</v>
      </c>
      <c r="E1055" s="81" t="s">
        <v>189</v>
      </c>
      <c r="F1055" s="81" t="s">
        <v>56</v>
      </c>
      <c r="G1055" s="81" t="s">
        <v>189</v>
      </c>
      <c r="H1055" s="83">
        <v>415</v>
      </c>
      <c r="I1055" s="92">
        <v>0.45</v>
      </c>
      <c r="J1055" s="84">
        <f t="shared" si="35"/>
        <v>228.25000000000003</v>
      </c>
    </row>
    <row r="1056" spans="1:10" ht="15.5">
      <c r="A1056" s="34">
        <f t="shared" si="36"/>
        <v>1052</v>
      </c>
      <c r="B1056" s="81" t="s">
        <v>2032</v>
      </c>
      <c r="C1056" s="81" t="s">
        <v>2237</v>
      </c>
      <c r="D1056" s="81" t="s">
        <v>2238</v>
      </c>
      <c r="E1056" s="81" t="s">
        <v>189</v>
      </c>
      <c r="F1056" s="81" t="s">
        <v>56</v>
      </c>
      <c r="G1056" s="81" t="s">
        <v>189</v>
      </c>
      <c r="H1056" s="83">
        <v>890</v>
      </c>
      <c r="I1056" s="92">
        <v>0.45</v>
      </c>
      <c r="J1056" s="84">
        <f t="shared" si="35"/>
        <v>489.50000000000006</v>
      </c>
    </row>
    <row r="1057" spans="1:10" ht="15.5">
      <c r="A1057" s="34">
        <f t="shared" si="36"/>
        <v>1053</v>
      </c>
      <c r="B1057" s="81" t="s">
        <v>2032</v>
      </c>
      <c r="C1057" s="81" t="s">
        <v>2239</v>
      </c>
      <c r="D1057" s="81" t="s">
        <v>2240</v>
      </c>
      <c r="E1057" s="81" t="s">
        <v>189</v>
      </c>
      <c r="F1057" s="81" t="s">
        <v>56</v>
      </c>
      <c r="G1057" s="81" t="s">
        <v>189</v>
      </c>
      <c r="H1057" s="83">
        <v>2285</v>
      </c>
      <c r="I1057" s="92">
        <v>0.45</v>
      </c>
      <c r="J1057" s="84">
        <f t="shared" si="35"/>
        <v>1256.75</v>
      </c>
    </row>
    <row r="1058" spans="1:10" ht="15.5">
      <c r="A1058" s="34">
        <f t="shared" si="36"/>
        <v>1054</v>
      </c>
      <c r="B1058" s="81" t="s">
        <v>2032</v>
      </c>
      <c r="C1058" s="81" t="s">
        <v>2241</v>
      </c>
      <c r="D1058" s="81" t="s">
        <v>2242</v>
      </c>
      <c r="E1058" s="81" t="s">
        <v>189</v>
      </c>
      <c r="F1058" s="81" t="s">
        <v>56</v>
      </c>
      <c r="G1058" s="81" t="s">
        <v>189</v>
      </c>
      <c r="H1058" s="83">
        <v>675</v>
      </c>
      <c r="I1058" s="92">
        <v>0.45</v>
      </c>
      <c r="J1058" s="84">
        <f t="shared" si="35"/>
        <v>371.25000000000006</v>
      </c>
    </row>
    <row r="1059" spans="1:10" ht="15.5">
      <c r="A1059" s="34">
        <f t="shared" si="36"/>
        <v>1055</v>
      </c>
      <c r="B1059" s="81" t="s">
        <v>2032</v>
      </c>
      <c r="C1059" s="81" t="s">
        <v>2243</v>
      </c>
      <c r="D1059" s="81" t="s">
        <v>2244</v>
      </c>
      <c r="E1059" s="81" t="s">
        <v>189</v>
      </c>
      <c r="F1059" s="81" t="s">
        <v>56</v>
      </c>
      <c r="G1059" s="81" t="s">
        <v>189</v>
      </c>
      <c r="H1059" s="83">
        <v>870</v>
      </c>
      <c r="I1059" s="92">
        <v>0.45</v>
      </c>
      <c r="J1059" s="84">
        <f t="shared" si="35"/>
        <v>478.50000000000006</v>
      </c>
    </row>
    <row r="1060" spans="1:10" ht="15.5">
      <c r="A1060" s="34">
        <f t="shared" si="36"/>
        <v>1056</v>
      </c>
      <c r="B1060" s="81" t="s">
        <v>2032</v>
      </c>
      <c r="C1060" s="81" t="s">
        <v>2245</v>
      </c>
      <c r="D1060" s="81" t="s">
        <v>2246</v>
      </c>
      <c r="E1060" s="81" t="s">
        <v>189</v>
      </c>
      <c r="F1060" s="81" t="s">
        <v>56</v>
      </c>
      <c r="G1060" s="81" t="s">
        <v>189</v>
      </c>
      <c r="H1060" s="83">
        <v>260</v>
      </c>
      <c r="I1060" s="92">
        <v>0.45</v>
      </c>
      <c r="J1060" s="84">
        <f t="shared" si="35"/>
        <v>143</v>
      </c>
    </row>
    <row r="1061" spans="1:10" ht="15.5">
      <c r="A1061" s="34">
        <f t="shared" si="36"/>
        <v>1057</v>
      </c>
      <c r="B1061" s="81" t="s">
        <v>2032</v>
      </c>
      <c r="C1061" s="81" t="s">
        <v>2247</v>
      </c>
      <c r="D1061" s="81" t="s">
        <v>2248</v>
      </c>
      <c r="E1061" s="81" t="s">
        <v>189</v>
      </c>
      <c r="F1061" s="81" t="s">
        <v>56</v>
      </c>
      <c r="G1061" s="81" t="s">
        <v>189</v>
      </c>
      <c r="H1061" s="83">
        <v>4895</v>
      </c>
      <c r="I1061" s="92">
        <v>0.45</v>
      </c>
      <c r="J1061" s="84">
        <f t="shared" si="35"/>
        <v>2692.25</v>
      </c>
    </row>
    <row r="1062" spans="1:10" ht="15.5">
      <c r="A1062" s="34">
        <f t="shared" si="36"/>
        <v>1058</v>
      </c>
      <c r="B1062" s="81" t="s">
        <v>2032</v>
      </c>
      <c r="C1062" s="81" t="s">
        <v>2249</v>
      </c>
      <c r="D1062" s="81" t="s">
        <v>2250</v>
      </c>
      <c r="E1062" s="81" t="s">
        <v>189</v>
      </c>
      <c r="F1062" s="81" t="s">
        <v>56</v>
      </c>
      <c r="G1062" s="81" t="s">
        <v>189</v>
      </c>
      <c r="H1062" s="83">
        <v>4985</v>
      </c>
      <c r="I1062" s="92">
        <v>0.45</v>
      </c>
      <c r="J1062" s="84">
        <f t="shared" si="35"/>
        <v>2741.75</v>
      </c>
    </row>
    <row r="1063" spans="1:10" ht="15.5">
      <c r="A1063" s="34">
        <f t="shared" si="36"/>
        <v>1059</v>
      </c>
      <c r="B1063" s="81" t="s">
        <v>2032</v>
      </c>
      <c r="C1063" s="81" t="s">
        <v>2251</v>
      </c>
      <c r="D1063" s="81" t="s">
        <v>2252</v>
      </c>
      <c r="E1063" s="81" t="s">
        <v>189</v>
      </c>
      <c r="F1063" s="81" t="s">
        <v>56</v>
      </c>
      <c r="G1063" s="81" t="s">
        <v>189</v>
      </c>
      <c r="H1063" s="83">
        <v>20</v>
      </c>
      <c r="I1063" s="92">
        <v>0.45</v>
      </c>
      <c r="J1063" s="84">
        <f t="shared" si="35"/>
        <v>11</v>
      </c>
    </row>
    <row r="1064" spans="1:10" ht="15.5">
      <c r="A1064" s="34">
        <f t="shared" si="36"/>
        <v>1060</v>
      </c>
      <c r="B1064" s="81" t="s">
        <v>2032</v>
      </c>
      <c r="C1064" s="81" t="s">
        <v>2253</v>
      </c>
      <c r="D1064" s="81" t="s">
        <v>2254</v>
      </c>
      <c r="E1064" s="81" t="s">
        <v>189</v>
      </c>
      <c r="F1064" s="81" t="s">
        <v>56</v>
      </c>
      <c r="G1064" s="81" t="s">
        <v>189</v>
      </c>
      <c r="H1064" s="83">
        <v>27.5</v>
      </c>
      <c r="I1064" s="92">
        <v>0.45</v>
      </c>
      <c r="J1064" s="84">
        <f t="shared" si="35"/>
        <v>15.125000000000002</v>
      </c>
    </row>
    <row r="1065" spans="1:10" ht="15.5">
      <c r="A1065" s="34">
        <f t="shared" si="36"/>
        <v>1061</v>
      </c>
      <c r="B1065" s="81" t="s">
        <v>2032</v>
      </c>
      <c r="C1065" s="81" t="s">
        <v>2255</v>
      </c>
      <c r="D1065" s="81" t="s">
        <v>2256</v>
      </c>
      <c r="E1065" s="81" t="s">
        <v>189</v>
      </c>
      <c r="F1065" s="81" t="s">
        <v>56</v>
      </c>
      <c r="G1065" s="81" t="s">
        <v>189</v>
      </c>
      <c r="H1065" s="83">
        <v>300</v>
      </c>
      <c r="I1065" s="92">
        <v>0.45</v>
      </c>
      <c r="J1065" s="84">
        <f t="shared" si="35"/>
        <v>165</v>
      </c>
    </row>
    <row r="1066" spans="1:10" ht="15.5">
      <c r="A1066" s="34">
        <f t="shared" si="36"/>
        <v>1062</v>
      </c>
      <c r="B1066" s="81" t="s">
        <v>2032</v>
      </c>
      <c r="C1066" s="81" t="s">
        <v>2257</v>
      </c>
      <c r="D1066" s="81" t="s">
        <v>2258</v>
      </c>
      <c r="E1066" s="81" t="s">
        <v>189</v>
      </c>
      <c r="F1066" s="81" t="s">
        <v>56</v>
      </c>
      <c r="G1066" s="81" t="s">
        <v>189</v>
      </c>
      <c r="H1066" s="83">
        <v>95</v>
      </c>
      <c r="I1066" s="92">
        <v>0.45</v>
      </c>
      <c r="J1066" s="84">
        <f t="shared" si="35"/>
        <v>52.250000000000007</v>
      </c>
    </row>
    <row r="1067" spans="1:10" ht="15.5">
      <c r="A1067" s="34">
        <f t="shared" si="36"/>
        <v>1063</v>
      </c>
      <c r="B1067" s="81" t="s">
        <v>2032</v>
      </c>
      <c r="C1067" s="81" t="s">
        <v>2259</v>
      </c>
      <c r="D1067" s="81" t="s">
        <v>2260</v>
      </c>
      <c r="E1067" s="81" t="s">
        <v>189</v>
      </c>
      <c r="F1067" s="81" t="s">
        <v>56</v>
      </c>
      <c r="G1067" s="81" t="s">
        <v>189</v>
      </c>
      <c r="H1067" s="83">
        <v>100</v>
      </c>
      <c r="I1067" s="92">
        <v>0.45</v>
      </c>
      <c r="J1067" s="84">
        <f t="shared" si="35"/>
        <v>55.000000000000007</v>
      </c>
    </row>
    <row r="1068" spans="1:10" ht="15.5">
      <c r="A1068" s="34">
        <f t="shared" si="36"/>
        <v>1064</v>
      </c>
      <c r="B1068" s="81" t="s">
        <v>2032</v>
      </c>
      <c r="C1068" s="81" t="s">
        <v>2261</v>
      </c>
      <c r="D1068" s="81" t="s">
        <v>2262</v>
      </c>
      <c r="E1068" s="81" t="s">
        <v>189</v>
      </c>
      <c r="F1068" s="81" t="s">
        <v>56</v>
      </c>
      <c r="G1068" s="81" t="s">
        <v>189</v>
      </c>
      <c r="H1068" s="83">
        <v>90</v>
      </c>
      <c r="I1068" s="92">
        <v>0.45</v>
      </c>
      <c r="J1068" s="84">
        <f t="shared" si="35"/>
        <v>49.500000000000007</v>
      </c>
    </row>
    <row r="1069" spans="1:10" ht="15.5">
      <c r="A1069" s="34">
        <f t="shared" si="36"/>
        <v>1065</v>
      </c>
      <c r="B1069" s="81" t="s">
        <v>2032</v>
      </c>
      <c r="C1069" s="81" t="s">
        <v>2263</v>
      </c>
      <c r="D1069" s="81" t="s">
        <v>2264</v>
      </c>
      <c r="E1069" s="81" t="s">
        <v>189</v>
      </c>
      <c r="F1069" s="81" t="s">
        <v>56</v>
      </c>
      <c r="G1069" s="81" t="s">
        <v>189</v>
      </c>
      <c r="H1069" s="83">
        <v>265</v>
      </c>
      <c r="I1069" s="92">
        <v>0.45</v>
      </c>
      <c r="J1069" s="84">
        <f t="shared" si="35"/>
        <v>145.75</v>
      </c>
    </row>
    <row r="1070" spans="1:10" ht="15.5">
      <c r="A1070" s="34">
        <f t="shared" si="36"/>
        <v>1066</v>
      </c>
      <c r="B1070" s="81" t="s">
        <v>2032</v>
      </c>
      <c r="C1070" s="81" t="s">
        <v>2265</v>
      </c>
      <c r="D1070" s="81" t="s">
        <v>2214</v>
      </c>
      <c r="E1070" s="81" t="s">
        <v>189</v>
      </c>
      <c r="F1070" s="81" t="s">
        <v>56</v>
      </c>
      <c r="G1070" s="81" t="s">
        <v>189</v>
      </c>
      <c r="H1070" s="83">
        <v>220</v>
      </c>
      <c r="I1070" s="92">
        <v>0.45</v>
      </c>
      <c r="J1070" s="84">
        <f t="shared" si="35"/>
        <v>121.00000000000001</v>
      </c>
    </row>
    <row r="1071" spans="1:10" ht="15.5">
      <c r="A1071" s="34">
        <f t="shared" si="36"/>
        <v>1067</v>
      </c>
      <c r="B1071" s="81" t="s">
        <v>2032</v>
      </c>
      <c r="C1071" s="81" t="s">
        <v>2266</v>
      </c>
      <c r="D1071" s="81" t="s">
        <v>2267</v>
      </c>
      <c r="E1071" s="81" t="s">
        <v>189</v>
      </c>
      <c r="F1071" s="81" t="s">
        <v>56</v>
      </c>
      <c r="G1071" s="81" t="s">
        <v>189</v>
      </c>
      <c r="H1071" s="83">
        <v>265</v>
      </c>
      <c r="I1071" s="92">
        <v>0.45</v>
      </c>
      <c r="J1071" s="84">
        <f t="shared" si="35"/>
        <v>145.75</v>
      </c>
    </row>
    <row r="1072" spans="1:10" ht="15.5">
      <c r="A1072" s="34">
        <f t="shared" si="36"/>
        <v>1068</v>
      </c>
      <c r="B1072" s="81" t="s">
        <v>2032</v>
      </c>
      <c r="C1072" s="81" t="s">
        <v>2268</v>
      </c>
      <c r="D1072" s="81" t="s">
        <v>2269</v>
      </c>
      <c r="E1072" s="81" t="s">
        <v>189</v>
      </c>
      <c r="F1072" s="81" t="s">
        <v>56</v>
      </c>
      <c r="G1072" s="81" t="s">
        <v>189</v>
      </c>
      <c r="H1072" s="83">
        <v>255</v>
      </c>
      <c r="I1072" s="92">
        <v>0.45</v>
      </c>
      <c r="J1072" s="84">
        <f t="shared" si="35"/>
        <v>140.25</v>
      </c>
    </row>
    <row r="1073" spans="1:10" ht="15.5">
      <c r="A1073" s="34">
        <f t="shared" si="36"/>
        <v>1069</v>
      </c>
      <c r="B1073" s="81" t="s">
        <v>2032</v>
      </c>
      <c r="C1073" s="81" t="s">
        <v>2270</v>
      </c>
      <c r="D1073" s="81" t="s">
        <v>2271</v>
      </c>
      <c r="E1073" s="81" t="s">
        <v>189</v>
      </c>
      <c r="F1073" s="81" t="s">
        <v>56</v>
      </c>
      <c r="G1073" s="81" t="s">
        <v>189</v>
      </c>
      <c r="H1073" s="83">
        <v>290</v>
      </c>
      <c r="I1073" s="92">
        <v>0.45</v>
      </c>
      <c r="J1073" s="84">
        <f t="shared" si="35"/>
        <v>159.5</v>
      </c>
    </row>
    <row r="1074" spans="1:10" ht="15.5">
      <c r="A1074" s="34">
        <f t="shared" si="36"/>
        <v>1070</v>
      </c>
      <c r="B1074" s="81" t="s">
        <v>2032</v>
      </c>
      <c r="C1074" s="81" t="s">
        <v>2273</v>
      </c>
      <c r="D1074" s="81" t="s">
        <v>2228</v>
      </c>
      <c r="E1074" s="81" t="s">
        <v>189</v>
      </c>
      <c r="F1074" s="81" t="s">
        <v>56</v>
      </c>
      <c r="G1074" s="81" t="s">
        <v>189</v>
      </c>
      <c r="H1074" s="83">
        <v>150</v>
      </c>
      <c r="I1074" s="92">
        <v>0.45</v>
      </c>
      <c r="J1074" s="84">
        <f t="shared" si="35"/>
        <v>82.5</v>
      </c>
    </row>
    <row r="1075" spans="1:10" ht="15.5">
      <c r="A1075" s="34">
        <f t="shared" si="36"/>
        <v>1071</v>
      </c>
      <c r="B1075" s="81" t="s">
        <v>2032</v>
      </c>
      <c r="C1075" s="81" t="s">
        <v>2274</v>
      </c>
      <c r="D1075" s="81" t="s">
        <v>2275</v>
      </c>
      <c r="E1075" s="81" t="s">
        <v>189</v>
      </c>
      <c r="F1075" s="81" t="s">
        <v>56</v>
      </c>
      <c r="G1075" s="81" t="s">
        <v>189</v>
      </c>
      <c r="H1075" s="83">
        <v>2750</v>
      </c>
      <c r="I1075" s="92">
        <v>0.45</v>
      </c>
      <c r="J1075" s="84">
        <f t="shared" si="35"/>
        <v>1512.5000000000002</v>
      </c>
    </row>
    <row r="1076" spans="1:10" ht="15.5">
      <c r="A1076" s="34">
        <f t="shared" si="36"/>
        <v>1072</v>
      </c>
      <c r="B1076" s="81" t="s">
        <v>2032</v>
      </c>
      <c r="C1076" s="81" t="s">
        <v>2276</v>
      </c>
      <c r="D1076" s="81" t="s">
        <v>2277</v>
      </c>
      <c r="E1076" s="81" t="s">
        <v>189</v>
      </c>
      <c r="F1076" s="81" t="s">
        <v>56</v>
      </c>
      <c r="G1076" s="81" t="s">
        <v>189</v>
      </c>
      <c r="H1076" s="83">
        <v>1525</v>
      </c>
      <c r="I1076" s="92">
        <v>0.45</v>
      </c>
      <c r="J1076" s="84">
        <f t="shared" si="35"/>
        <v>838.75000000000011</v>
      </c>
    </row>
    <row r="1077" spans="1:10" ht="15.5">
      <c r="A1077" s="34">
        <f t="shared" si="36"/>
        <v>1073</v>
      </c>
      <c r="B1077" s="81" t="s">
        <v>2032</v>
      </c>
      <c r="C1077" s="81" t="s">
        <v>2278</v>
      </c>
      <c r="D1077" s="81" t="s">
        <v>2279</v>
      </c>
      <c r="E1077" s="81" t="s">
        <v>189</v>
      </c>
      <c r="F1077" s="81" t="s">
        <v>56</v>
      </c>
      <c r="G1077" s="81" t="s">
        <v>189</v>
      </c>
      <c r="H1077" s="83">
        <v>1900</v>
      </c>
      <c r="I1077" s="92">
        <v>0.45</v>
      </c>
      <c r="J1077" s="84">
        <f t="shared" ref="J1077:J1140" si="37">H1077*(1-I1077)</f>
        <v>1045</v>
      </c>
    </row>
    <row r="1078" spans="1:10" ht="15.5">
      <c r="A1078" s="34">
        <f t="shared" si="36"/>
        <v>1074</v>
      </c>
      <c r="B1078" s="81" t="s">
        <v>2032</v>
      </c>
      <c r="C1078" s="81" t="s">
        <v>2280</v>
      </c>
      <c r="D1078" s="81" t="s">
        <v>2281</v>
      </c>
      <c r="E1078" s="81" t="s">
        <v>189</v>
      </c>
      <c r="F1078" s="81" t="s">
        <v>56</v>
      </c>
      <c r="G1078" s="81" t="s">
        <v>189</v>
      </c>
      <c r="H1078" s="83">
        <v>1185</v>
      </c>
      <c r="I1078" s="92">
        <v>0.45</v>
      </c>
      <c r="J1078" s="84">
        <f t="shared" si="37"/>
        <v>651.75</v>
      </c>
    </row>
    <row r="1079" spans="1:10" ht="15.5">
      <c r="A1079" s="34">
        <f t="shared" si="36"/>
        <v>1075</v>
      </c>
      <c r="B1079" s="81" t="s">
        <v>2032</v>
      </c>
      <c r="C1079" s="81" t="s">
        <v>2282</v>
      </c>
      <c r="D1079" s="81" t="s">
        <v>2283</v>
      </c>
      <c r="E1079" s="81" t="s">
        <v>189</v>
      </c>
      <c r="F1079" s="81" t="s">
        <v>56</v>
      </c>
      <c r="G1079" s="81" t="s">
        <v>189</v>
      </c>
      <c r="H1079" s="83">
        <v>1775</v>
      </c>
      <c r="I1079" s="92">
        <v>0.45</v>
      </c>
      <c r="J1079" s="84">
        <f t="shared" si="37"/>
        <v>976.25000000000011</v>
      </c>
    </row>
    <row r="1080" spans="1:10" ht="15.5">
      <c r="A1080" s="34">
        <f t="shared" si="36"/>
        <v>1076</v>
      </c>
      <c r="B1080" s="81" t="s">
        <v>2032</v>
      </c>
      <c r="C1080" s="81" t="s">
        <v>2284</v>
      </c>
      <c r="D1080" s="81" t="s">
        <v>11086</v>
      </c>
      <c r="E1080" s="81" t="s">
        <v>189</v>
      </c>
      <c r="F1080" s="81" t="s">
        <v>56</v>
      </c>
      <c r="G1080" s="81" t="s">
        <v>189</v>
      </c>
      <c r="H1080" s="83">
        <v>37.5</v>
      </c>
      <c r="I1080" s="92">
        <v>0.45</v>
      </c>
      <c r="J1080" s="84">
        <f t="shared" si="37"/>
        <v>20.625</v>
      </c>
    </row>
    <row r="1081" spans="1:10" ht="15.5">
      <c r="A1081" s="34">
        <f t="shared" si="36"/>
        <v>1077</v>
      </c>
      <c r="B1081" s="81" t="s">
        <v>2032</v>
      </c>
      <c r="C1081" s="81" t="s">
        <v>2285</v>
      </c>
      <c r="D1081" s="81" t="s">
        <v>2286</v>
      </c>
      <c r="E1081" s="81" t="s">
        <v>189</v>
      </c>
      <c r="F1081" s="81" t="s">
        <v>56</v>
      </c>
      <c r="G1081" s="81" t="s">
        <v>189</v>
      </c>
      <c r="H1081" s="83">
        <v>37.5</v>
      </c>
      <c r="I1081" s="92">
        <v>0.45</v>
      </c>
      <c r="J1081" s="84">
        <f t="shared" si="37"/>
        <v>20.625</v>
      </c>
    </row>
    <row r="1082" spans="1:10" ht="15.5">
      <c r="A1082" s="34">
        <f t="shared" si="36"/>
        <v>1078</v>
      </c>
      <c r="B1082" s="81" t="s">
        <v>2032</v>
      </c>
      <c r="C1082" s="81" t="s">
        <v>2287</v>
      </c>
      <c r="D1082" s="81" t="s">
        <v>2288</v>
      </c>
      <c r="E1082" s="81" t="s">
        <v>189</v>
      </c>
      <c r="F1082" s="81" t="s">
        <v>56</v>
      </c>
      <c r="G1082" s="81" t="s">
        <v>189</v>
      </c>
      <c r="H1082" s="83">
        <v>857.5</v>
      </c>
      <c r="I1082" s="92">
        <v>0.45</v>
      </c>
      <c r="J1082" s="84">
        <f t="shared" si="37"/>
        <v>471.62500000000006</v>
      </c>
    </row>
    <row r="1083" spans="1:10" ht="15.5">
      <c r="A1083" s="34">
        <f t="shared" si="36"/>
        <v>1079</v>
      </c>
      <c r="B1083" s="81" t="s">
        <v>2032</v>
      </c>
      <c r="C1083" s="81" t="s">
        <v>2289</v>
      </c>
      <c r="D1083" s="81" t="s">
        <v>2290</v>
      </c>
      <c r="E1083" s="81" t="s">
        <v>189</v>
      </c>
      <c r="F1083" s="81" t="s">
        <v>56</v>
      </c>
      <c r="G1083" s="81" t="s">
        <v>189</v>
      </c>
      <c r="H1083" s="83">
        <v>725</v>
      </c>
      <c r="I1083" s="92">
        <v>0.45</v>
      </c>
      <c r="J1083" s="84">
        <f t="shared" si="37"/>
        <v>398.75000000000006</v>
      </c>
    </row>
    <row r="1084" spans="1:10" ht="15.5">
      <c r="A1084" s="34">
        <f t="shared" si="36"/>
        <v>1080</v>
      </c>
      <c r="B1084" s="81" t="s">
        <v>2032</v>
      </c>
      <c r="C1084" s="81" t="s">
        <v>2291</v>
      </c>
      <c r="D1084" s="81" t="s">
        <v>2292</v>
      </c>
      <c r="E1084" s="81" t="s">
        <v>189</v>
      </c>
      <c r="F1084" s="81" t="s">
        <v>56</v>
      </c>
      <c r="G1084" s="81" t="s">
        <v>189</v>
      </c>
      <c r="H1084" s="83">
        <v>560</v>
      </c>
      <c r="I1084" s="92">
        <v>0.45</v>
      </c>
      <c r="J1084" s="84">
        <f t="shared" si="37"/>
        <v>308</v>
      </c>
    </row>
    <row r="1085" spans="1:10" ht="15.5">
      <c r="A1085" s="34">
        <f t="shared" si="36"/>
        <v>1081</v>
      </c>
      <c r="B1085" s="81" t="s">
        <v>2032</v>
      </c>
      <c r="C1085" s="81" t="s">
        <v>2293</v>
      </c>
      <c r="D1085" s="81" t="s">
        <v>2294</v>
      </c>
      <c r="E1085" s="81" t="s">
        <v>189</v>
      </c>
      <c r="F1085" s="81" t="s">
        <v>56</v>
      </c>
      <c r="G1085" s="81" t="s">
        <v>189</v>
      </c>
      <c r="H1085" s="83">
        <v>605</v>
      </c>
      <c r="I1085" s="92">
        <v>0.45</v>
      </c>
      <c r="J1085" s="84">
        <f t="shared" si="37"/>
        <v>332.75</v>
      </c>
    </row>
    <row r="1086" spans="1:10" ht="15.5">
      <c r="A1086" s="34">
        <f t="shared" si="36"/>
        <v>1082</v>
      </c>
      <c r="B1086" s="81" t="s">
        <v>2032</v>
      </c>
      <c r="C1086" s="81" t="s">
        <v>2295</v>
      </c>
      <c r="D1086" s="81" t="s">
        <v>11087</v>
      </c>
      <c r="E1086" s="81" t="s">
        <v>189</v>
      </c>
      <c r="F1086" s="81" t="s">
        <v>56</v>
      </c>
      <c r="G1086" s="81" t="s">
        <v>189</v>
      </c>
      <c r="H1086" s="83">
        <v>340</v>
      </c>
      <c r="I1086" s="92">
        <v>0.45</v>
      </c>
      <c r="J1086" s="84">
        <f t="shared" si="37"/>
        <v>187.00000000000003</v>
      </c>
    </row>
    <row r="1087" spans="1:10" ht="15.5">
      <c r="A1087" s="34">
        <f t="shared" si="36"/>
        <v>1083</v>
      </c>
      <c r="B1087" s="81" t="s">
        <v>2032</v>
      </c>
      <c r="C1087" s="81" t="s">
        <v>2296</v>
      </c>
      <c r="D1087" s="81" t="s">
        <v>2297</v>
      </c>
      <c r="E1087" s="81" t="s">
        <v>189</v>
      </c>
      <c r="F1087" s="81" t="s">
        <v>56</v>
      </c>
      <c r="G1087" s="81" t="s">
        <v>189</v>
      </c>
      <c r="H1087" s="83">
        <v>175</v>
      </c>
      <c r="I1087" s="92">
        <v>0.45</v>
      </c>
      <c r="J1087" s="84">
        <f t="shared" si="37"/>
        <v>96.250000000000014</v>
      </c>
    </row>
    <row r="1088" spans="1:10" ht="15.5">
      <c r="A1088" s="34">
        <f t="shared" si="36"/>
        <v>1084</v>
      </c>
      <c r="B1088" s="81" t="s">
        <v>2032</v>
      </c>
      <c r="C1088" s="81" t="s">
        <v>2298</v>
      </c>
      <c r="D1088" s="81" t="s">
        <v>2299</v>
      </c>
      <c r="E1088" s="81" t="s">
        <v>189</v>
      </c>
      <c r="F1088" s="81" t="s">
        <v>56</v>
      </c>
      <c r="G1088" s="81" t="s">
        <v>189</v>
      </c>
      <c r="H1088" s="83">
        <v>195</v>
      </c>
      <c r="I1088" s="92">
        <v>0.45</v>
      </c>
      <c r="J1088" s="84">
        <f t="shared" si="37"/>
        <v>107.25000000000001</v>
      </c>
    </row>
    <row r="1089" spans="1:10" ht="15.5">
      <c r="A1089" s="34">
        <f t="shared" si="36"/>
        <v>1085</v>
      </c>
      <c r="B1089" s="81" t="s">
        <v>2032</v>
      </c>
      <c r="C1089" s="81" t="s">
        <v>2300</v>
      </c>
      <c r="D1089" s="81" t="s">
        <v>11088</v>
      </c>
      <c r="E1089" s="81" t="s">
        <v>189</v>
      </c>
      <c r="F1089" s="81" t="s">
        <v>56</v>
      </c>
      <c r="G1089" s="81" t="s">
        <v>189</v>
      </c>
      <c r="H1089" s="83">
        <v>455</v>
      </c>
      <c r="I1089" s="92">
        <v>0.45</v>
      </c>
      <c r="J1089" s="84">
        <f t="shared" si="37"/>
        <v>250.25000000000003</v>
      </c>
    </row>
    <row r="1090" spans="1:10" ht="15.5">
      <c r="A1090" s="34">
        <f t="shared" si="36"/>
        <v>1086</v>
      </c>
      <c r="B1090" s="81" t="s">
        <v>2032</v>
      </c>
      <c r="C1090" s="81" t="s">
        <v>2301</v>
      </c>
      <c r="D1090" s="81" t="s">
        <v>2302</v>
      </c>
      <c r="E1090" s="81" t="s">
        <v>189</v>
      </c>
      <c r="F1090" s="81" t="s">
        <v>56</v>
      </c>
      <c r="G1090" s="81" t="s">
        <v>189</v>
      </c>
      <c r="H1090" s="83">
        <v>555</v>
      </c>
      <c r="I1090" s="92">
        <v>0.45</v>
      </c>
      <c r="J1090" s="84">
        <f t="shared" si="37"/>
        <v>305.25</v>
      </c>
    </row>
    <row r="1091" spans="1:10" ht="15.5">
      <c r="A1091" s="34">
        <f t="shared" si="36"/>
        <v>1087</v>
      </c>
      <c r="B1091" s="81" t="s">
        <v>2032</v>
      </c>
      <c r="C1091" s="81" t="s">
        <v>2303</v>
      </c>
      <c r="D1091" s="81" t="s">
        <v>2304</v>
      </c>
      <c r="E1091" s="81" t="s">
        <v>189</v>
      </c>
      <c r="F1091" s="81" t="s">
        <v>56</v>
      </c>
      <c r="G1091" s="81" t="s">
        <v>189</v>
      </c>
      <c r="H1091" s="83">
        <v>635</v>
      </c>
      <c r="I1091" s="92">
        <v>0.45</v>
      </c>
      <c r="J1091" s="84">
        <f t="shared" si="37"/>
        <v>349.25</v>
      </c>
    </row>
    <row r="1092" spans="1:10" ht="15.5">
      <c r="A1092" s="34">
        <f t="shared" si="36"/>
        <v>1088</v>
      </c>
      <c r="B1092" s="81" t="s">
        <v>2032</v>
      </c>
      <c r="C1092" s="81" t="s">
        <v>2306</v>
      </c>
      <c r="D1092" s="81" t="s">
        <v>11089</v>
      </c>
      <c r="E1092" s="81" t="s">
        <v>189</v>
      </c>
      <c r="F1092" s="81" t="s">
        <v>56</v>
      </c>
      <c r="G1092" s="81" t="s">
        <v>189</v>
      </c>
      <c r="H1092" s="83">
        <v>315</v>
      </c>
      <c r="I1092" s="92">
        <v>0.45</v>
      </c>
      <c r="J1092" s="84">
        <f t="shared" si="37"/>
        <v>173.25</v>
      </c>
    </row>
    <row r="1093" spans="1:10" ht="15.5">
      <c r="A1093" s="34">
        <f t="shared" si="36"/>
        <v>1089</v>
      </c>
      <c r="B1093" s="81" t="s">
        <v>2032</v>
      </c>
      <c r="C1093" s="81" t="s">
        <v>2307</v>
      </c>
      <c r="D1093" s="81" t="s">
        <v>11090</v>
      </c>
      <c r="E1093" s="81" t="s">
        <v>189</v>
      </c>
      <c r="F1093" s="81" t="s">
        <v>56</v>
      </c>
      <c r="G1093" s="81" t="s">
        <v>189</v>
      </c>
      <c r="H1093" s="83">
        <v>385</v>
      </c>
      <c r="I1093" s="92">
        <v>0.45</v>
      </c>
      <c r="J1093" s="84">
        <f t="shared" si="37"/>
        <v>211.75000000000003</v>
      </c>
    </row>
    <row r="1094" spans="1:10" ht="15.5">
      <c r="A1094" s="34">
        <f t="shared" si="36"/>
        <v>1090</v>
      </c>
      <c r="B1094" s="81" t="s">
        <v>2032</v>
      </c>
      <c r="C1094" s="81" t="s">
        <v>2308</v>
      </c>
      <c r="D1094" s="81" t="s">
        <v>11091</v>
      </c>
      <c r="E1094" s="81" t="s">
        <v>189</v>
      </c>
      <c r="F1094" s="81" t="s">
        <v>56</v>
      </c>
      <c r="G1094" s="81" t="s">
        <v>189</v>
      </c>
      <c r="H1094" s="83">
        <v>320</v>
      </c>
      <c r="I1094" s="92">
        <v>0.45</v>
      </c>
      <c r="J1094" s="84">
        <f t="shared" si="37"/>
        <v>176</v>
      </c>
    </row>
    <row r="1095" spans="1:10" ht="15.5">
      <c r="A1095" s="34">
        <f t="shared" si="36"/>
        <v>1091</v>
      </c>
      <c r="B1095" s="81" t="s">
        <v>2032</v>
      </c>
      <c r="C1095" s="81" t="s">
        <v>2309</v>
      </c>
      <c r="D1095" s="81" t="s">
        <v>2264</v>
      </c>
      <c r="E1095" s="81" t="s">
        <v>189</v>
      </c>
      <c r="F1095" s="81" t="s">
        <v>56</v>
      </c>
      <c r="G1095" s="81" t="s">
        <v>189</v>
      </c>
      <c r="H1095" s="83">
        <v>535</v>
      </c>
      <c r="I1095" s="92">
        <v>0.45</v>
      </c>
      <c r="J1095" s="84">
        <f t="shared" si="37"/>
        <v>294.25</v>
      </c>
    </row>
    <row r="1096" spans="1:10" ht="15.5">
      <c r="A1096" s="34">
        <f t="shared" si="36"/>
        <v>1092</v>
      </c>
      <c r="B1096" s="81" t="s">
        <v>2032</v>
      </c>
      <c r="C1096" s="81" t="s">
        <v>2310</v>
      </c>
      <c r="D1096" s="81" t="s">
        <v>2311</v>
      </c>
      <c r="E1096" s="81" t="s">
        <v>189</v>
      </c>
      <c r="F1096" s="81" t="s">
        <v>56</v>
      </c>
      <c r="G1096" s="81" t="s">
        <v>189</v>
      </c>
      <c r="H1096" s="83">
        <v>695</v>
      </c>
      <c r="I1096" s="92">
        <v>0.45</v>
      </c>
      <c r="J1096" s="84">
        <f t="shared" si="37"/>
        <v>382.25000000000006</v>
      </c>
    </row>
    <row r="1097" spans="1:10" ht="15.5">
      <c r="A1097" s="34">
        <f t="shared" si="36"/>
        <v>1093</v>
      </c>
      <c r="B1097" s="81" t="s">
        <v>2032</v>
      </c>
      <c r="C1097" s="81" t="s">
        <v>2312</v>
      </c>
      <c r="D1097" s="81" t="s">
        <v>11092</v>
      </c>
      <c r="E1097" s="81" t="s">
        <v>189</v>
      </c>
      <c r="F1097" s="81" t="s">
        <v>56</v>
      </c>
      <c r="G1097" s="81" t="s">
        <v>189</v>
      </c>
      <c r="H1097" s="83">
        <v>300</v>
      </c>
      <c r="I1097" s="92">
        <v>0.45</v>
      </c>
      <c r="J1097" s="84">
        <f t="shared" si="37"/>
        <v>165</v>
      </c>
    </row>
    <row r="1098" spans="1:10" ht="15.5">
      <c r="A1098" s="34">
        <f t="shared" si="36"/>
        <v>1094</v>
      </c>
      <c r="B1098" s="81" t="s">
        <v>2032</v>
      </c>
      <c r="C1098" s="81" t="s">
        <v>2313</v>
      </c>
      <c r="D1098" s="81" t="s">
        <v>11093</v>
      </c>
      <c r="E1098" s="81" t="s">
        <v>189</v>
      </c>
      <c r="F1098" s="81" t="s">
        <v>56</v>
      </c>
      <c r="G1098" s="81" t="s">
        <v>189</v>
      </c>
      <c r="H1098" s="83">
        <v>375</v>
      </c>
      <c r="I1098" s="92">
        <v>0.45</v>
      </c>
      <c r="J1098" s="84">
        <f t="shared" si="37"/>
        <v>206.25000000000003</v>
      </c>
    </row>
    <row r="1099" spans="1:10" ht="15.5">
      <c r="A1099" s="34">
        <f t="shared" si="36"/>
        <v>1095</v>
      </c>
      <c r="B1099" s="81" t="s">
        <v>2032</v>
      </c>
      <c r="C1099" s="81" t="s">
        <v>2314</v>
      </c>
      <c r="D1099" s="81" t="s">
        <v>11094</v>
      </c>
      <c r="E1099" s="81" t="s">
        <v>189</v>
      </c>
      <c r="F1099" s="81" t="s">
        <v>56</v>
      </c>
      <c r="G1099" s="81" t="s">
        <v>189</v>
      </c>
      <c r="H1099" s="83">
        <v>325</v>
      </c>
      <c r="I1099" s="92">
        <v>0.45</v>
      </c>
      <c r="J1099" s="84">
        <f t="shared" si="37"/>
        <v>178.75000000000003</v>
      </c>
    </row>
    <row r="1100" spans="1:10" ht="15.5">
      <c r="A1100" s="34">
        <f t="shared" si="36"/>
        <v>1096</v>
      </c>
      <c r="B1100" s="81" t="s">
        <v>2032</v>
      </c>
      <c r="C1100" s="81" t="s">
        <v>2315</v>
      </c>
      <c r="D1100" s="81" t="s">
        <v>2316</v>
      </c>
      <c r="E1100" s="81" t="s">
        <v>189</v>
      </c>
      <c r="F1100" s="81" t="s">
        <v>56</v>
      </c>
      <c r="G1100" s="81" t="s">
        <v>189</v>
      </c>
      <c r="H1100" s="83">
        <v>1055</v>
      </c>
      <c r="I1100" s="92">
        <v>0.45</v>
      </c>
      <c r="J1100" s="84">
        <f t="shared" si="37"/>
        <v>580.25</v>
      </c>
    </row>
    <row r="1101" spans="1:10" ht="15.5">
      <c r="A1101" s="34">
        <f t="shared" si="36"/>
        <v>1097</v>
      </c>
      <c r="B1101" s="81" t="s">
        <v>2032</v>
      </c>
      <c r="C1101" s="81" t="s">
        <v>2317</v>
      </c>
      <c r="D1101" s="81" t="s">
        <v>2318</v>
      </c>
      <c r="E1101" s="81" t="s">
        <v>189</v>
      </c>
      <c r="F1101" s="81" t="s">
        <v>56</v>
      </c>
      <c r="G1101" s="81" t="s">
        <v>189</v>
      </c>
      <c r="H1101" s="83">
        <v>1265</v>
      </c>
      <c r="I1101" s="92">
        <v>0.45</v>
      </c>
      <c r="J1101" s="84">
        <f t="shared" si="37"/>
        <v>695.75</v>
      </c>
    </row>
    <row r="1102" spans="1:10" ht="15.5">
      <c r="A1102" s="34">
        <f t="shared" si="36"/>
        <v>1098</v>
      </c>
      <c r="B1102" s="81" t="s">
        <v>2032</v>
      </c>
      <c r="C1102" s="81" t="s">
        <v>2320</v>
      </c>
      <c r="D1102" s="81" t="s">
        <v>2321</v>
      </c>
      <c r="E1102" s="81" t="s">
        <v>189</v>
      </c>
      <c r="F1102" s="81" t="s">
        <v>56</v>
      </c>
      <c r="G1102" s="81" t="s">
        <v>189</v>
      </c>
      <c r="H1102" s="83">
        <v>430</v>
      </c>
      <c r="I1102" s="92">
        <v>0.45</v>
      </c>
      <c r="J1102" s="84">
        <f t="shared" si="37"/>
        <v>236.50000000000003</v>
      </c>
    </row>
    <row r="1103" spans="1:10" ht="15.5">
      <c r="A1103" s="34">
        <f t="shared" si="36"/>
        <v>1099</v>
      </c>
      <c r="B1103" s="81" t="s">
        <v>2032</v>
      </c>
      <c r="C1103" s="81" t="s">
        <v>2322</v>
      </c>
      <c r="D1103" s="81" t="s">
        <v>2323</v>
      </c>
      <c r="E1103" s="81" t="s">
        <v>189</v>
      </c>
      <c r="F1103" s="81" t="s">
        <v>56</v>
      </c>
      <c r="G1103" s="81" t="s">
        <v>189</v>
      </c>
      <c r="H1103" s="83">
        <v>570</v>
      </c>
      <c r="I1103" s="92">
        <v>0.45</v>
      </c>
      <c r="J1103" s="84">
        <f t="shared" si="37"/>
        <v>313.5</v>
      </c>
    </row>
    <row r="1104" spans="1:10" ht="15.5">
      <c r="A1104" s="34">
        <f t="shared" si="36"/>
        <v>1100</v>
      </c>
      <c r="B1104" s="81" t="s">
        <v>2032</v>
      </c>
      <c r="C1104" s="81" t="s">
        <v>2324</v>
      </c>
      <c r="D1104" s="81" t="s">
        <v>11095</v>
      </c>
      <c r="E1104" s="81" t="s">
        <v>189</v>
      </c>
      <c r="F1104" s="81" t="s">
        <v>56</v>
      </c>
      <c r="G1104" s="81" t="s">
        <v>189</v>
      </c>
      <c r="H1104" s="83">
        <v>245</v>
      </c>
      <c r="I1104" s="92">
        <v>0.45</v>
      </c>
      <c r="J1104" s="84">
        <f t="shared" si="37"/>
        <v>134.75</v>
      </c>
    </row>
    <row r="1105" spans="1:10" ht="15.5">
      <c r="A1105" s="34">
        <f t="shared" si="36"/>
        <v>1101</v>
      </c>
      <c r="B1105" s="81" t="s">
        <v>2032</v>
      </c>
      <c r="C1105" s="81" t="s">
        <v>2325</v>
      </c>
      <c r="D1105" s="81" t="s">
        <v>11096</v>
      </c>
      <c r="E1105" s="81" t="s">
        <v>189</v>
      </c>
      <c r="F1105" s="81" t="s">
        <v>56</v>
      </c>
      <c r="G1105" s="81" t="s">
        <v>189</v>
      </c>
      <c r="H1105" s="83">
        <v>275</v>
      </c>
      <c r="I1105" s="92">
        <v>0.45</v>
      </c>
      <c r="J1105" s="84">
        <f t="shared" si="37"/>
        <v>151.25</v>
      </c>
    </row>
    <row r="1106" spans="1:10" ht="15.5">
      <c r="A1106" s="34">
        <f t="shared" si="36"/>
        <v>1102</v>
      </c>
      <c r="B1106" s="81" t="s">
        <v>2032</v>
      </c>
      <c r="C1106" s="81" t="s">
        <v>2326</v>
      </c>
      <c r="D1106" s="81" t="s">
        <v>11097</v>
      </c>
      <c r="E1106" s="81" t="s">
        <v>189</v>
      </c>
      <c r="F1106" s="81" t="s">
        <v>56</v>
      </c>
      <c r="G1106" s="81" t="s">
        <v>189</v>
      </c>
      <c r="H1106" s="83">
        <v>275</v>
      </c>
      <c r="I1106" s="92">
        <v>0.45</v>
      </c>
      <c r="J1106" s="84">
        <f t="shared" si="37"/>
        <v>151.25</v>
      </c>
    </row>
    <row r="1107" spans="1:10" ht="15.5">
      <c r="A1107" s="34">
        <f t="shared" si="36"/>
        <v>1103</v>
      </c>
      <c r="B1107" s="81" t="s">
        <v>2032</v>
      </c>
      <c r="C1107" s="81" t="s">
        <v>2327</v>
      </c>
      <c r="D1107" s="81" t="s">
        <v>2328</v>
      </c>
      <c r="E1107" s="81" t="s">
        <v>189</v>
      </c>
      <c r="F1107" s="81" t="s">
        <v>56</v>
      </c>
      <c r="G1107" s="81" t="s">
        <v>189</v>
      </c>
      <c r="H1107" s="83">
        <v>465</v>
      </c>
      <c r="I1107" s="92">
        <v>0.45</v>
      </c>
      <c r="J1107" s="84">
        <f t="shared" si="37"/>
        <v>255.75000000000003</v>
      </c>
    </row>
    <row r="1108" spans="1:10" ht="15.5">
      <c r="A1108" s="34">
        <f t="shared" si="36"/>
        <v>1104</v>
      </c>
      <c r="B1108" s="81" t="s">
        <v>2032</v>
      </c>
      <c r="C1108" s="81" t="s">
        <v>2330</v>
      </c>
      <c r="D1108" s="81" t="s">
        <v>2331</v>
      </c>
      <c r="E1108" s="81" t="s">
        <v>189</v>
      </c>
      <c r="F1108" s="81" t="s">
        <v>56</v>
      </c>
      <c r="G1108" s="81" t="s">
        <v>189</v>
      </c>
      <c r="H1108" s="83">
        <v>405</v>
      </c>
      <c r="I1108" s="92">
        <v>0.45</v>
      </c>
      <c r="J1108" s="84">
        <f t="shared" si="37"/>
        <v>222.75000000000003</v>
      </c>
    </row>
    <row r="1109" spans="1:10" ht="15.5">
      <c r="A1109" s="34">
        <f t="shared" si="36"/>
        <v>1105</v>
      </c>
      <c r="B1109" s="81" t="s">
        <v>2032</v>
      </c>
      <c r="C1109" s="81" t="s">
        <v>2332</v>
      </c>
      <c r="D1109" s="81" t="s">
        <v>2333</v>
      </c>
      <c r="E1109" s="81" t="s">
        <v>189</v>
      </c>
      <c r="F1109" s="81" t="s">
        <v>56</v>
      </c>
      <c r="G1109" s="81" t="s">
        <v>189</v>
      </c>
      <c r="H1109" s="83">
        <v>830</v>
      </c>
      <c r="I1109" s="92">
        <v>0.45</v>
      </c>
      <c r="J1109" s="84">
        <f t="shared" si="37"/>
        <v>456.50000000000006</v>
      </c>
    </row>
    <row r="1110" spans="1:10" ht="15.5">
      <c r="A1110" s="34">
        <f t="shared" si="36"/>
        <v>1106</v>
      </c>
      <c r="B1110" s="81" t="s">
        <v>2032</v>
      </c>
      <c r="C1110" s="81" t="s">
        <v>2335</v>
      </c>
      <c r="D1110" s="81" t="s">
        <v>2214</v>
      </c>
      <c r="E1110" s="81" t="s">
        <v>189</v>
      </c>
      <c r="F1110" s="81" t="s">
        <v>56</v>
      </c>
      <c r="G1110" s="81" t="s">
        <v>189</v>
      </c>
      <c r="H1110" s="83">
        <v>490</v>
      </c>
      <c r="I1110" s="92">
        <v>0.45</v>
      </c>
      <c r="J1110" s="84">
        <f t="shared" si="37"/>
        <v>269.5</v>
      </c>
    </row>
    <row r="1111" spans="1:10" ht="15.5">
      <c r="A1111" s="34">
        <f t="shared" ref="A1111:A1174" si="38">SUM(A1110+1)</f>
        <v>1107</v>
      </c>
      <c r="B1111" s="81" t="s">
        <v>2032</v>
      </c>
      <c r="C1111" s="81" t="s">
        <v>2336</v>
      </c>
      <c r="D1111" s="81" t="s">
        <v>2216</v>
      </c>
      <c r="E1111" s="81" t="s">
        <v>189</v>
      </c>
      <c r="F1111" s="81" t="s">
        <v>56</v>
      </c>
      <c r="G1111" s="81" t="s">
        <v>189</v>
      </c>
      <c r="H1111" s="83">
        <v>665</v>
      </c>
      <c r="I1111" s="92">
        <v>0.45</v>
      </c>
      <c r="J1111" s="84">
        <f t="shared" si="37"/>
        <v>365.75000000000006</v>
      </c>
    </row>
    <row r="1112" spans="1:10" ht="15.5">
      <c r="A1112" s="34">
        <f t="shared" si="38"/>
        <v>1108</v>
      </c>
      <c r="B1112" s="81" t="s">
        <v>2032</v>
      </c>
      <c r="C1112" s="81" t="s">
        <v>2337</v>
      </c>
      <c r="D1112" s="81" t="s">
        <v>11098</v>
      </c>
      <c r="E1112" s="81" t="s">
        <v>189</v>
      </c>
      <c r="F1112" s="81" t="s">
        <v>56</v>
      </c>
      <c r="G1112" s="81" t="s">
        <v>189</v>
      </c>
      <c r="H1112" s="83">
        <v>345</v>
      </c>
      <c r="I1112" s="92">
        <v>0.45</v>
      </c>
      <c r="J1112" s="84">
        <f t="shared" si="37"/>
        <v>189.75000000000003</v>
      </c>
    </row>
    <row r="1113" spans="1:10" ht="15.5">
      <c r="A1113" s="34">
        <f t="shared" si="38"/>
        <v>1109</v>
      </c>
      <c r="B1113" s="81" t="s">
        <v>2032</v>
      </c>
      <c r="C1113" s="81" t="s">
        <v>2338</v>
      </c>
      <c r="D1113" s="81" t="s">
        <v>2339</v>
      </c>
      <c r="E1113" s="81" t="s">
        <v>189</v>
      </c>
      <c r="F1113" s="81" t="s">
        <v>56</v>
      </c>
      <c r="G1113" s="81" t="s">
        <v>189</v>
      </c>
      <c r="H1113" s="83">
        <v>785</v>
      </c>
      <c r="I1113" s="92">
        <v>0.45</v>
      </c>
      <c r="J1113" s="84">
        <f t="shared" si="37"/>
        <v>431.75000000000006</v>
      </c>
    </row>
    <row r="1114" spans="1:10" ht="15.5">
      <c r="A1114" s="34">
        <f t="shared" si="38"/>
        <v>1110</v>
      </c>
      <c r="B1114" s="81" t="s">
        <v>2032</v>
      </c>
      <c r="C1114" s="81" t="s">
        <v>2340</v>
      </c>
      <c r="D1114" s="81" t="s">
        <v>2339</v>
      </c>
      <c r="E1114" s="81" t="s">
        <v>189</v>
      </c>
      <c r="F1114" s="81" t="s">
        <v>56</v>
      </c>
      <c r="G1114" s="81" t="s">
        <v>189</v>
      </c>
      <c r="H1114" s="83">
        <v>1390</v>
      </c>
      <c r="I1114" s="92">
        <v>0.45</v>
      </c>
      <c r="J1114" s="84">
        <f t="shared" si="37"/>
        <v>764.50000000000011</v>
      </c>
    </row>
    <row r="1115" spans="1:10" ht="15.5">
      <c r="A1115" s="34">
        <f t="shared" si="38"/>
        <v>1111</v>
      </c>
      <c r="B1115" s="81" t="s">
        <v>2032</v>
      </c>
      <c r="C1115" s="81" t="s">
        <v>2341</v>
      </c>
      <c r="D1115" s="81" t="s">
        <v>2342</v>
      </c>
      <c r="E1115" s="81" t="s">
        <v>189</v>
      </c>
      <c r="F1115" s="81" t="s">
        <v>56</v>
      </c>
      <c r="G1115" s="81" t="s">
        <v>189</v>
      </c>
      <c r="H1115" s="83">
        <v>1015</v>
      </c>
      <c r="I1115" s="92">
        <v>0.45</v>
      </c>
      <c r="J1115" s="84">
        <f t="shared" si="37"/>
        <v>558.25</v>
      </c>
    </row>
    <row r="1116" spans="1:10" ht="15.5">
      <c r="A1116" s="34">
        <f t="shared" si="38"/>
        <v>1112</v>
      </c>
      <c r="B1116" s="81" t="s">
        <v>2032</v>
      </c>
      <c r="C1116" s="81" t="s">
        <v>2343</v>
      </c>
      <c r="D1116" s="81" t="s">
        <v>2344</v>
      </c>
      <c r="E1116" s="81" t="s">
        <v>189</v>
      </c>
      <c r="F1116" s="81" t="s">
        <v>56</v>
      </c>
      <c r="G1116" s="81" t="s">
        <v>189</v>
      </c>
      <c r="H1116" s="83">
        <v>2270</v>
      </c>
      <c r="I1116" s="92">
        <v>0.45</v>
      </c>
      <c r="J1116" s="84">
        <f t="shared" si="37"/>
        <v>1248.5</v>
      </c>
    </row>
    <row r="1117" spans="1:10" ht="15.5">
      <c r="A1117" s="34">
        <f t="shared" si="38"/>
        <v>1113</v>
      </c>
      <c r="B1117" s="81" t="s">
        <v>2032</v>
      </c>
      <c r="C1117" s="81" t="s">
        <v>2345</v>
      </c>
      <c r="D1117" s="81" t="s">
        <v>11099</v>
      </c>
      <c r="E1117" s="81" t="s">
        <v>189</v>
      </c>
      <c r="F1117" s="81" t="s">
        <v>56</v>
      </c>
      <c r="G1117" s="81" t="s">
        <v>189</v>
      </c>
      <c r="H1117" s="83">
        <v>505</v>
      </c>
      <c r="I1117" s="92">
        <v>0.45</v>
      </c>
      <c r="J1117" s="84">
        <f t="shared" si="37"/>
        <v>277.75</v>
      </c>
    </row>
    <row r="1118" spans="1:10" ht="15.5">
      <c r="A1118" s="34">
        <f t="shared" si="38"/>
        <v>1114</v>
      </c>
      <c r="B1118" s="81" t="s">
        <v>2032</v>
      </c>
      <c r="C1118" s="81" t="s">
        <v>2346</v>
      </c>
      <c r="D1118" s="81" t="s">
        <v>2347</v>
      </c>
      <c r="E1118" s="81" t="s">
        <v>189</v>
      </c>
      <c r="F1118" s="81" t="s">
        <v>56</v>
      </c>
      <c r="G1118" s="81" t="s">
        <v>189</v>
      </c>
      <c r="H1118" s="83">
        <v>605</v>
      </c>
      <c r="I1118" s="92">
        <v>0.45</v>
      </c>
      <c r="J1118" s="84">
        <f t="shared" si="37"/>
        <v>332.75</v>
      </c>
    </row>
    <row r="1119" spans="1:10" ht="15.5">
      <c r="A1119" s="34">
        <f t="shared" si="38"/>
        <v>1115</v>
      </c>
      <c r="B1119" s="81" t="s">
        <v>2032</v>
      </c>
      <c r="C1119" s="81" t="s">
        <v>2348</v>
      </c>
      <c r="D1119" s="81" t="s">
        <v>11100</v>
      </c>
      <c r="E1119" s="81" t="s">
        <v>189</v>
      </c>
      <c r="F1119" s="81" t="s">
        <v>56</v>
      </c>
      <c r="G1119" s="81" t="s">
        <v>189</v>
      </c>
      <c r="H1119" s="83">
        <v>280</v>
      </c>
      <c r="I1119" s="92">
        <v>0.45</v>
      </c>
      <c r="J1119" s="84">
        <f t="shared" si="37"/>
        <v>154</v>
      </c>
    </row>
    <row r="1120" spans="1:10" ht="15.5">
      <c r="A1120" s="34">
        <f t="shared" si="38"/>
        <v>1116</v>
      </c>
      <c r="B1120" s="81" t="s">
        <v>2032</v>
      </c>
      <c r="C1120" s="81" t="s">
        <v>2349</v>
      </c>
      <c r="D1120" s="81" t="s">
        <v>11101</v>
      </c>
      <c r="E1120" s="81" t="s">
        <v>189</v>
      </c>
      <c r="F1120" s="81" t="s">
        <v>56</v>
      </c>
      <c r="G1120" s="81" t="s">
        <v>189</v>
      </c>
      <c r="H1120" s="83">
        <v>330</v>
      </c>
      <c r="I1120" s="92">
        <v>0.45</v>
      </c>
      <c r="J1120" s="84">
        <f t="shared" si="37"/>
        <v>181.50000000000003</v>
      </c>
    </row>
    <row r="1121" spans="1:10" ht="15.5">
      <c r="A1121" s="34">
        <f t="shared" si="38"/>
        <v>1117</v>
      </c>
      <c r="B1121" s="81" t="s">
        <v>2032</v>
      </c>
      <c r="C1121" s="81" t="s">
        <v>2350</v>
      </c>
      <c r="D1121" s="81" t="s">
        <v>11102</v>
      </c>
      <c r="E1121" s="81" t="s">
        <v>189</v>
      </c>
      <c r="F1121" s="81" t="s">
        <v>56</v>
      </c>
      <c r="G1121" s="81" t="s">
        <v>189</v>
      </c>
      <c r="H1121" s="83">
        <v>320</v>
      </c>
      <c r="I1121" s="92">
        <v>0.45</v>
      </c>
      <c r="J1121" s="84">
        <f t="shared" si="37"/>
        <v>176</v>
      </c>
    </row>
    <row r="1122" spans="1:10" ht="15.5">
      <c r="A1122" s="34">
        <f t="shared" si="38"/>
        <v>1118</v>
      </c>
      <c r="B1122" s="81" t="s">
        <v>2032</v>
      </c>
      <c r="C1122" s="81" t="s">
        <v>2351</v>
      </c>
      <c r="D1122" s="81" t="s">
        <v>2352</v>
      </c>
      <c r="E1122" s="81" t="s">
        <v>189</v>
      </c>
      <c r="F1122" s="81" t="s">
        <v>56</v>
      </c>
      <c r="G1122" s="81" t="s">
        <v>189</v>
      </c>
      <c r="H1122" s="83">
        <v>565</v>
      </c>
      <c r="I1122" s="92">
        <v>0.45</v>
      </c>
      <c r="J1122" s="84">
        <f t="shared" si="37"/>
        <v>310.75</v>
      </c>
    </row>
    <row r="1123" spans="1:10" ht="15.5">
      <c r="A1123" s="34">
        <f t="shared" si="38"/>
        <v>1119</v>
      </c>
      <c r="B1123" s="81" t="s">
        <v>2032</v>
      </c>
      <c r="C1123" s="81" t="s">
        <v>2353</v>
      </c>
      <c r="D1123" s="81" t="s">
        <v>2221</v>
      </c>
      <c r="E1123" s="81" t="s">
        <v>189</v>
      </c>
      <c r="F1123" s="81" t="s">
        <v>56</v>
      </c>
      <c r="G1123" s="81" t="s">
        <v>189</v>
      </c>
      <c r="H1123" s="83">
        <v>660</v>
      </c>
      <c r="I1123" s="92">
        <v>0.45</v>
      </c>
      <c r="J1123" s="84">
        <f t="shared" si="37"/>
        <v>363.00000000000006</v>
      </c>
    </row>
    <row r="1124" spans="1:10" ht="15.5">
      <c r="A1124" s="34">
        <f t="shared" si="38"/>
        <v>1120</v>
      </c>
      <c r="B1124" s="81" t="s">
        <v>2032</v>
      </c>
      <c r="C1124" s="81" t="s">
        <v>2354</v>
      </c>
      <c r="D1124" s="81" t="s">
        <v>11103</v>
      </c>
      <c r="E1124" s="81" t="s">
        <v>189</v>
      </c>
      <c r="F1124" s="81" t="s">
        <v>56</v>
      </c>
      <c r="G1124" s="81" t="s">
        <v>189</v>
      </c>
      <c r="H1124" s="83">
        <v>320</v>
      </c>
      <c r="I1124" s="92">
        <v>0.45</v>
      </c>
      <c r="J1124" s="84">
        <f t="shared" si="37"/>
        <v>176</v>
      </c>
    </row>
    <row r="1125" spans="1:10" ht="15.5">
      <c r="A1125" s="34">
        <f t="shared" si="38"/>
        <v>1121</v>
      </c>
      <c r="B1125" s="81" t="s">
        <v>2032</v>
      </c>
      <c r="C1125" s="81" t="s">
        <v>2355</v>
      </c>
      <c r="D1125" s="81" t="s">
        <v>11104</v>
      </c>
      <c r="E1125" s="81" t="s">
        <v>189</v>
      </c>
      <c r="F1125" s="81" t="s">
        <v>56</v>
      </c>
      <c r="G1125" s="81" t="s">
        <v>189</v>
      </c>
      <c r="H1125" s="83">
        <v>350</v>
      </c>
      <c r="I1125" s="92">
        <v>0.45</v>
      </c>
      <c r="J1125" s="84">
        <f t="shared" si="37"/>
        <v>192.50000000000003</v>
      </c>
    </row>
    <row r="1126" spans="1:10" ht="15.5">
      <c r="A1126" s="34">
        <f t="shared" si="38"/>
        <v>1122</v>
      </c>
      <c r="B1126" s="81" t="s">
        <v>2032</v>
      </c>
      <c r="C1126" s="81" t="s">
        <v>2356</v>
      </c>
      <c r="D1126" s="81" t="s">
        <v>11105</v>
      </c>
      <c r="E1126" s="81" t="s">
        <v>189</v>
      </c>
      <c r="F1126" s="81" t="s">
        <v>56</v>
      </c>
      <c r="G1126" s="81" t="s">
        <v>189</v>
      </c>
      <c r="H1126" s="83">
        <v>325</v>
      </c>
      <c r="I1126" s="92">
        <v>0.45</v>
      </c>
      <c r="J1126" s="84">
        <f t="shared" si="37"/>
        <v>178.75000000000003</v>
      </c>
    </row>
    <row r="1127" spans="1:10" ht="15.5">
      <c r="A1127" s="34">
        <f t="shared" si="38"/>
        <v>1123</v>
      </c>
      <c r="B1127" s="81" t="s">
        <v>2032</v>
      </c>
      <c r="C1127" s="81" t="s">
        <v>2357</v>
      </c>
      <c r="D1127" s="81" t="s">
        <v>2358</v>
      </c>
      <c r="E1127" s="81" t="s">
        <v>189</v>
      </c>
      <c r="F1127" s="81" t="s">
        <v>56</v>
      </c>
      <c r="G1127" s="81" t="s">
        <v>189</v>
      </c>
      <c r="H1127" s="83">
        <v>545</v>
      </c>
      <c r="I1127" s="92">
        <v>0.45</v>
      </c>
      <c r="J1127" s="84">
        <f t="shared" si="37"/>
        <v>299.75</v>
      </c>
    </row>
    <row r="1128" spans="1:10" ht="15.5">
      <c r="A1128" s="34">
        <f t="shared" si="38"/>
        <v>1124</v>
      </c>
      <c r="B1128" s="81" t="s">
        <v>2032</v>
      </c>
      <c r="C1128" s="81" t="s">
        <v>2360</v>
      </c>
      <c r="D1128" s="81" t="s">
        <v>2361</v>
      </c>
      <c r="E1128" s="81" t="s">
        <v>189</v>
      </c>
      <c r="F1128" s="81" t="s">
        <v>56</v>
      </c>
      <c r="G1128" s="81" t="s">
        <v>189</v>
      </c>
      <c r="H1128" s="83">
        <v>640</v>
      </c>
      <c r="I1128" s="92">
        <v>0.45</v>
      </c>
      <c r="J1128" s="84">
        <f t="shared" si="37"/>
        <v>352</v>
      </c>
    </row>
    <row r="1129" spans="1:10" ht="15.5">
      <c r="A1129" s="34">
        <f t="shared" si="38"/>
        <v>1125</v>
      </c>
      <c r="B1129" s="81" t="s">
        <v>2032</v>
      </c>
      <c r="C1129" s="81" t="s">
        <v>2362</v>
      </c>
      <c r="D1129" s="81" t="s">
        <v>11106</v>
      </c>
      <c r="E1129" s="81" t="s">
        <v>189</v>
      </c>
      <c r="F1129" s="81" t="s">
        <v>56</v>
      </c>
      <c r="G1129" s="81" t="s">
        <v>189</v>
      </c>
      <c r="H1129" s="83">
        <v>310</v>
      </c>
      <c r="I1129" s="92">
        <v>0.45</v>
      </c>
      <c r="J1129" s="84">
        <f t="shared" si="37"/>
        <v>170.5</v>
      </c>
    </row>
    <row r="1130" spans="1:10" ht="15.5">
      <c r="A1130" s="34">
        <f t="shared" si="38"/>
        <v>1126</v>
      </c>
      <c r="B1130" s="81" t="s">
        <v>2032</v>
      </c>
      <c r="C1130" s="81" t="s">
        <v>2363</v>
      </c>
      <c r="D1130" s="81" t="s">
        <v>11107</v>
      </c>
      <c r="E1130" s="81" t="s">
        <v>189</v>
      </c>
      <c r="F1130" s="81" t="s">
        <v>56</v>
      </c>
      <c r="G1130" s="81" t="s">
        <v>189</v>
      </c>
      <c r="H1130" s="83">
        <v>350</v>
      </c>
      <c r="I1130" s="92">
        <v>0.45</v>
      </c>
      <c r="J1130" s="84">
        <f t="shared" si="37"/>
        <v>192.50000000000003</v>
      </c>
    </row>
    <row r="1131" spans="1:10" ht="15.5">
      <c r="A1131" s="34">
        <f t="shared" si="38"/>
        <v>1127</v>
      </c>
      <c r="B1131" s="81" t="s">
        <v>2032</v>
      </c>
      <c r="C1131" s="81" t="s">
        <v>2364</v>
      </c>
      <c r="D1131" s="81" t="s">
        <v>11108</v>
      </c>
      <c r="E1131" s="81" t="s">
        <v>189</v>
      </c>
      <c r="F1131" s="81" t="s">
        <v>56</v>
      </c>
      <c r="G1131" s="81" t="s">
        <v>189</v>
      </c>
      <c r="H1131" s="83">
        <v>340</v>
      </c>
      <c r="I1131" s="92">
        <v>0.45</v>
      </c>
      <c r="J1131" s="84">
        <f t="shared" si="37"/>
        <v>187.00000000000003</v>
      </c>
    </row>
    <row r="1132" spans="1:10" ht="15.5">
      <c r="A1132" s="34">
        <f t="shared" si="38"/>
        <v>1128</v>
      </c>
      <c r="B1132" s="81" t="s">
        <v>2032</v>
      </c>
      <c r="C1132" s="81" t="s">
        <v>2365</v>
      </c>
      <c r="D1132" s="81" t="s">
        <v>2366</v>
      </c>
      <c r="E1132" s="81" t="s">
        <v>189</v>
      </c>
      <c r="F1132" s="81" t="s">
        <v>56</v>
      </c>
      <c r="G1132" s="81" t="s">
        <v>189</v>
      </c>
      <c r="H1132" s="83">
        <v>695</v>
      </c>
      <c r="I1132" s="92">
        <v>0.45</v>
      </c>
      <c r="J1132" s="84">
        <f t="shared" si="37"/>
        <v>382.25000000000006</v>
      </c>
    </row>
    <row r="1133" spans="1:10" ht="15.5">
      <c r="A1133" s="34">
        <f t="shared" si="38"/>
        <v>1129</v>
      </c>
      <c r="B1133" s="81" t="s">
        <v>2032</v>
      </c>
      <c r="C1133" s="81" t="s">
        <v>2367</v>
      </c>
      <c r="D1133" s="81" t="s">
        <v>2368</v>
      </c>
      <c r="E1133" s="81" t="s">
        <v>189</v>
      </c>
      <c r="F1133" s="81" t="s">
        <v>56</v>
      </c>
      <c r="G1133" s="81" t="s">
        <v>189</v>
      </c>
      <c r="H1133" s="83">
        <v>905</v>
      </c>
      <c r="I1133" s="92">
        <v>0.45</v>
      </c>
      <c r="J1133" s="84">
        <f t="shared" si="37"/>
        <v>497.75000000000006</v>
      </c>
    </row>
    <row r="1134" spans="1:10" ht="15.5">
      <c r="A1134" s="34">
        <f t="shared" si="38"/>
        <v>1130</v>
      </c>
      <c r="B1134" s="81" t="s">
        <v>2032</v>
      </c>
      <c r="C1134" s="81" t="s">
        <v>2369</v>
      </c>
      <c r="D1134" s="81" t="s">
        <v>11109</v>
      </c>
      <c r="E1134" s="81" t="s">
        <v>189</v>
      </c>
      <c r="F1134" s="81" t="s">
        <v>56</v>
      </c>
      <c r="G1134" s="81" t="s">
        <v>189</v>
      </c>
      <c r="H1134" s="83">
        <v>440</v>
      </c>
      <c r="I1134" s="92">
        <v>0.45</v>
      </c>
      <c r="J1134" s="84">
        <f t="shared" si="37"/>
        <v>242.00000000000003</v>
      </c>
    </row>
    <row r="1135" spans="1:10" ht="15.5">
      <c r="A1135" s="34">
        <f t="shared" si="38"/>
        <v>1131</v>
      </c>
      <c r="B1135" s="81" t="s">
        <v>2032</v>
      </c>
      <c r="C1135" s="81" t="s">
        <v>2370</v>
      </c>
      <c r="D1135" s="81" t="s">
        <v>11110</v>
      </c>
      <c r="E1135" s="81" t="s">
        <v>189</v>
      </c>
      <c r="F1135" s="81" t="s">
        <v>56</v>
      </c>
      <c r="G1135" s="81" t="s">
        <v>189</v>
      </c>
      <c r="H1135" s="83">
        <v>465</v>
      </c>
      <c r="I1135" s="92">
        <v>0.45</v>
      </c>
      <c r="J1135" s="84">
        <f t="shared" si="37"/>
        <v>255.75000000000003</v>
      </c>
    </row>
    <row r="1136" spans="1:10" ht="15.5">
      <c r="A1136" s="34">
        <f t="shared" si="38"/>
        <v>1132</v>
      </c>
      <c r="B1136" s="81" t="s">
        <v>2032</v>
      </c>
      <c r="C1136" s="81" t="s">
        <v>2371</v>
      </c>
      <c r="D1136" s="81" t="s">
        <v>2372</v>
      </c>
      <c r="E1136" s="81" t="s">
        <v>189</v>
      </c>
      <c r="F1136" s="81" t="s">
        <v>56</v>
      </c>
      <c r="G1136" s="81" t="s">
        <v>189</v>
      </c>
      <c r="H1136" s="83">
        <v>790</v>
      </c>
      <c r="I1136" s="92">
        <v>0.45</v>
      </c>
      <c r="J1136" s="84">
        <f t="shared" si="37"/>
        <v>434.50000000000006</v>
      </c>
    </row>
    <row r="1137" spans="1:10" ht="15.5">
      <c r="A1137" s="34">
        <f t="shared" si="38"/>
        <v>1133</v>
      </c>
      <c r="B1137" s="81" t="s">
        <v>2032</v>
      </c>
      <c r="C1137" s="81" t="s">
        <v>2373</v>
      </c>
      <c r="D1137" s="81" t="s">
        <v>2374</v>
      </c>
      <c r="E1137" s="81" t="s">
        <v>189</v>
      </c>
      <c r="F1137" s="81" t="s">
        <v>56</v>
      </c>
      <c r="G1137" s="81" t="s">
        <v>189</v>
      </c>
      <c r="H1137" s="83">
        <v>1050</v>
      </c>
      <c r="I1137" s="92">
        <v>0.45</v>
      </c>
      <c r="J1137" s="84">
        <f t="shared" si="37"/>
        <v>577.5</v>
      </c>
    </row>
    <row r="1138" spans="1:10" ht="15.5">
      <c r="A1138" s="34">
        <f t="shared" si="38"/>
        <v>1134</v>
      </c>
      <c r="B1138" s="81" t="s">
        <v>2032</v>
      </c>
      <c r="C1138" s="81" t="s">
        <v>2375</v>
      </c>
      <c r="D1138" s="81" t="s">
        <v>11111</v>
      </c>
      <c r="E1138" s="81" t="s">
        <v>189</v>
      </c>
      <c r="F1138" s="81" t="s">
        <v>56</v>
      </c>
      <c r="G1138" s="81" t="s">
        <v>189</v>
      </c>
      <c r="H1138" s="83">
        <v>500</v>
      </c>
      <c r="I1138" s="92">
        <v>0.45</v>
      </c>
      <c r="J1138" s="84">
        <f t="shared" si="37"/>
        <v>275</v>
      </c>
    </row>
    <row r="1139" spans="1:10" ht="15.5">
      <c r="A1139" s="34">
        <f t="shared" si="38"/>
        <v>1135</v>
      </c>
      <c r="B1139" s="81" t="s">
        <v>2032</v>
      </c>
      <c r="C1139" s="81" t="s">
        <v>2376</v>
      </c>
      <c r="D1139" s="81" t="s">
        <v>11112</v>
      </c>
      <c r="E1139" s="81" t="s">
        <v>189</v>
      </c>
      <c r="F1139" s="81" t="s">
        <v>56</v>
      </c>
      <c r="G1139" s="81" t="s">
        <v>189</v>
      </c>
      <c r="H1139" s="83">
        <v>545</v>
      </c>
      <c r="I1139" s="92">
        <v>0.45</v>
      </c>
      <c r="J1139" s="84">
        <f t="shared" si="37"/>
        <v>299.75</v>
      </c>
    </row>
    <row r="1140" spans="1:10" ht="15.5">
      <c r="A1140" s="34">
        <f t="shared" si="38"/>
        <v>1136</v>
      </c>
      <c r="B1140" s="81" t="s">
        <v>2032</v>
      </c>
      <c r="C1140" s="81" t="s">
        <v>2377</v>
      </c>
      <c r="D1140" s="81" t="s">
        <v>11113</v>
      </c>
      <c r="E1140" s="81" t="s">
        <v>189</v>
      </c>
      <c r="F1140" s="81" t="s">
        <v>56</v>
      </c>
      <c r="G1140" s="81" t="s">
        <v>189</v>
      </c>
      <c r="H1140" s="83">
        <v>71.25</v>
      </c>
      <c r="I1140" s="92">
        <v>0.45</v>
      </c>
      <c r="J1140" s="84">
        <f t="shared" si="37"/>
        <v>39.1875</v>
      </c>
    </row>
    <row r="1141" spans="1:10" ht="15.5">
      <c r="A1141" s="34">
        <f t="shared" si="38"/>
        <v>1137</v>
      </c>
      <c r="B1141" s="81" t="s">
        <v>2032</v>
      </c>
      <c r="C1141" s="81" t="s">
        <v>2378</v>
      </c>
      <c r="D1141" s="81" t="s">
        <v>2379</v>
      </c>
      <c r="E1141" s="81" t="s">
        <v>189</v>
      </c>
      <c r="F1141" s="81" t="s">
        <v>56</v>
      </c>
      <c r="G1141" s="81" t="s">
        <v>189</v>
      </c>
      <c r="H1141" s="83">
        <v>900</v>
      </c>
      <c r="I1141" s="92">
        <v>0.45</v>
      </c>
      <c r="J1141" s="84">
        <f t="shared" ref="J1141:J1204" si="39">H1141*(1-I1141)</f>
        <v>495.00000000000006</v>
      </c>
    </row>
    <row r="1142" spans="1:10" ht="15.5">
      <c r="A1142" s="34">
        <f t="shared" si="38"/>
        <v>1138</v>
      </c>
      <c r="B1142" s="81" t="s">
        <v>2032</v>
      </c>
      <c r="C1142" s="81" t="s">
        <v>2380</v>
      </c>
      <c r="D1142" s="81" t="s">
        <v>2381</v>
      </c>
      <c r="E1142" s="81" t="s">
        <v>189</v>
      </c>
      <c r="F1142" s="81" t="s">
        <v>56</v>
      </c>
      <c r="G1142" s="81" t="s">
        <v>189</v>
      </c>
      <c r="H1142" s="83">
        <v>1225</v>
      </c>
      <c r="I1142" s="92">
        <v>0.45</v>
      </c>
      <c r="J1142" s="84">
        <f t="shared" si="39"/>
        <v>673.75</v>
      </c>
    </row>
    <row r="1143" spans="1:10" ht="15.5">
      <c r="A1143" s="34">
        <f t="shared" si="38"/>
        <v>1139</v>
      </c>
      <c r="B1143" s="81" t="s">
        <v>2032</v>
      </c>
      <c r="C1143" s="81" t="s">
        <v>2382</v>
      </c>
      <c r="D1143" s="81" t="s">
        <v>11114</v>
      </c>
      <c r="E1143" s="81" t="s">
        <v>189</v>
      </c>
      <c r="F1143" s="81" t="s">
        <v>56</v>
      </c>
      <c r="G1143" s="81" t="s">
        <v>189</v>
      </c>
      <c r="H1143" s="83">
        <v>640</v>
      </c>
      <c r="I1143" s="92">
        <v>0.45</v>
      </c>
      <c r="J1143" s="84">
        <f t="shared" si="39"/>
        <v>352</v>
      </c>
    </row>
    <row r="1144" spans="1:10" ht="15.5">
      <c r="A1144" s="34">
        <f t="shared" si="38"/>
        <v>1140</v>
      </c>
      <c r="B1144" s="81" t="s">
        <v>2032</v>
      </c>
      <c r="C1144" s="81" t="s">
        <v>2383</v>
      </c>
      <c r="D1144" s="81" t="s">
        <v>2384</v>
      </c>
      <c r="E1144" s="81" t="s">
        <v>189</v>
      </c>
      <c r="F1144" s="81" t="s">
        <v>56</v>
      </c>
      <c r="G1144" s="81" t="s">
        <v>189</v>
      </c>
      <c r="H1144" s="83">
        <v>202.5</v>
      </c>
      <c r="I1144" s="92">
        <v>0.45</v>
      </c>
      <c r="J1144" s="84">
        <f t="shared" si="39"/>
        <v>111.37500000000001</v>
      </c>
    </row>
    <row r="1145" spans="1:10" ht="15.5">
      <c r="A1145" s="34">
        <f t="shared" si="38"/>
        <v>1141</v>
      </c>
      <c r="B1145" s="81" t="s">
        <v>2032</v>
      </c>
      <c r="C1145" s="81" t="s">
        <v>2385</v>
      </c>
      <c r="D1145" s="81" t="s">
        <v>11115</v>
      </c>
      <c r="E1145" s="81" t="s">
        <v>189</v>
      </c>
      <c r="F1145" s="81" t="s">
        <v>56</v>
      </c>
      <c r="G1145" s="81" t="s">
        <v>189</v>
      </c>
      <c r="H1145" s="83">
        <v>202.5</v>
      </c>
      <c r="I1145" s="92">
        <v>0.45</v>
      </c>
      <c r="J1145" s="84">
        <f t="shared" si="39"/>
        <v>111.37500000000001</v>
      </c>
    </row>
    <row r="1146" spans="1:10" ht="15.5">
      <c r="A1146" s="34">
        <f t="shared" si="38"/>
        <v>1142</v>
      </c>
      <c r="B1146" s="81" t="s">
        <v>2032</v>
      </c>
      <c r="C1146" s="81" t="s">
        <v>2386</v>
      </c>
      <c r="D1146" s="81" t="s">
        <v>11116</v>
      </c>
      <c r="E1146" s="81" t="s">
        <v>189</v>
      </c>
      <c r="F1146" s="81" t="s">
        <v>56</v>
      </c>
      <c r="G1146" s="81" t="s">
        <v>189</v>
      </c>
      <c r="H1146" s="83">
        <v>207.5</v>
      </c>
      <c r="I1146" s="92">
        <v>0.45</v>
      </c>
      <c r="J1146" s="84">
        <f t="shared" si="39"/>
        <v>114.12500000000001</v>
      </c>
    </row>
    <row r="1147" spans="1:10" ht="15.5">
      <c r="A1147" s="34">
        <f t="shared" si="38"/>
        <v>1143</v>
      </c>
      <c r="B1147" s="81" t="s">
        <v>2032</v>
      </c>
      <c r="C1147" s="81" t="s">
        <v>2387</v>
      </c>
      <c r="D1147" s="81" t="s">
        <v>11117</v>
      </c>
      <c r="E1147" s="81" t="s">
        <v>189</v>
      </c>
      <c r="F1147" s="81" t="s">
        <v>56</v>
      </c>
      <c r="G1147" s="81" t="s">
        <v>189</v>
      </c>
      <c r="H1147" s="83">
        <v>207.5</v>
      </c>
      <c r="I1147" s="92">
        <v>0.45</v>
      </c>
      <c r="J1147" s="84">
        <f t="shared" si="39"/>
        <v>114.12500000000001</v>
      </c>
    </row>
    <row r="1148" spans="1:10" ht="15.5">
      <c r="A1148" s="34">
        <f t="shared" si="38"/>
        <v>1144</v>
      </c>
      <c r="B1148" s="81" t="s">
        <v>2032</v>
      </c>
      <c r="C1148" s="81" t="s">
        <v>2388</v>
      </c>
      <c r="D1148" s="81" t="s">
        <v>2389</v>
      </c>
      <c r="E1148" s="81" t="s">
        <v>189</v>
      </c>
      <c r="F1148" s="81" t="s">
        <v>56</v>
      </c>
      <c r="G1148" s="81" t="s">
        <v>189</v>
      </c>
      <c r="H1148" s="83">
        <v>105</v>
      </c>
      <c r="I1148" s="92">
        <v>0.45</v>
      </c>
      <c r="J1148" s="84">
        <f t="shared" si="39"/>
        <v>57.750000000000007</v>
      </c>
    </row>
    <row r="1149" spans="1:10" ht="15.5">
      <c r="A1149" s="34">
        <f t="shared" si="38"/>
        <v>1145</v>
      </c>
      <c r="B1149" s="81" t="s">
        <v>2032</v>
      </c>
      <c r="C1149" s="81" t="s">
        <v>2390</v>
      </c>
      <c r="D1149" s="81" t="s">
        <v>2391</v>
      </c>
      <c r="E1149" s="81" t="s">
        <v>189</v>
      </c>
      <c r="F1149" s="81" t="s">
        <v>56</v>
      </c>
      <c r="G1149" s="81" t="s">
        <v>189</v>
      </c>
      <c r="H1149" s="83">
        <v>100</v>
      </c>
      <c r="I1149" s="92">
        <v>0.45</v>
      </c>
      <c r="J1149" s="84">
        <f t="shared" si="39"/>
        <v>55.000000000000007</v>
      </c>
    </row>
    <row r="1150" spans="1:10" ht="15.5">
      <c r="A1150" s="34">
        <f t="shared" si="38"/>
        <v>1146</v>
      </c>
      <c r="B1150" s="81" t="s">
        <v>2032</v>
      </c>
      <c r="C1150" s="81" t="s">
        <v>2392</v>
      </c>
      <c r="D1150" s="81" t="s">
        <v>11118</v>
      </c>
      <c r="E1150" s="81" t="s">
        <v>189</v>
      </c>
      <c r="F1150" s="81" t="s">
        <v>56</v>
      </c>
      <c r="G1150" s="81" t="s">
        <v>189</v>
      </c>
      <c r="H1150" s="83">
        <v>107.5</v>
      </c>
      <c r="I1150" s="92">
        <v>0.45</v>
      </c>
      <c r="J1150" s="84">
        <f t="shared" si="39"/>
        <v>59.125000000000007</v>
      </c>
    </row>
    <row r="1151" spans="1:10" ht="15.5">
      <c r="A1151" s="34">
        <f t="shared" si="38"/>
        <v>1147</v>
      </c>
      <c r="B1151" s="81" t="s">
        <v>2032</v>
      </c>
      <c r="C1151" s="81" t="s">
        <v>2393</v>
      </c>
      <c r="D1151" s="81" t="s">
        <v>11119</v>
      </c>
      <c r="E1151" s="81" t="s">
        <v>189</v>
      </c>
      <c r="F1151" s="81" t="s">
        <v>56</v>
      </c>
      <c r="G1151" s="81" t="s">
        <v>189</v>
      </c>
      <c r="H1151" s="83">
        <v>118.75</v>
      </c>
      <c r="I1151" s="92">
        <v>0.45</v>
      </c>
      <c r="J1151" s="84">
        <f t="shared" si="39"/>
        <v>65.3125</v>
      </c>
    </row>
    <row r="1152" spans="1:10" ht="15.5">
      <c r="A1152" s="34">
        <f t="shared" si="38"/>
        <v>1148</v>
      </c>
      <c r="B1152" s="81" t="s">
        <v>2032</v>
      </c>
      <c r="C1152" s="81" t="s">
        <v>2394</v>
      </c>
      <c r="D1152" s="81" t="s">
        <v>11120</v>
      </c>
      <c r="E1152" s="81" t="s">
        <v>189</v>
      </c>
      <c r="F1152" s="81" t="s">
        <v>56</v>
      </c>
      <c r="G1152" s="81" t="s">
        <v>189</v>
      </c>
      <c r="H1152" s="83">
        <v>180</v>
      </c>
      <c r="I1152" s="92">
        <v>0.45</v>
      </c>
      <c r="J1152" s="84">
        <f t="shared" si="39"/>
        <v>99.000000000000014</v>
      </c>
    </row>
    <row r="1153" spans="1:10" ht="15.5">
      <c r="A1153" s="34">
        <f t="shared" si="38"/>
        <v>1149</v>
      </c>
      <c r="B1153" s="81" t="s">
        <v>2032</v>
      </c>
      <c r="C1153" s="81" t="s">
        <v>2395</v>
      </c>
      <c r="D1153" s="81" t="s">
        <v>2230</v>
      </c>
      <c r="E1153" s="81" t="s">
        <v>189</v>
      </c>
      <c r="F1153" s="81" t="s">
        <v>56</v>
      </c>
      <c r="G1153" s="81" t="s">
        <v>189</v>
      </c>
      <c r="H1153" s="83">
        <v>160</v>
      </c>
      <c r="I1153" s="92">
        <v>0.45</v>
      </c>
      <c r="J1153" s="84">
        <f t="shared" si="39"/>
        <v>88</v>
      </c>
    </row>
    <row r="1154" spans="1:10" ht="15.5">
      <c r="A1154" s="34">
        <f t="shared" si="38"/>
        <v>1150</v>
      </c>
      <c r="B1154" s="81" t="s">
        <v>2032</v>
      </c>
      <c r="C1154" s="81" t="s">
        <v>2396</v>
      </c>
      <c r="D1154" s="81" t="s">
        <v>11121</v>
      </c>
      <c r="E1154" s="81" t="s">
        <v>189</v>
      </c>
      <c r="F1154" s="81" t="s">
        <v>56</v>
      </c>
      <c r="G1154" s="81" t="s">
        <v>189</v>
      </c>
      <c r="H1154" s="83">
        <v>125</v>
      </c>
      <c r="I1154" s="92">
        <v>0.45</v>
      </c>
      <c r="J1154" s="84">
        <f t="shared" si="39"/>
        <v>68.75</v>
      </c>
    </row>
    <row r="1155" spans="1:10" ht="15.5">
      <c r="A1155" s="34">
        <f t="shared" si="38"/>
        <v>1151</v>
      </c>
      <c r="B1155" s="81" t="s">
        <v>2032</v>
      </c>
      <c r="C1155" s="81" t="s">
        <v>2397</v>
      </c>
      <c r="D1155" s="81" t="s">
        <v>2398</v>
      </c>
      <c r="E1155" s="81" t="s">
        <v>189</v>
      </c>
      <c r="F1155" s="81" t="s">
        <v>56</v>
      </c>
      <c r="G1155" s="81" t="s">
        <v>189</v>
      </c>
      <c r="H1155" s="83">
        <v>150</v>
      </c>
      <c r="I1155" s="92">
        <v>0.45</v>
      </c>
      <c r="J1155" s="84">
        <f t="shared" si="39"/>
        <v>82.5</v>
      </c>
    </row>
    <row r="1156" spans="1:10" ht="15.5">
      <c r="A1156" s="34">
        <f t="shared" si="38"/>
        <v>1152</v>
      </c>
      <c r="B1156" s="81" t="s">
        <v>2032</v>
      </c>
      <c r="C1156" s="81" t="s">
        <v>2399</v>
      </c>
      <c r="D1156" s="81" t="s">
        <v>11122</v>
      </c>
      <c r="E1156" s="81" t="s">
        <v>189</v>
      </c>
      <c r="F1156" s="81" t="s">
        <v>56</v>
      </c>
      <c r="G1156" s="81" t="s">
        <v>189</v>
      </c>
      <c r="H1156" s="83">
        <v>137.5</v>
      </c>
      <c r="I1156" s="92">
        <v>0.45</v>
      </c>
      <c r="J1156" s="84">
        <f t="shared" si="39"/>
        <v>75.625</v>
      </c>
    </row>
    <row r="1157" spans="1:10" ht="15.5">
      <c r="A1157" s="34">
        <f t="shared" si="38"/>
        <v>1153</v>
      </c>
      <c r="B1157" s="81" t="s">
        <v>2032</v>
      </c>
      <c r="C1157" s="81" t="s">
        <v>2400</v>
      </c>
      <c r="D1157" s="81" t="s">
        <v>11123</v>
      </c>
      <c r="E1157" s="81" t="s">
        <v>189</v>
      </c>
      <c r="F1157" s="81" t="s">
        <v>56</v>
      </c>
      <c r="G1157" s="81" t="s">
        <v>189</v>
      </c>
      <c r="H1157" s="83">
        <v>43</v>
      </c>
      <c r="I1157" s="92">
        <v>0.45</v>
      </c>
      <c r="J1157" s="84">
        <f t="shared" si="39"/>
        <v>23.650000000000002</v>
      </c>
    </row>
    <row r="1158" spans="1:10" ht="15.5">
      <c r="A1158" s="34">
        <f t="shared" si="38"/>
        <v>1154</v>
      </c>
      <c r="B1158" s="81" t="s">
        <v>2032</v>
      </c>
      <c r="C1158" s="81" t="s">
        <v>2401</v>
      </c>
      <c r="D1158" s="81" t="s">
        <v>11124</v>
      </c>
      <c r="E1158" s="81" t="s">
        <v>189</v>
      </c>
      <c r="F1158" s="81" t="s">
        <v>56</v>
      </c>
      <c r="G1158" s="81" t="s">
        <v>189</v>
      </c>
      <c r="H1158" s="83">
        <v>47.5</v>
      </c>
      <c r="I1158" s="92">
        <v>0.45</v>
      </c>
      <c r="J1158" s="84">
        <f t="shared" si="39"/>
        <v>26.125000000000004</v>
      </c>
    </row>
    <row r="1159" spans="1:10" ht="15.5">
      <c r="A1159" s="34">
        <f t="shared" si="38"/>
        <v>1155</v>
      </c>
      <c r="B1159" s="81" t="s">
        <v>2032</v>
      </c>
      <c r="C1159" s="81" t="s">
        <v>2402</v>
      </c>
      <c r="D1159" s="81" t="s">
        <v>2403</v>
      </c>
      <c r="E1159" s="81" t="s">
        <v>189</v>
      </c>
      <c r="F1159" s="81" t="s">
        <v>56</v>
      </c>
      <c r="G1159" s="81" t="s">
        <v>189</v>
      </c>
      <c r="H1159" s="83">
        <v>165</v>
      </c>
      <c r="I1159" s="92">
        <v>0.45</v>
      </c>
      <c r="J1159" s="84">
        <f t="shared" si="39"/>
        <v>90.750000000000014</v>
      </c>
    </row>
    <row r="1160" spans="1:10" ht="15.5">
      <c r="A1160" s="34">
        <f t="shared" si="38"/>
        <v>1156</v>
      </c>
      <c r="B1160" s="81" t="s">
        <v>2032</v>
      </c>
      <c r="C1160" s="81" t="s">
        <v>2404</v>
      </c>
      <c r="D1160" s="81" t="s">
        <v>11125</v>
      </c>
      <c r="E1160" s="81" t="s">
        <v>189</v>
      </c>
      <c r="F1160" s="81" t="s">
        <v>56</v>
      </c>
      <c r="G1160" s="81" t="s">
        <v>189</v>
      </c>
      <c r="H1160" s="83">
        <v>120</v>
      </c>
      <c r="I1160" s="92">
        <v>0.45</v>
      </c>
      <c r="J1160" s="84">
        <f t="shared" si="39"/>
        <v>66</v>
      </c>
    </row>
    <row r="1161" spans="1:10" ht="15.5">
      <c r="A1161" s="34">
        <f t="shared" si="38"/>
        <v>1157</v>
      </c>
      <c r="B1161" s="81" t="s">
        <v>2032</v>
      </c>
      <c r="C1161" s="81" t="s">
        <v>2405</v>
      </c>
      <c r="D1161" s="81" t="s">
        <v>2406</v>
      </c>
      <c r="E1161" s="81" t="s">
        <v>189</v>
      </c>
      <c r="F1161" s="81" t="s">
        <v>56</v>
      </c>
      <c r="G1161" s="81" t="s">
        <v>189</v>
      </c>
      <c r="H1161" s="83">
        <v>165</v>
      </c>
      <c r="I1161" s="92">
        <v>0.45</v>
      </c>
      <c r="J1161" s="84">
        <f t="shared" si="39"/>
        <v>90.750000000000014</v>
      </c>
    </row>
    <row r="1162" spans="1:10" ht="15.5">
      <c r="A1162" s="34">
        <f t="shared" si="38"/>
        <v>1158</v>
      </c>
      <c r="B1162" s="81" t="s">
        <v>2032</v>
      </c>
      <c r="C1162" s="81" t="s">
        <v>2407</v>
      </c>
      <c r="D1162" s="81" t="s">
        <v>11126</v>
      </c>
      <c r="E1162" s="81" t="s">
        <v>189</v>
      </c>
      <c r="F1162" s="81" t="s">
        <v>56</v>
      </c>
      <c r="G1162" s="81" t="s">
        <v>189</v>
      </c>
      <c r="H1162" s="83">
        <v>51</v>
      </c>
      <c r="I1162" s="92">
        <v>0.45</v>
      </c>
      <c r="J1162" s="84">
        <f t="shared" si="39"/>
        <v>28.05</v>
      </c>
    </row>
    <row r="1163" spans="1:10" ht="15.5">
      <c r="A1163" s="34">
        <f t="shared" si="38"/>
        <v>1159</v>
      </c>
      <c r="B1163" s="81" t="s">
        <v>2032</v>
      </c>
      <c r="C1163" s="81" t="s">
        <v>2408</v>
      </c>
      <c r="D1163" s="81" t="s">
        <v>11127</v>
      </c>
      <c r="E1163" s="81" t="s">
        <v>189</v>
      </c>
      <c r="F1163" s="81" t="s">
        <v>56</v>
      </c>
      <c r="G1163" s="81" t="s">
        <v>189</v>
      </c>
      <c r="H1163" s="83">
        <v>51</v>
      </c>
      <c r="I1163" s="92">
        <v>0.45</v>
      </c>
      <c r="J1163" s="84">
        <f t="shared" si="39"/>
        <v>28.05</v>
      </c>
    </row>
    <row r="1164" spans="1:10" ht="15.5">
      <c r="A1164" s="34">
        <f t="shared" si="38"/>
        <v>1160</v>
      </c>
      <c r="B1164" s="81" t="s">
        <v>2032</v>
      </c>
      <c r="C1164" s="81" t="s">
        <v>2409</v>
      </c>
      <c r="D1164" s="81" t="s">
        <v>2410</v>
      </c>
      <c r="E1164" s="81" t="s">
        <v>189</v>
      </c>
      <c r="F1164" s="81" t="s">
        <v>56</v>
      </c>
      <c r="G1164" s="81" t="s">
        <v>189</v>
      </c>
      <c r="H1164" s="83">
        <v>22.5</v>
      </c>
      <c r="I1164" s="92">
        <v>0.45</v>
      </c>
      <c r="J1164" s="84">
        <f t="shared" si="39"/>
        <v>12.375000000000002</v>
      </c>
    </row>
    <row r="1165" spans="1:10" ht="15.5">
      <c r="A1165" s="34">
        <f t="shared" si="38"/>
        <v>1161</v>
      </c>
      <c r="B1165" s="81" t="s">
        <v>2032</v>
      </c>
      <c r="C1165" s="81" t="s">
        <v>2411</v>
      </c>
      <c r="D1165" s="81" t="s">
        <v>11128</v>
      </c>
      <c r="E1165" s="81" t="s">
        <v>189</v>
      </c>
      <c r="F1165" s="81" t="s">
        <v>56</v>
      </c>
      <c r="G1165" s="81" t="s">
        <v>189</v>
      </c>
      <c r="H1165" s="83">
        <v>92.5</v>
      </c>
      <c r="I1165" s="92">
        <v>0.45</v>
      </c>
      <c r="J1165" s="84">
        <f t="shared" si="39"/>
        <v>50.875000000000007</v>
      </c>
    </row>
    <row r="1166" spans="1:10" ht="15.5">
      <c r="A1166" s="34">
        <f t="shared" si="38"/>
        <v>1162</v>
      </c>
      <c r="B1166" s="81" t="s">
        <v>2032</v>
      </c>
      <c r="C1166" s="81" t="s">
        <v>2412</v>
      </c>
      <c r="D1166" s="81" t="s">
        <v>2413</v>
      </c>
      <c r="E1166" s="81" t="s">
        <v>189</v>
      </c>
      <c r="F1166" s="81" t="s">
        <v>56</v>
      </c>
      <c r="G1166" s="81" t="s">
        <v>189</v>
      </c>
      <c r="H1166" s="83">
        <v>132.5</v>
      </c>
      <c r="I1166" s="92">
        <v>0.45</v>
      </c>
      <c r="J1166" s="84">
        <f t="shared" si="39"/>
        <v>72.875</v>
      </c>
    </row>
    <row r="1167" spans="1:10" ht="15.5">
      <c r="A1167" s="34">
        <f t="shared" si="38"/>
        <v>1163</v>
      </c>
      <c r="B1167" s="81" t="s">
        <v>2032</v>
      </c>
      <c r="C1167" s="81" t="s">
        <v>2414</v>
      </c>
      <c r="D1167" s="81" t="s">
        <v>2415</v>
      </c>
      <c r="E1167" s="81" t="s">
        <v>189</v>
      </c>
      <c r="F1167" s="81" t="s">
        <v>56</v>
      </c>
      <c r="G1167" s="81" t="s">
        <v>189</v>
      </c>
      <c r="H1167" s="83">
        <v>105</v>
      </c>
      <c r="I1167" s="92">
        <v>0.45</v>
      </c>
      <c r="J1167" s="84">
        <f t="shared" si="39"/>
        <v>57.750000000000007</v>
      </c>
    </row>
    <row r="1168" spans="1:10" ht="15.5">
      <c r="A1168" s="34">
        <f t="shared" si="38"/>
        <v>1164</v>
      </c>
      <c r="B1168" s="81" t="s">
        <v>2032</v>
      </c>
      <c r="C1168" s="81" t="s">
        <v>2416</v>
      </c>
      <c r="D1168" s="81" t="s">
        <v>2417</v>
      </c>
      <c r="E1168" s="81" t="s">
        <v>189</v>
      </c>
      <c r="F1168" s="81" t="s">
        <v>56</v>
      </c>
      <c r="G1168" s="81" t="s">
        <v>189</v>
      </c>
      <c r="H1168" s="83">
        <v>270</v>
      </c>
      <c r="I1168" s="92">
        <v>0.45</v>
      </c>
      <c r="J1168" s="84">
        <f t="shared" si="39"/>
        <v>148.5</v>
      </c>
    </row>
    <row r="1169" spans="1:10" ht="15.5">
      <c r="A1169" s="34">
        <f t="shared" si="38"/>
        <v>1165</v>
      </c>
      <c r="B1169" s="81" t="s">
        <v>2032</v>
      </c>
      <c r="C1169" s="81" t="s">
        <v>2418</v>
      </c>
      <c r="D1169" s="81" t="s">
        <v>11129</v>
      </c>
      <c r="E1169" s="81" t="s">
        <v>189</v>
      </c>
      <c r="F1169" s="81" t="s">
        <v>56</v>
      </c>
      <c r="G1169" s="81" t="s">
        <v>189</v>
      </c>
      <c r="H1169" s="83">
        <v>185</v>
      </c>
      <c r="I1169" s="92">
        <v>0.45</v>
      </c>
      <c r="J1169" s="84">
        <f t="shared" si="39"/>
        <v>101.75000000000001</v>
      </c>
    </row>
    <row r="1170" spans="1:10" ht="15.5">
      <c r="A1170" s="34">
        <f t="shared" si="38"/>
        <v>1166</v>
      </c>
      <c r="B1170" s="81" t="s">
        <v>2032</v>
      </c>
      <c r="C1170" s="81" t="s">
        <v>2419</v>
      </c>
      <c r="D1170" s="81" t="s">
        <v>2420</v>
      </c>
      <c r="E1170" s="81" t="s">
        <v>189</v>
      </c>
      <c r="F1170" s="81" t="s">
        <v>56</v>
      </c>
      <c r="G1170" s="81" t="s">
        <v>189</v>
      </c>
      <c r="H1170" s="83">
        <v>165</v>
      </c>
      <c r="I1170" s="92">
        <v>0.45</v>
      </c>
      <c r="J1170" s="84">
        <f t="shared" si="39"/>
        <v>90.750000000000014</v>
      </c>
    </row>
    <row r="1171" spans="1:10" ht="15.5">
      <c r="A1171" s="34">
        <f t="shared" si="38"/>
        <v>1167</v>
      </c>
      <c r="B1171" s="81" t="s">
        <v>2032</v>
      </c>
      <c r="C1171" s="81" t="s">
        <v>2421</v>
      </c>
      <c r="D1171" s="81" t="s">
        <v>2422</v>
      </c>
      <c r="E1171" s="81" t="s">
        <v>189</v>
      </c>
      <c r="F1171" s="81" t="s">
        <v>56</v>
      </c>
      <c r="G1171" s="81" t="s">
        <v>189</v>
      </c>
      <c r="H1171" s="83">
        <v>150</v>
      </c>
      <c r="I1171" s="92">
        <v>0.45</v>
      </c>
      <c r="J1171" s="84">
        <f t="shared" si="39"/>
        <v>82.5</v>
      </c>
    </row>
    <row r="1172" spans="1:10" ht="15.5">
      <c r="A1172" s="34">
        <f t="shared" si="38"/>
        <v>1168</v>
      </c>
      <c r="B1172" s="81" t="s">
        <v>2032</v>
      </c>
      <c r="C1172" s="81" t="s">
        <v>2423</v>
      </c>
      <c r="D1172" s="81" t="s">
        <v>11130</v>
      </c>
      <c r="E1172" s="81" t="s">
        <v>189</v>
      </c>
      <c r="F1172" s="81" t="s">
        <v>56</v>
      </c>
      <c r="G1172" s="81" t="s">
        <v>189</v>
      </c>
      <c r="H1172" s="83">
        <v>165</v>
      </c>
      <c r="I1172" s="92">
        <v>0.45</v>
      </c>
      <c r="J1172" s="84">
        <f t="shared" si="39"/>
        <v>90.750000000000014</v>
      </c>
    </row>
    <row r="1173" spans="1:10" ht="15.5">
      <c r="A1173" s="34">
        <f t="shared" si="38"/>
        <v>1169</v>
      </c>
      <c r="B1173" s="81" t="s">
        <v>2032</v>
      </c>
      <c r="C1173" s="81" t="s">
        <v>2424</v>
      </c>
      <c r="D1173" s="81" t="s">
        <v>2425</v>
      </c>
      <c r="E1173" s="81" t="s">
        <v>189</v>
      </c>
      <c r="F1173" s="81" t="s">
        <v>56</v>
      </c>
      <c r="G1173" s="81" t="s">
        <v>189</v>
      </c>
      <c r="H1173" s="83">
        <v>200</v>
      </c>
      <c r="I1173" s="92">
        <v>0.45</v>
      </c>
      <c r="J1173" s="84">
        <f t="shared" si="39"/>
        <v>110.00000000000001</v>
      </c>
    </row>
    <row r="1174" spans="1:10" ht="15.5">
      <c r="A1174" s="34">
        <f t="shared" si="38"/>
        <v>1170</v>
      </c>
      <c r="B1174" s="81" t="s">
        <v>2032</v>
      </c>
      <c r="C1174" s="81" t="s">
        <v>2426</v>
      </c>
      <c r="D1174" s="81" t="s">
        <v>2427</v>
      </c>
      <c r="E1174" s="81" t="s">
        <v>189</v>
      </c>
      <c r="F1174" s="81" t="s">
        <v>56</v>
      </c>
      <c r="G1174" s="81" t="s">
        <v>189</v>
      </c>
      <c r="H1174" s="83">
        <v>110</v>
      </c>
      <c r="I1174" s="92">
        <v>0.45</v>
      </c>
      <c r="J1174" s="84">
        <f t="shared" si="39"/>
        <v>60.500000000000007</v>
      </c>
    </row>
    <row r="1175" spans="1:10" ht="15.5">
      <c r="A1175" s="34">
        <f t="shared" ref="A1175:A1238" si="40">SUM(A1174+1)</f>
        <v>1171</v>
      </c>
      <c r="B1175" s="81" t="s">
        <v>2032</v>
      </c>
      <c r="C1175" s="81" t="s">
        <v>2428</v>
      </c>
      <c r="D1175" s="81" t="s">
        <v>11131</v>
      </c>
      <c r="E1175" s="81" t="s">
        <v>189</v>
      </c>
      <c r="F1175" s="81" t="s">
        <v>56</v>
      </c>
      <c r="G1175" s="81" t="s">
        <v>189</v>
      </c>
      <c r="H1175" s="83">
        <v>77.5</v>
      </c>
      <c r="I1175" s="92">
        <v>0.45</v>
      </c>
      <c r="J1175" s="84">
        <f t="shared" si="39"/>
        <v>42.625</v>
      </c>
    </row>
    <row r="1176" spans="1:10" ht="15.5">
      <c r="A1176" s="34">
        <f t="shared" si="40"/>
        <v>1172</v>
      </c>
      <c r="B1176" s="81" t="s">
        <v>2032</v>
      </c>
      <c r="C1176" s="81" t="s">
        <v>2429</v>
      </c>
      <c r="D1176" s="81" t="s">
        <v>11132</v>
      </c>
      <c r="E1176" s="81" t="s">
        <v>189</v>
      </c>
      <c r="F1176" s="81" t="s">
        <v>56</v>
      </c>
      <c r="G1176" s="81" t="s">
        <v>189</v>
      </c>
      <c r="H1176" s="83">
        <v>93.75</v>
      </c>
      <c r="I1176" s="92">
        <v>0.45</v>
      </c>
      <c r="J1176" s="84">
        <f t="shared" si="39"/>
        <v>51.562500000000007</v>
      </c>
    </row>
    <row r="1177" spans="1:10" ht="15.5">
      <c r="A1177" s="34">
        <f t="shared" si="40"/>
        <v>1173</v>
      </c>
      <c r="B1177" s="81" t="s">
        <v>2032</v>
      </c>
      <c r="C1177" s="81" t="s">
        <v>2430</v>
      </c>
      <c r="D1177" s="81" t="s">
        <v>2431</v>
      </c>
      <c r="E1177" s="81" t="s">
        <v>189</v>
      </c>
      <c r="F1177" s="81" t="s">
        <v>56</v>
      </c>
      <c r="G1177" s="81" t="s">
        <v>189</v>
      </c>
      <c r="H1177" s="83">
        <v>65</v>
      </c>
      <c r="I1177" s="92">
        <v>0.45</v>
      </c>
      <c r="J1177" s="84">
        <f t="shared" si="39"/>
        <v>35.75</v>
      </c>
    </row>
    <row r="1178" spans="1:10" ht="15.5">
      <c r="A1178" s="34">
        <f t="shared" si="40"/>
        <v>1174</v>
      </c>
      <c r="B1178" s="81" t="s">
        <v>2032</v>
      </c>
      <c r="C1178" s="81" t="s">
        <v>2432</v>
      </c>
      <c r="D1178" s="81" t="s">
        <v>11133</v>
      </c>
      <c r="E1178" s="81" t="s">
        <v>189</v>
      </c>
      <c r="F1178" s="81" t="s">
        <v>56</v>
      </c>
      <c r="G1178" s="81" t="s">
        <v>189</v>
      </c>
      <c r="H1178" s="83">
        <v>55</v>
      </c>
      <c r="I1178" s="92">
        <v>0.45</v>
      </c>
      <c r="J1178" s="84">
        <f t="shared" si="39"/>
        <v>30.250000000000004</v>
      </c>
    </row>
    <row r="1179" spans="1:10" ht="15.5">
      <c r="A1179" s="34">
        <f t="shared" si="40"/>
        <v>1175</v>
      </c>
      <c r="B1179" s="81" t="s">
        <v>2032</v>
      </c>
      <c r="C1179" s="81" t="s">
        <v>2433</v>
      </c>
      <c r="D1179" s="81" t="s">
        <v>11134</v>
      </c>
      <c r="E1179" s="81" t="s">
        <v>189</v>
      </c>
      <c r="F1179" s="81" t="s">
        <v>56</v>
      </c>
      <c r="G1179" s="81" t="s">
        <v>189</v>
      </c>
      <c r="H1179" s="83">
        <v>115</v>
      </c>
      <c r="I1179" s="92">
        <v>0.45</v>
      </c>
      <c r="J1179" s="84">
        <f t="shared" si="39"/>
        <v>63.250000000000007</v>
      </c>
    </row>
    <row r="1180" spans="1:10" ht="15.5">
      <c r="A1180" s="34">
        <f t="shared" si="40"/>
        <v>1176</v>
      </c>
      <c r="B1180" s="81" t="s">
        <v>2032</v>
      </c>
      <c r="C1180" s="81" t="s">
        <v>2434</v>
      </c>
      <c r="D1180" s="81" t="s">
        <v>11135</v>
      </c>
      <c r="E1180" s="81" t="s">
        <v>189</v>
      </c>
      <c r="F1180" s="81" t="s">
        <v>56</v>
      </c>
      <c r="G1180" s="81" t="s">
        <v>189</v>
      </c>
      <c r="H1180" s="83">
        <v>137.5</v>
      </c>
      <c r="I1180" s="92">
        <v>0.45</v>
      </c>
      <c r="J1180" s="84">
        <f t="shared" si="39"/>
        <v>75.625</v>
      </c>
    </row>
    <row r="1181" spans="1:10" ht="15.5">
      <c r="A1181" s="34">
        <f t="shared" si="40"/>
        <v>1177</v>
      </c>
      <c r="B1181" s="81" t="s">
        <v>2032</v>
      </c>
      <c r="C1181" s="81" t="s">
        <v>2435</v>
      </c>
      <c r="D1181" s="81" t="s">
        <v>2436</v>
      </c>
      <c r="E1181" s="81" t="s">
        <v>189</v>
      </c>
      <c r="F1181" s="81" t="s">
        <v>56</v>
      </c>
      <c r="G1181" s="81" t="s">
        <v>189</v>
      </c>
      <c r="H1181" s="83">
        <v>5945</v>
      </c>
      <c r="I1181" s="92">
        <v>0.45</v>
      </c>
      <c r="J1181" s="84">
        <f t="shared" si="39"/>
        <v>3269.7500000000005</v>
      </c>
    </row>
    <row r="1182" spans="1:10" ht="15.5">
      <c r="A1182" s="34">
        <f t="shared" si="40"/>
        <v>1178</v>
      </c>
      <c r="B1182" s="81" t="s">
        <v>2032</v>
      </c>
      <c r="C1182" s="81" t="s">
        <v>2437</v>
      </c>
      <c r="D1182" s="81" t="s">
        <v>2438</v>
      </c>
      <c r="E1182" s="81" t="s">
        <v>189</v>
      </c>
      <c r="F1182" s="81" t="s">
        <v>56</v>
      </c>
      <c r="G1182" s="81" t="s">
        <v>189</v>
      </c>
      <c r="H1182" s="83">
        <v>7060</v>
      </c>
      <c r="I1182" s="92">
        <v>0.45</v>
      </c>
      <c r="J1182" s="84">
        <f t="shared" si="39"/>
        <v>3883.0000000000005</v>
      </c>
    </row>
    <row r="1183" spans="1:10" ht="15.5">
      <c r="A1183" s="34">
        <f t="shared" si="40"/>
        <v>1179</v>
      </c>
      <c r="B1183" s="81" t="s">
        <v>2032</v>
      </c>
      <c r="C1183" s="81" t="s">
        <v>2440</v>
      </c>
      <c r="D1183" s="81" t="s">
        <v>2441</v>
      </c>
      <c r="E1183" s="81" t="s">
        <v>189</v>
      </c>
      <c r="F1183" s="81" t="s">
        <v>56</v>
      </c>
      <c r="G1183" s="81" t="s">
        <v>189</v>
      </c>
      <c r="H1183" s="83">
        <v>375</v>
      </c>
      <c r="I1183" s="92">
        <v>0.45</v>
      </c>
      <c r="J1183" s="84">
        <f t="shared" si="39"/>
        <v>206.25000000000003</v>
      </c>
    </row>
    <row r="1184" spans="1:10" ht="15.5">
      <c r="A1184" s="34">
        <f t="shared" si="40"/>
        <v>1180</v>
      </c>
      <c r="B1184" s="81" t="s">
        <v>2032</v>
      </c>
      <c r="C1184" s="81" t="s">
        <v>2442</v>
      </c>
      <c r="D1184" s="81" t="s">
        <v>2443</v>
      </c>
      <c r="E1184" s="81" t="s">
        <v>189</v>
      </c>
      <c r="F1184" s="81" t="s">
        <v>56</v>
      </c>
      <c r="G1184" s="81" t="s">
        <v>189</v>
      </c>
      <c r="H1184" s="83">
        <v>390</v>
      </c>
      <c r="I1184" s="92">
        <v>0.45</v>
      </c>
      <c r="J1184" s="84">
        <f t="shared" si="39"/>
        <v>214.50000000000003</v>
      </c>
    </row>
    <row r="1185" spans="1:10" ht="15.5">
      <c r="A1185" s="34">
        <f t="shared" si="40"/>
        <v>1181</v>
      </c>
      <c r="B1185" s="81" t="s">
        <v>2032</v>
      </c>
      <c r="C1185" s="81" t="s">
        <v>2444</v>
      </c>
      <c r="D1185" s="81" t="s">
        <v>2445</v>
      </c>
      <c r="E1185" s="81" t="s">
        <v>189</v>
      </c>
      <c r="F1185" s="81" t="s">
        <v>56</v>
      </c>
      <c r="G1185" s="81" t="s">
        <v>189</v>
      </c>
      <c r="H1185" s="83">
        <v>3000</v>
      </c>
      <c r="I1185" s="92">
        <v>0.45</v>
      </c>
      <c r="J1185" s="84">
        <f t="shared" si="39"/>
        <v>1650.0000000000002</v>
      </c>
    </row>
    <row r="1186" spans="1:10" ht="15.5">
      <c r="A1186" s="34">
        <f t="shared" si="40"/>
        <v>1182</v>
      </c>
      <c r="B1186" s="81" t="s">
        <v>2032</v>
      </c>
      <c r="C1186" s="81" t="s">
        <v>2446</v>
      </c>
      <c r="D1186" s="81" t="s">
        <v>2447</v>
      </c>
      <c r="E1186" s="81" t="s">
        <v>189</v>
      </c>
      <c r="F1186" s="81" t="s">
        <v>56</v>
      </c>
      <c r="G1186" s="81" t="s">
        <v>189</v>
      </c>
      <c r="H1186" s="83">
        <v>3600</v>
      </c>
      <c r="I1186" s="92">
        <v>0.45</v>
      </c>
      <c r="J1186" s="84">
        <f t="shared" si="39"/>
        <v>1980.0000000000002</v>
      </c>
    </row>
    <row r="1187" spans="1:10" ht="15.5">
      <c r="A1187" s="34">
        <f t="shared" si="40"/>
        <v>1183</v>
      </c>
      <c r="B1187" s="81" t="s">
        <v>2032</v>
      </c>
      <c r="C1187" s="81" t="s">
        <v>2448</v>
      </c>
      <c r="D1187" s="81" t="s">
        <v>2449</v>
      </c>
      <c r="E1187" s="81" t="s">
        <v>189</v>
      </c>
      <c r="F1187" s="81" t="s">
        <v>56</v>
      </c>
      <c r="G1187" s="81" t="s">
        <v>189</v>
      </c>
      <c r="H1187" s="83">
        <v>3670</v>
      </c>
      <c r="I1187" s="92">
        <v>0.45</v>
      </c>
      <c r="J1187" s="84">
        <f t="shared" si="39"/>
        <v>2018.5000000000002</v>
      </c>
    </row>
    <row r="1188" spans="1:10" ht="15.5">
      <c r="A1188" s="34">
        <f t="shared" si="40"/>
        <v>1184</v>
      </c>
      <c r="B1188" s="81" t="s">
        <v>2032</v>
      </c>
      <c r="C1188" s="81" t="s">
        <v>2450</v>
      </c>
      <c r="D1188" s="81" t="s">
        <v>2451</v>
      </c>
      <c r="E1188" s="81" t="s">
        <v>189</v>
      </c>
      <c r="F1188" s="81" t="s">
        <v>56</v>
      </c>
      <c r="G1188" s="81" t="s">
        <v>189</v>
      </c>
      <c r="H1188" s="83">
        <v>4245</v>
      </c>
      <c r="I1188" s="92">
        <v>0.45</v>
      </c>
      <c r="J1188" s="84">
        <f t="shared" si="39"/>
        <v>2334.75</v>
      </c>
    </row>
    <row r="1189" spans="1:10" ht="15.5">
      <c r="A1189" s="34">
        <f t="shared" si="40"/>
        <v>1185</v>
      </c>
      <c r="B1189" s="81" t="s">
        <v>2032</v>
      </c>
      <c r="C1189" s="81" t="s">
        <v>2452</v>
      </c>
      <c r="D1189" s="81" t="s">
        <v>2453</v>
      </c>
      <c r="E1189" s="81" t="s">
        <v>189</v>
      </c>
      <c r="F1189" s="81" t="s">
        <v>56</v>
      </c>
      <c r="G1189" s="81" t="s">
        <v>189</v>
      </c>
      <c r="H1189" s="83">
        <v>2935</v>
      </c>
      <c r="I1189" s="92">
        <v>0.45</v>
      </c>
      <c r="J1189" s="84">
        <f t="shared" si="39"/>
        <v>1614.2500000000002</v>
      </c>
    </row>
    <row r="1190" spans="1:10" ht="15.5">
      <c r="A1190" s="34">
        <f t="shared" si="40"/>
        <v>1186</v>
      </c>
      <c r="B1190" s="81" t="s">
        <v>2032</v>
      </c>
      <c r="C1190" s="81" t="s">
        <v>2454</v>
      </c>
      <c r="D1190" s="81" t="s">
        <v>2455</v>
      </c>
      <c r="E1190" s="81" t="s">
        <v>189</v>
      </c>
      <c r="F1190" s="81" t="s">
        <v>56</v>
      </c>
      <c r="G1190" s="81" t="s">
        <v>189</v>
      </c>
      <c r="H1190" s="83">
        <v>405</v>
      </c>
      <c r="I1190" s="92">
        <v>0.45</v>
      </c>
      <c r="J1190" s="84">
        <f t="shared" si="39"/>
        <v>222.75000000000003</v>
      </c>
    </row>
    <row r="1191" spans="1:10" ht="15.5">
      <c r="A1191" s="34">
        <f t="shared" si="40"/>
        <v>1187</v>
      </c>
      <c r="B1191" s="81" t="s">
        <v>2032</v>
      </c>
      <c r="C1191" s="81" t="s">
        <v>2456</v>
      </c>
      <c r="D1191" s="81" t="s">
        <v>2457</v>
      </c>
      <c r="E1191" s="81" t="s">
        <v>189</v>
      </c>
      <c r="F1191" s="81" t="s">
        <v>56</v>
      </c>
      <c r="G1191" s="81" t="s">
        <v>189</v>
      </c>
      <c r="H1191" s="83">
        <v>847.5</v>
      </c>
      <c r="I1191" s="92">
        <v>0.45</v>
      </c>
      <c r="J1191" s="84">
        <f t="shared" si="39"/>
        <v>466.12500000000006</v>
      </c>
    </row>
    <row r="1192" spans="1:10" ht="15.5">
      <c r="A1192" s="34">
        <f t="shared" si="40"/>
        <v>1188</v>
      </c>
      <c r="B1192" s="81" t="s">
        <v>2032</v>
      </c>
      <c r="C1192" s="81" t="s">
        <v>2458</v>
      </c>
      <c r="D1192" s="81" t="s">
        <v>2459</v>
      </c>
      <c r="E1192" s="81" t="s">
        <v>189</v>
      </c>
      <c r="F1192" s="81" t="s">
        <v>56</v>
      </c>
      <c r="G1192" s="81" t="s">
        <v>189</v>
      </c>
      <c r="H1192" s="83">
        <v>2015</v>
      </c>
      <c r="I1192" s="92">
        <v>0.45</v>
      </c>
      <c r="J1192" s="84">
        <f t="shared" si="39"/>
        <v>1108.25</v>
      </c>
    </row>
    <row r="1193" spans="1:10" ht="15.5">
      <c r="A1193" s="34">
        <f t="shared" si="40"/>
        <v>1189</v>
      </c>
      <c r="B1193" s="81" t="s">
        <v>2032</v>
      </c>
      <c r="C1193" s="81" t="s">
        <v>2460</v>
      </c>
      <c r="D1193" s="81" t="s">
        <v>2461</v>
      </c>
      <c r="E1193" s="81" t="s">
        <v>189</v>
      </c>
      <c r="F1193" s="81" t="s">
        <v>56</v>
      </c>
      <c r="G1193" s="81" t="s">
        <v>189</v>
      </c>
      <c r="H1193" s="83">
        <v>2015</v>
      </c>
      <c r="I1193" s="92">
        <v>0.45</v>
      </c>
      <c r="J1193" s="84">
        <f t="shared" si="39"/>
        <v>1108.25</v>
      </c>
    </row>
    <row r="1194" spans="1:10" ht="15.5">
      <c r="A1194" s="34">
        <f t="shared" si="40"/>
        <v>1190</v>
      </c>
      <c r="B1194" s="81" t="s">
        <v>2032</v>
      </c>
      <c r="C1194" s="81" t="s">
        <v>2462</v>
      </c>
      <c r="D1194" s="81" t="s">
        <v>2463</v>
      </c>
      <c r="E1194" s="81" t="s">
        <v>189</v>
      </c>
      <c r="F1194" s="81" t="s">
        <v>56</v>
      </c>
      <c r="G1194" s="81" t="s">
        <v>189</v>
      </c>
      <c r="H1194" s="83">
        <v>865</v>
      </c>
      <c r="I1194" s="92">
        <v>0.45</v>
      </c>
      <c r="J1194" s="84">
        <f t="shared" si="39"/>
        <v>475.75000000000006</v>
      </c>
    </row>
    <row r="1195" spans="1:10" ht="15.5">
      <c r="A1195" s="34">
        <f t="shared" si="40"/>
        <v>1191</v>
      </c>
      <c r="B1195" s="81" t="s">
        <v>2032</v>
      </c>
      <c r="C1195" s="81" t="s">
        <v>2465</v>
      </c>
      <c r="D1195" s="81" t="s">
        <v>2466</v>
      </c>
      <c r="E1195" s="81" t="s">
        <v>189</v>
      </c>
      <c r="F1195" s="81" t="s">
        <v>56</v>
      </c>
      <c r="G1195" s="81" t="s">
        <v>189</v>
      </c>
      <c r="H1195" s="83">
        <v>1675</v>
      </c>
      <c r="I1195" s="92">
        <v>0.45</v>
      </c>
      <c r="J1195" s="84">
        <f t="shared" si="39"/>
        <v>921.25000000000011</v>
      </c>
    </row>
    <row r="1196" spans="1:10" ht="15.5">
      <c r="A1196" s="34">
        <f t="shared" si="40"/>
        <v>1192</v>
      </c>
      <c r="B1196" s="81" t="s">
        <v>2032</v>
      </c>
      <c r="C1196" s="81" t="s">
        <v>2467</v>
      </c>
      <c r="D1196" s="81" t="s">
        <v>2468</v>
      </c>
      <c r="E1196" s="81" t="s">
        <v>189</v>
      </c>
      <c r="F1196" s="81" t="s">
        <v>56</v>
      </c>
      <c r="G1196" s="81" t="s">
        <v>189</v>
      </c>
      <c r="H1196" s="83">
        <v>2225</v>
      </c>
      <c r="I1196" s="92">
        <v>0.45</v>
      </c>
      <c r="J1196" s="84">
        <f t="shared" si="39"/>
        <v>1223.75</v>
      </c>
    </row>
    <row r="1197" spans="1:10" ht="15.5">
      <c r="A1197" s="34">
        <f t="shared" si="40"/>
        <v>1193</v>
      </c>
      <c r="B1197" s="81" t="s">
        <v>2032</v>
      </c>
      <c r="C1197" s="81" t="s">
        <v>2470</v>
      </c>
      <c r="D1197" s="81" t="s">
        <v>11136</v>
      </c>
      <c r="E1197" s="81" t="s">
        <v>189</v>
      </c>
      <c r="F1197" s="81" t="s">
        <v>56</v>
      </c>
      <c r="G1197" s="81" t="s">
        <v>189</v>
      </c>
      <c r="H1197" s="83">
        <v>125</v>
      </c>
      <c r="I1197" s="92">
        <v>0.45</v>
      </c>
      <c r="J1197" s="84">
        <f t="shared" si="39"/>
        <v>68.75</v>
      </c>
    </row>
    <row r="1198" spans="1:10" ht="15.5">
      <c r="A1198" s="34">
        <f t="shared" si="40"/>
        <v>1194</v>
      </c>
      <c r="B1198" s="81" t="s">
        <v>2032</v>
      </c>
      <c r="C1198" s="81" t="s">
        <v>2471</v>
      </c>
      <c r="D1198" s="81" t="s">
        <v>2472</v>
      </c>
      <c r="E1198" s="81" t="s">
        <v>189</v>
      </c>
      <c r="F1198" s="81" t="s">
        <v>56</v>
      </c>
      <c r="G1198" s="81" t="s">
        <v>189</v>
      </c>
      <c r="H1198" s="83">
        <v>175</v>
      </c>
      <c r="I1198" s="92">
        <v>0.45</v>
      </c>
      <c r="J1198" s="84">
        <f t="shared" si="39"/>
        <v>96.250000000000014</v>
      </c>
    </row>
    <row r="1199" spans="1:10" ht="15.5">
      <c r="A1199" s="34">
        <f t="shared" si="40"/>
        <v>1195</v>
      </c>
      <c r="B1199" s="81" t="s">
        <v>2032</v>
      </c>
      <c r="C1199" s="81" t="s">
        <v>2473</v>
      </c>
      <c r="D1199" s="81" t="s">
        <v>2474</v>
      </c>
      <c r="E1199" s="81" t="s">
        <v>189</v>
      </c>
      <c r="F1199" s="81" t="s">
        <v>56</v>
      </c>
      <c r="G1199" s="81" t="s">
        <v>189</v>
      </c>
      <c r="H1199" s="83">
        <v>5720</v>
      </c>
      <c r="I1199" s="92">
        <v>0.45</v>
      </c>
      <c r="J1199" s="84">
        <f t="shared" si="39"/>
        <v>3146.0000000000005</v>
      </c>
    </row>
    <row r="1200" spans="1:10" ht="15.5">
      <c r="A1200" s="34">
        <f t="shared" si="40"/>
        <v>1196</v>
      </c>
      <c r="B1200" s="81" t="s">
        <v>2032</v>
      </c>
      <c r="C1200" s="81" t="s">
        <v>2475</v>
      </c>
      <c r="D1200" s="81" t="s">
        <v>2476</v>
      </c>
      <c r="E1200" s="81" t="s">
        <v>189</v>
      </c>
      <c r="F1200" s="81" t="s">
        <v>56</v>
      </c>
      <c r="G1200" s="81" t="s">
        <v>189</v>
      </c>
      <c r="H1200" s="83">
        <v>6185</v>
      </c>
      <c r="I1200" s="92">
        <v>0.45</v>
      </c>
      <c r="J1200" s="84">
        <f t="shared" si="39"/>
        <v>3401.7500000000005</v>
      </c>
    </row>
    <row r="1201" spans="1:10" ht="15.5">
      <c r="A1201" s="34">
        <f t="shared" si="40"/>
        <v>1197</v>
      </c>
      <c r="B1201" s="81" t="s">
        <v>2032</v>
      </c>
      <c r="C1201" s="81" t="s">
        <v>2477</v>
      </c>
      <c r="D1201" s="81" t="s">
        <v>2478</v>
      </c>
      <c r="E1201" s="81" t="s">
        <v>189</v>
      </c>
      <c r="F1201" s="81" t="s">
        <v>56</v>
      </c>
      <c r="G1201" s="81" t="s">
        <v>189</v>
      </c>
      <c r="H1201" s="83">
        <v>4015</v>
      </c>
      <c r="I1201" s="92">
        <v>0.45</v>
      </c>
      <c r="J1201" s="84">
        <f t="shared" si="39"/>
        <v>2208.25</v>
      </c>
    </row>
    <row r="1202" spans="1:10" ht="15.5">
      <c r="A1202" s="34">
        <f t="shared" si="40"/>
        <v>1198</v>
      </c>
      <c r="B1202" s="81" t="s">
        <v>2032</v>
      </c>
      <c r="C1202" s="81" t="s">
        <v>2479</v>
      </c>
      <c r="D1202" s="81" t="s">
        <v>2480</v>
      </c>
      <c r="E1202" s="81" t="s">
        <v>189</v>
      </c>
      <c r="F1202" s="81" t="s">
        <v>56</v>
      </c>
      <c r="G1202" s="81" t="s">
        <v>189</v>
      </c>
      <c r="H1202" s="83">
        <v>4950</v>
      </c>
      <c r="I1202" s="92">
        <v>0.45</v>
      </c>
      <c r="J1202" s="84">
        <f t="shared" si="39"/>
        <v>2722.5</v>
      </c>
    </row>
    <row r="1203" spans="1:10" ht="15.5">
      <c r="A1203" s="34">
        <f t="shared" si="40"/>
        <v>1199</v>
      </c>
      <c r="B1203" s="81" t="s">
        <v>2032</v>
      </c>
      <c r="C1203" s="81" t="s">
        <v>2481</v>
      </c>
      <c r="D1203" s="81" t="s">
        <v>2482</v>
      </c>
      <c r="E1203" s="81" t="s">
        <v>189</v>
      </c>
      <c r="F1203" s="81" t="s">
        <v>56</v>
      </c>
      <c r="G1203" s="81" t="s">
        <v>189</v>
      </c>
      <c r="H1203" s="83">
        <v>4125</v>
      </c>
      <c r="I1203" s="92">
        <v>0.45</v>
      </c>
      <c r="J1203" s="84">
        <f t="shared" si="39"/>
        <v>2268.75</v>
      </c>
    </row>
    <row r="1204" spans="1:10" ht="15.5">
      <c r="A1204" s="34">
        <f t="shared" si="40"/>
        <v>1200</v>
      </c>
      <c r="B1204" s="81" t="s">
        <v>2032</v>
      </c>
      <c r="C1204" s="81" t="s">
        <v>2483</v>
      </c>
      <c r="D1204" s="81" t="s">
        <v>2484</v>
      </c>
      <c r="E1204" s="81" t="s">
        <v>189</v>
      </c>
      <c r="F1204" s="81" t="s">
        <v>56</v>
      </c>
      <c r="G1204" s="81" t="s">
        <v>189</v>
      </c>
      <c r="H1204" s="83">
        <v>2325</v>
      </c>
      <c r="I1204" s="92">
        <v>0.45</v>
      </c>
      <c r="J1204" s="84">
        <f t="shared" si="39"/>
        <v>1278.75</v>
      </c>
    </row>
    <row r="1205" spans="1:10" ht="15.5">
      <c r="A1205" s="34">
        <f t="shared" si="40"/>
        <v>1201</v>
      </c>
      <c r="B1205" s="81" t="s">
        <v>2032</v>
      </c>
      <c r="C1205" s="81" t="s">
        <v>2485</v>
      </c>
      <c r="D1205" s="81" t="s">
        <v>11137</v>
      </c>
      <c r="E1205" s="81" t="s">
        <v>189</v>
      </c>
      <c r="F1205" s="81" t="s">
        <v>56</v>
      </c>
      <c r="G1205" s="81" t="s">
        <v>189</v>
      </c>
      <c r="H1205" s="83">
        <v>212.5</v>
      </c>
      <c r="I1205" s="92">
        <v>0.45</v>
      </c>
      <c r="J1205" s="84">
        <f t="shared" ref="J1205:J1268" si="41">H1205*(1-I1205)</f>
        <v>116.87500000000001</v>
      </c>
    </row>
    <row r="1206" spans="1:10" ht="15.5">
      <c r="A1206" s="34">
        <f t="shared" si="40"/>
        <v>1202</v>
      </c>
      <c r="B1206" s="81" t="s">
        <v>2032</v>
      </c>
      <c r="C1206" s="81" t="s">
        <v>2486</v>
      </c>
      <c r="D1206" s="81" t="s">
        <v>11138</v>
      </c>
      <c r="E1206" s="81" t="s">
        <v>189</v>
      </c>
      <c r="F1206" s="81" t="s">
        <v>56</v>
      </c>
      <c r="G1206" s="81" t="s">
        <v>189</v>
      </c>
      <c r="H1206" s="83">
        <v>212.5</v>
      </c>
      <c r="I1206" s="92">
        <v>0.45</v>
      </c>
      <c r="J1206" s="84">
        <f t="shared" si="41"/>
        <v>116.87500000000001</v>
      </c>
    </row>
    <row r="1207" spans="1:10" ht="15.5">
      <c r="A1207" s="34">
        <f t="shared" si="40"/>
        <v>1203</v>
      </c>
      <c r="B1207" s="81" t="s">
        <v>2032</v>
      </c>
      <c r="C1207" s="81" t="s">
        <v>2487</v>
      </c>
      <c r="D1207" s="81" t="s">
        <v>2488</v>
      </c>
      <c r="E1207" s="81" t="s">
        <v>189</v>
      </c>
      <c r="F1207" s="81" t="s">
        <v>56</v>
      </c>
      <c r="G1207" s="81" t="s">
        <v>189</v>
      </c>
      <c r="H1207" s="83">
        <v>245</v>
      </c>
      <c r="I1207" s="92">
        <v>0.45</v>
      </c>
      <c r="J1207" s="84">
        <f t="shared" si="41"/>
        <v>134.75</v>
      </c>
    </row>
    <row r="1208" spans="1:10" ht="15.5">
      <c r="A1208" s="34">
        <f t="shared" si="40"/>
        <v>1204</v>
      </c>
      <c r="B1208" s="81" t="s">
        <v>2032</v>
      </c>
      <c r="C1208" s="81" t="s">
        <v>2489</v>
      </c>
      <c r="D1208" s="81" t="s">
        <v>2490</v>
      </c>
      <c r="E1208" s="81" t="s">
        <v>189</v>
      </c>
      <c r="F1208" s="81" t="s">
        <v>56</v>
      </c>
      <c r="G1208" s="81" t="s">
        <v>189</v>
      </c>
      <c r="H1208" s="83">
        <v>41.25</v>
      </c>
      <c r="I1208" s="92">
        <v>0.45</v>
      </c>
      <c r="J1208" s="84">
        <f t="shared" si="41"/>
        <v>22.687500000000004</v>
      </c>
    </row>
    <row r="1209" spans="1:10" ht="15.5">
      <c r="A1209" s="34">
        <f t="shared" si="40"/>
        <v>1205</v>
      </c>
      <c r="B1209" s="81" t="s">
        <v>2032</v>
      </c>
      <c r="C1209" s="81" t="s">
        <v>2491</v>
      </c>
      <c r="D1209" s="81" t="s">
        <v>2492</v>
      </c>
      <c r="E1209" s="81" t="s">
        <v>189</v>
      </c>
      <c r="F1209" s="81" t="s">
        <v>56</v>
      </c>
      <c r="G1209" s="81" t="s">
        <v>189</v>
      </c>
      <c r="H1209" s="83">
        <v>1300</v>
      </c>
      <c r="I1209" s="92">
        <v>0.45</v>
      </c>
      <c r="J1209" s="84">
        <f t="shared" si="41"/>
        <v>715.00000000000011</v>
      </c>
    </row>
    <row r="1210" spans="1:10" ht="15.5">
      <c r="A1210" s="34">
        <f t="shared" si="40"/>
        <v>1206</v>
      </c>
      <c r="B1210" s="81" t="s">
        <v>2032</v>
      </c>
      <c r="C1210" s="81" t="s">
        <v>2493</v>
      </c>
      <c r="D1210" s="81" t="s">
        <v>11139</v>
      </c>
      <c r="E1210" s="81" t="s">
        <v>189</v>
      </c>
      <c r="F1210" s="81" t="s">
        <v>56</v>
      </c>
      <c r="G1210" s="81" t="s">
        <v>189</v>
      </c>
      <c r="H1210" s="83">
        <v>250</v>
      </c>
      <c r="I1210" s="92">
        <v>0.45</v>
      </c>
      <c r="J1210" s="84">
        <f t="shared" si="41"/>
        <v>137.5</v>
      </c>
    </row>
    <row r="1211" spans="1:10" ht="15.5">
      <c r="A1211" s="34">
        <f t="shared" si="40"/>
        <v>1207</v>
      </c>
      <c r="B1211" s="81" t="s">
        <v>2032</v>
      </c>
      <c r="C1211" s="81" t="s">
        <v>2494</v>
      </c>
      <c r="D1211" s="81" t="s">
        <v>11140</v>
      </c>
      <c r="E1211" s="81" t="s">
        <v>189</v>
      </c>
      <c r="F1211" s="81" t="s">
        <v>56</v>
      </c>
      <c r="G1211" s="81" t="s">
        <v>189</v>
      </c>
      <c r="H1211" s="83">
        <v>250</v>
      </c>
      <c r="I1211" s="92">
        <v>0.45</v>
      </c>
      <c r="J1211" s="84">
        <f t="shared" si="41"/>
        <v>137.5</v>
      </c>
    </row>
    <row r="1212" spans="1:10" ht="15.5">
      <c r="A1212" s="34">
        <f t="shared" si="40"/>
        <v>1208</v>
      </c>
      <c r="B1212" s="81" t="s">
        <v>2032</v>
      </c>
      <c r="C1212" s="81" t="s">
        <v>2495</v>
      </c>
      <c r="D1212" s="81" t="s">
        <v>2496</v>
      </c>
      <c r="E1212" s="81" t="s">
        <v>189</v>
      </c>
      <c r="F1212" s="81" t="s">
        <v>56</v>
      </c>
      <c r="G1212" s="81" t="s">
        <v>189</v>
      </c>
      <c r="H1212" s="83">
        <v>245</v>
      </c>
      <c r="I1212" s="92">
        <v>0.45</v>
      </c>
      <c r="J1212" s="84">
        <f t="shared" si="41"/>
        <v>134.75</v>
      </c>
    </row>
    <row r="1213" spans="1:10" ht="15.5">
      <c r="A1213" s="34">
        <f t="shared" si="40"/>
        <v>1209</v>
      </c>
      <c r="B1213" s="81" t="s">
        <v>2032</v>
      </c>
      <c r="C1213" s="81" t="s">
        <v>2497</v>
      </c>
      <c r="D1213" s="81" t="s">
        <v>2498</v>
      </c>
      <c r="E1213" s="81" t="s">
        <v>189</v>
      </c>
      <c r="F1213" s="81" t="s">
        <v>56</v>
      </c>
      <c r="G1213" s="81" t="s">
        <v>189</v>
      </c>
      <c r="H1213" s="83">
        <v>1050</v>
      </c>
      <c r="I1213" s="92">
        <v>0.45</v>
      </c>
      <c r="J1213" s="84">
        <f t="shared" si="41"/>
        <v>577.5</v>
      </c>
    </row>
    <row r="1214" spans="1:10" ht="15.5">
      <c r="A1214" s="34">
        <f t="shared" si="40"/>
        <v>1210</v>
      </c>
      <c r="B1214" s="81" t="s">
        <v>2032</v>
      </c>
      <c r="C1214" s="81" t="s">
        <v>2499</v>
      </c>
      <c r="D1214" s="81" t="s">
        <v>2500</v>
      </c>
      <c r="E1214" s="81" t="s">
        <v>189</v>
      </c>
      <c r="F1214" s="81" t="s">
        <v>56</v>
      </c>
      <c r="G1214" s="81" t="s">
        <v>189</v>
      </c>
      <c r="H1214" s="83">
        <v>4335</v>
      </c>
      <c r="I1214" s="92">
        <v>0.45</v>
      </c>
      <c r="J1214" s="84">
        <f t="shared" si="41"/>
        <v>2384.25</v>
      </c>
    </row>
    <row r="1215" spans="1:10" ht="15.5">
      <c r="A1215" s="34">
        <f t="shared" si="40"/>
        <v>1211</v>
      </c>
      <c r="B1215" s="81" t="s">
        <v>2032</v>
      </c>
      <c r="C1215" s="81" t="s">
        <v>2502</v>
      </c>
      <c r="D1215" s="81" t="s">
        <v>11141</v>
      </c>
      <c r="E1215" s="81" t="s">
        <v>189</v>
      </c>
      <c r="F1215" s="81" t="s">
        <v>56</v>
      </c>
      <c r="G1215" s="81" t="s">
        <v>189</v>
      </c>
      <c r="H1215" s="83">
        <v>395</v>
      </c>
      <c r="I1215" s="92">
        <v>0.45</v>
      </c>
      <c r="J1215" s="84">
        <f t="shared" si="41"/>
        <v>217.25000000000003</v>
      </c>
    </row>
    <row r="1216" spans="1:10" ht="15.5">
      <c r="A1216" s="34">
        <f t="shared" si="40"/>
        <v>1212</v>
      </c>
      <c r="B1216" s="81" t="s">
        <v>2032</v>
      </c>
      <c r="C1216" s="81" t="s">
        <v>2503</v>
      </c>
      <c r="D1216" s="81" t="s">
        <v>2504</v>
      </c>
      <c r="E1216" s="81" t="s">
        <v>189</v>
      </c>
      <c r="F1216" s="81" t="s">
        <v>56</v>
      </c>
      <c r="G1216" s="81" t="s">
        <v>189</v>
      </c>
      <c r="H1216" s="83">
        <v>3465</v>
      </c>
      <c r="I1216" s="92">
        <v>0.45</v>
      </c>
      <c r="J1216" s="84">
        <f t="shared" si="41"/>
        <v>1905.7500000000002</v>
      </c>
    </row>
    <row r="1217" spans="1:10" ht="15.5">
      <c r="A1217" s="34">
        <f t="shared" si="40"/>
        <v>1213</v>
      </c>
      <c r="B1217" s="81" t="s">
        <v>2032</v>
      </c>
      <c r="C1217" s="81" t="s">
        <v>2505</v>
      </c>
      <c r="D1217" s="81" t="s">
        <v>2506</v>
      </c>
      <c r="E1217" s="81" t="s">
        <v>189</v>
      </c>
      <c r="F1217" s="81" t="s">
        <v>56</v>
      </c>
      <c r="G1217" s="81" t="s">
        <v>189</v>
      </c>
      <c r="H1217" s="83">
        <v>2175</v>
      </c>
      <c r="I1217" s="92">
        <v>0.45</v>
      </c>
      <c r="J1217" s="84">
        <f t="shared" si="41"/>
        <v>1196.25</v>
      </c>
    </row>
    <row r="1218" spans="1:10" ht="15.5">
      <c r="A1218" s="34">
        <f t="shared" si="40"/>
        <v>1214</v>
      </c>
      <c r="B1218" s="81" t="s">
        <v>2032</v>
      </c>
      <c r="C1218" s="81" t="s">
        <v>2507</v>
      </c>
      <c r="D1218" s="81" t="s">
        <v>2508</v>
      </c>
      <c r="E1218" s="81" t="s">
        <v>189</v>
      </c>
      <c r="F1218" s="81" t="s">
        <v>56</v>
      </c>
      <c r="G1218" s="81" t="s">
        <v>189</v>
      </c>
      <c r="H1218" s="83">
        <v>242.5</v>
      </c>
      <c r="I1218" s="92">
        <v>0.45</v>
      </c>
      <c r="J1218" s="84">
        <f t="shared" si="41"/>
        <v>133.375</v>
      </c>
    </row>
    <row r="1219" spans="1:10" ht="15.5">
      <c r="A1219" s="34">
        <f t="shared" si="40"/>
        <v>1215</v>
      </c>
      <c r="B1219" s="81" t="s">
        <v>2032</v>
      </c>
      <c r="C1219" s="81" t="s">
        <v>2509</v>
      </c>
      <c r="D1219" s="81" t="s">
        <v>11142</v>
      </c>
      <c r="E1219" s="81" t="s">
        <v>189</v>
      </c>
      <c r="F1219" s="81" t="s">
        <v>56</v>
      </c>
      <c r="G1219" s="81" t="s">
        <v>189</v>
      </c>
      <c r="H1219" s="83">
        <v>242.5</v>
      </c>
      <c r="I1219" s="92">
        <v>0.45</v>
      </c>
      <c r="J1219" s="84">
        <f t="shared" si="41"/>
        <v>133.375</v>
      </c>
    </row>
    <row r="1220" spans="1:10" ht="15.5">
      <c r="A1220" s="34">
        <f t="shared" si="40"/>
        <v>1216</v>
      </c>
      <c r="B1220" s="81" t="s">
        <v>2032</v>
      </c>
      <c r="C1220" s="81" t="s">
        <v>2510</v>
      </c>
      <c r="D1220" s="81" t="s">
        <v>11143</v>
      </c>
      <c r="E1220" s="81" t="s">
        <v>189</v>
      </c>
      <c r="F1220" s="81" t="s">
        <v>56</v>
      </c>
      <c r="G1220" s="81" t="s">
        <v>189</v>
      </c>
      <c r="H1220" s="83">
        <v>247.5</v>
      </c>
      <c r="I1220" s="92">
        <v>0.45</v>
      </c>
      <c r="J1220" s="84">
        <f t="shared" si="41"/>
        <v>136.125</v>
      </c>
    </row>
    <row r="1221" spans="1:10" ht="15.5">
      <c r="A1221" s="34">
        <f t="shared" si="40"/>
        <v>1217</v>
      </c>
      <c r="B1221" s="81" t="s">
        <v>2032</v>
      </c>
      <c r="C1221" s="81" t="s">
        <v>2511</v>
      </c>
      <c r="D1221" s="81" t="s">
        <v>11144</v>
      </c>
      <c r="E1221" s="81" t="s">
        <v>189</v>
      </c>
      <c r="F1221" s="81" t="s">
        <v>56</v>
      </c>
      <c r="G1221" s="81" t="s">
        <v>189</v>
      </c>
      <c r="H1221" s="83">
        <v>247.5</v>
      </c>
      <c r="I1221" s="92">
        <v>0.45</v>
      </c>
      <c r="J1221" s="84">
        <f t="shared" si="41"/>
        <v>136.125</v>
      </c>
    </row>
    <row r="1222" spans="1:10" ht="15.5">
      <c r="A1222" s="34">
        <f t="shared" si="40"/>
        <v>1218</v>
      </c>
      <c r="B1222" s="81" t="s">
        <v>2032</v>
      </c>
      <c r="C1222" s="81" t="s">
        <v>2512</v>
      </c>
      <c r="D1222" s="81" t="s">
        <v>2513</v>
      </c>
      <c r="E1222" s="81" t="s">
        <v>189</v>
      </c>
      <c r="F1222" s="81" t="s">
        <v>56</v>
      </c>
      <c r="G1222" s="81" t="s">
        <v>189</v>
      </c>
      <c r="H1222" s="83">
        <v>202.5</v>
      </c>
      <c r="I1222" s="92">
        <v>0.45</v>
      </c>
      <c r="J1222" s="84">
        <f t="shared" si="41"/>
        <v>111.37500000000001</v>
      </c>
    </row>
    <row r="1223" spans="1:10" ht="15.5">
      <c r="A1223" s="34">
        <f t="shared" si="40"/>
        <v>1219</v>
      </c>
      <c r="B1223" s="81" t="s">
        <v>2032</v>
      </c>
      <c r="C1223" s="81" t="s">
        <v>2514</v>
      </c>
      <c r="D1223" s="81" t="s">
        <v>2515</v>
      </c>
      <c r="E1223" s="81" t="s">
        <v>189</v>
      </c>
      <c r="F1223" s="81" t="s">
        <v>56</v>
      </c>
      <c r="G1223" s="81" t="s">
        <v>189</v>
      </c>
      <c r="H1223" s="83">
        <v>212.5</v>
      </c>
      <c r="I1223" s="92">
        <v>0.45</v>
      </c>
      <c r="J1223" s="84">
        <f t="shared" si="41"/>
        <v>116.87500000000001</v>
      </c>
    </row>
    <row r="1224" spans="1:10" ht="15.5">
      <c r="A1224" s="34">
        <f t="shared" si="40"/>
        <v>1220</v>
      </c>
      <c r="B1224" s="81" t="s">
        <v>2032</v>
      </c>
      <c r="C1224" s="81" t="s">
        <v>2516</v>
      </c>
      <c r="D1224" s="81" t="s">
        <v>2517</v>
      </c>
      <c r="E1224" s="81" t="s">
        <v>189</v>
      </c>
      <c r="F1224" s="81" t="s">
        <v>56</v>
      </c>
      <c r="G1224" s="81" t="s">
        <v>189</v>
      </c>
      <c r="H1224" s="83">
        <v>245</v>
      </c>
      <c r="I1224" s="92">
        <v>0.45</v>
      </c>
      <c r="J1224" s="84">
        <f t="shared" si="41"/>
        <v>134.75</v>
      </c>
    </row>
    <row r="1225" spans="1:10" ht="15.5">
      <c r="A1225" s="34">
        <f t="shared" si="40"/>
        <v>1221</v>
      </c>
      <c r="B1225" s="81" t="s">
        <v>2032</v>
      </c>
      <c r="C1225" s="81" t="s">
        <v>2518</v>
      </c>
      <c r="D1225" s="81" t="s">
        <v>2519</v>
      </c>
      <c r="E1225" s="81" t="s">
        <v>189</v>
      </c>
      <c r="F1225" s="81" t="s">
        <v>56</v>
      </c>
      <c r="G1225" s="81" t="s">
        <v>189</v>
      </c>
      <c r="H1225" s="83">
        <v>250</v>
      </c>
      <c r="I1225" s="92">
        <v>0.45</v>
      </c>
      <c r="J1225" s="84">
        <f t="shared" si="41"/>
        <v>137.5</v>
      </c>
    </row>
    <row r="1226" spans="1:10" ht="15.5">
      <c r="A1226" s="34">
        <f t="shared" si="40"/>
        <v>1222</v>
      </c>
      <c r="B1226" s="81" t="s">
        <v>2032</v>
      </c>
      <c r="C1226" s="81" t="s">
        <v>2520</v>
      </c>
      <c r="D1226" s="81" t="s">
        <v>2521</v>
      </c>
      <c r="E1226" s="81" t="s">
        <v>189</v>
      </c>
      <c r="F1226" s="81" t="s">
        <v>56</v>
      </c>
      <c r="G1226" s="81" t="s">
        <v>189</v>
      </c>
      <c r="H1226" s="83">
        <v>337.5</v>
      </c>
      <c r="I1226" s="92">
        <v>0.45</v>
      </c>
      <c r="J1226" s="84">
        <f t="shared" si="41"/>
        <v>185.62500000000003</v>
      </c>
    </row>
    <row r="1227" spans="1:10" ht="15.5">
      <c r="A1227" s="34">
        <f t="shared" si="40"/>
        <v>1223</v>
      </c>
      <c r="B1227" s="81" t="s">
        <v>2032</v>
      </c>
      <c r="C1227" s="81" t="s">
        <v>2522</v>
      </c>
      <c r="D1227" s="81" t="s">
        <v>11145</v>
      </c>
      <c r="E1227" s="81" t="s">
        <v>189</v>
      </c>
      <c r="F1227" s="81" t="s">
        <v>56</v>
      </c>
      <c r="G1227" s="81" t="s">
        <v>189</v>
      </c>
      <c r="H1227" s="83">
        <v>400</v>
      </c>
      <c r="I1227" s="92">
        <v>0.45</v>
      </c>
      <c r="J1227" s="84">
        <f t="shared" si="41"/>
        <v>220.00000000000003</v>
      </c>
    </row>
    <row r="1228" spans="1:10" ht="15.5">
      <c r="A1228" s="34">
        <f t="shared" si="40"/>
        <v>1224</v>
      </c>
      <c r="B1228" s="81" t="s">
        <v>2032</v>
      </c>
      <c r="C1228" s="81" t="s">
        <v>2523</v>
      </c>
      <c r="D1228" s="81" t="s">
        <v>2524</v>
      </c>
      <c r="E1228" s="81" t="s">
        <v>189</v>
      </c>
      <c r="F1228" s="81" t="s">
        <v>56</v>
      </c>
      <c r="G1228" s="81" t="s">
        <v>189</v>
      </c>
      <c r="H1228" s="83">
        <v>53.75</v>
      </c>
      <c r="I1228" s="92">
        <v>0.45</v>
      </c>
      <c r="J1228" s="84">
        <f t="shared" si="41"/>
        <v>29.562500000000004</v>
      </c>
    </row>
    <row r="1229" spans="1:10" ht="15.5">
      <c r="A1229" s="34">
        <f t="shared" si="40"/>
        <v>1225</v>
      </c>
      <c r="B1229" s="81" t="s">
        <v>2032</v>
      </c>
      <c r="C1229" s="81" t="s">
        <v>2525</v>
      </c>
      <c r="D1229" s="81" t="s">
        <v>2526</v>
      </c>
      <c r="E1229" s="81" t="s">
        <v>189</v>
      </c>
      <c r="F1229" s="81" t="s">
        <v>56</v>
      </c>
      <c r="G1229" s="81" t="s">
        <v>189</v>
      </c>
      <c r="H1229" s="83">
        <v>82.5</v>
      </c>
      <c r="I1229" s="92">
        <v>0.45</v>
      </c>
      <c r="J1229" s="84">
        <f t="shared" si="41"/>
        <v>45.375000000000007</v>
      </c>
    </row>
    <row r="1230" spans="1:10" ht="15.5">
      <c r="A1230" s="34">
        <f t="shared" si="40"/>
        <v>1226</v>
      </c>
      <c r="B1230" s="81" t="s">
        <v>2032</v>
      </c>
      <c r="C1230" s="81" t="s">
        <v>2527</v>
      </c>
      <c r="D1230" s="81" t="s">
        <v>2528</v>
      </c>
      <c r="E1230" s="81" t="s">
        <v>189</v>
      </c>
      <c r="F1230" s="81" t="s">
        <v>56</v>
      </c>
      <c r="G1230" s="81" t="s">
        <v>189</v>
      </c>
      <c r="H1230" s="83">
        <v>50</v>
      </c>
      <c r="I1230" s="92">
        <v>0.45</v>
      </c>
      <c r="J1230" s="84">
        <f t="shared" si="41"/>
        <v>27.500000000000004</v>
      </c>
    </row>
    <row r="1231" spans="1:10" ht="15.5">
      <c r="A1231" s="34">
        <f t="shared" si="40"/>
        <v>1227</v>
      </c>
      <c r="B1231" s="81" t="s">
        <v>2032</v>
      </c>
      <c r="C1231" s="81" t="s">
        <v>2529</v>
      </c>
      <c r="D1231" s="81" t="s">
        <v>2530</v>
      </c>
      <c r="E1231" s="81" t="s">
        <v>189</v>
      </c>
      <c r="F1231" s="81" t="s">
        <v>56</v>
      </c>
      <c r="G1231" s="81" t="s">
        <v>189</v>
      </c>
      <c r="H1231" s="83">
        <v>50</v>
      </c>
      <c r="I1231" s="92">
        <v>0.45</v>
      </c>
      <c r="J1231" s="84">
        <f t="shared" si="41"/>
        <v>27.500000000000004</v>
      </c>
    </row>
    <row r="1232" spans="1:10" ht="15.5">
      <c r="A1232" s="34">
        <f t="shared" si="40"/>
        <v>1228</v>
      </c>
      <c r="B1232" s="81" t="s">
        <v>2032</v>
      </c>
      <c r="C1232" s="81" t="s">
        <v>2531</v>
      </c>
      <c r="D1232" s="81" t="s">
        <v>2532</v>
      </c>
      <c r="E1232" s="81" t="s">
        <v>189</v>
      </c>
      <c r="F1232" s="81" t="s">
        <v>56</v>
      </c>
      <c r="G1232" s="81" t="s">
        <v>189</v>
      </c>
      <c r="H1232" s="83">
        <v>57.5</v>
      </c>
      <c r="I1232" s="92">
        <v>0.45</v>
      </c>
      <c r="J1232" s="84">
        <f t="shared" si="41"/>
        <v>31.625000000000004</v>
      </c>
    </row>
    <row r="1233" spans="1:10" ht="15.5">
      <c r="A1233" s="34">
        <f t="shared" si="40"/>
        <v>1229</v>
      </c>
      <c r="B1233" s="81" t="s">
        <v>2032</v>
      </c>
      <c r="C1233" s="81" t="s">
        <v>2533</v>
      </c>
      <c r="D1233" s="81" t="s">
        <v>2534</v>
      </c>
      <c r="E1233" s="81" t="s">
        <v>189</v>
      </c>
      <c r="F1233" s="81" t="s">
        <v>56</v>
      </c>
      <c r="G1233" s="81" t="s">
        <v>189</v>
      </c>
      <c r="H1233" s="83">
        <v>57.5</v>
      </c>
      <c r="I1233" s="92">
        <v>0.45</v>
      </c>
      <c r="J1233" s="84">
        <f t="shared" si="41"/>
        <v>31.625000000000004</v>
      </c>
    </row>
    <row r="1234" spans="1:10" ht="15.5">
      <c r="A1234" s="34">
        <f t="shared" si="40"/>
        <v>1230</v>
      </c>
      <c r="B1234" s="81" t="s">
        <v>2032</v>
      </c>
      <c r="C1234" s="81" t="s">
        <v>2535</v>
      </c>
      <c r="D1234" s="81" t="s">
        <v>2536</v>
      </c>
      <c r="E1234" s="81" t="s">
        <v>189</v>
      </c>
      <c r="F1234" s="81" t="s">
        <v>56</v>
      </c>
      <c r="G1234" s="81" t="s">
        <v>189</v>
      </c>
      <c r="H1234" s="83">
        <v>280</v>
      </c>
      <c r="I1234" s="92">
        <v>0.45</v>
      </c>
      <c r="J1234" s="84">
        <f t="shared" si="41"/>
        <v>154</v>
      </c>
    </row>
    <row r="1235" spans="1:10" ht="15.5">
      <c r="A1235" s="34">
        <f t="shared" si="40"/>
        <v>1231</v>
      </c>
      <c r="B1235" s="81" t="s">
        <v>2032</v>
      </c>
      <c r="C1235" s="81" t="s">
        <v>2537</v>
      </c>
      <c r="D1235" s="81" t="s">
        <v>11146</v>
      </c>
      <c r="E1235" s="81" t="s">
        <v>189</v>
      </c>
      <c r="F1235" s="81" t="s">
        <v>56</v>
      </c>
      <c r="G1235" s="81" t="s">
        <v>189</v>
      </c>
      <c r="H1235" s="83">
        <v>105</v>
      </c>
      <c r="I1235" s="92">
        <v>0.45</v>
      </c>
      <c r="J1235" s="84">
        <f t="shared" si="41"/>
        <v>57.750000000000007</v>
      </c>
    </row>
    <row r="1236" spans="1:10" ht="15.5">
      <c r="A1236" s="34">
        <f t="shared" si="40"/>
        <v>1232</v>
      </c>
      <c r="B1236" s="81" t="s">
        <v>2032</v>
      </c>
      <c r="C1236" s="81" t="s">
        <v>2538</v>
      </c>
      <c r="D1236" s="81" t="s">
        <v>2539</v>
      </c>
      <c r="E1236" s="81" t="s">
        <v>189</v>
      </c>
      <c r="F1236" s="81" t="s">
        <v>56</v>
      </c>
      <c r="G1236" s="81" t="s">
        <v>189</v>
      </c>
      <c r="H1236" s="83">
        <v>337.5</v>
      </c>
      <c r="I1236" s="92">
        <v>0.45</v>
      </c>
      <c r="J1236" s="84">
        <f t="shared" si="41"/>
        <v>185.62500000000003</v>
      </c>
    </row>
    <row r="1237" spans="1:10" ht="15.5">
      <c r="A1237" s="34">
        <f t="shared" si="40"/>
        <v>1233</v>
      </c>
      <c r="B1237" s="81" t="s">
        <v>2032</v>
      </c>
      <c r="C1237" s="81" t="s">
        <v>2540</v>
      </c>
      <c r="D1237" s="81" t="s">
        <v>2541</v>
      </c>
      <c r="E1237" s="81" t="s">
        <v>189</v>
      </c>
      <c r="F1237" s="81" t="s">
        <v>56</v>
      </c>
      <c r="G1237" s="81" t="s">
        <v>189</v>
      </c>
      <c r="H1237" s="83">
        <v>650</v>
      </c>
      <c r="I1237" s="92">
        <v>0.45</v>
      </c>
      <c r="J1237" s="84">
        <f t="shared" si="41"/>
        <v>357.50000000000006</v>
      </c>
    </row>
    <row r="1238" spans="1:10" ht="15.5">
      <c r="A1238" s="34">
        <f t="shared" si="40"/>
        <v>1234</v>
      </c>
      <c r="B1238" s="81" t="s">
        <v>2032</v>
      </c>
      <c r="C1238" s="81" t="s">
        <v>2542</v>
      </c>
      <c r="D1238" s="81" t="s">
        <v>2543</v>
      </c>
      <c r="E1238" s="81" t="s">
        <v>189</v>
      </c>
      <c r="F1238" s="81" t="s">
        <v>56</v>
      </c>
      <c r="G1238" s="81" t="s">
        <v>189</v>
      </c>
      <c r="H1238" s="83">
        <v>250</v>
      </c>
      <c r="I1238" s="92">
        <v>0.45</v>
      </c>
      <c r="J1238" s="84">
        <f t="shared" si="41"/>
        <v>137.5</v>
      </c>
    </row>
    <row r="1239" spans="1:10" ht="15.5">
      <c r="A1239" s="34">
        <f t="shared" ref="A1239:A1302" si="42">SUM(A1238+1)</f>
        <v>1235</v>
      </c>
      <c r="B1239" s="81" t="s">
        <v>2032</v>
      </c>
      <c r="C1239" s="81" t="s">
        <v>2544</v>
      </c>
      <c r="D1239" s="81" t="s">
        <v>2545</v>
      </c>
      <c r="E1239" s="81" t="s">
        <v>189</v>
      </c>
      <c r="F1239" s="81" t="s">
        <v>56</v>
      </c>
      <c r="G1239" s="81" t="s">
        <v>189</v>
      </c>
      <c r="H1239" s="83">
        <v>1325</v>
      </c>
      <c r="I1239" s="92">
        <v>0.45</v>
      </c>
      <c r="J1239" s="84">
        <f t="shared" si="41"/>
        <v>728.75000000000011</v>
      </c>
    </row>
    <row r="1240" spans="1:10" ht="15.5">
      <c r="A1240" s="34">
        <f t="shared" si="42"/>
        <v>1236</v>
      </c>
      <c r="B1240" s="81" t="s">
        <v>2032</v>
      </c>
      <c r="C1240" s="81" t="s">
        <v>2546</v>
      </c>
      <c r="D1240" s="81" t="s">
        <v>2339</v>
      </c>
      <c r="E1240" s="81" t="s">
        <v>189</v>
      </c>
      <c r="F1240" s="81" t="s">
        <v>56</v>
      </c>
      <c r="G1240" s="81" t="s">
        <v>189</v>
      </c>
      <c r="H1240" s="83">
        <v>650</v>
      </c>
      <c r="I1240" s="92">
        <v>0.45</v>
      </c>
      <c r="J1240" s="84">
        <f t="shared" si="41"/>
        <v>357.50000000000006</v>
      </c>
    </row>
    <row r="1241" spans="1:10" ht="15.5">
      <c r="A1241" s="34">
        <f t="shared" si="42"/>
        <v>1237</v>
      </c>
      <c r="B1241" s="81" t="s">
        <v>2032</v>
      </c>
      <c r="C1241" s="81" t="s">
        <v>2547</v>
      </c>
      <c r="D1241" s="81" t="s">
        <v>2548</v>
      </c>
      <c r="E1241" s="81" t="s">
        <v>189</v>
      </c>
      <c r="F1241" s="81" t="s">
        <v>56</v>
      </c>
      <c r="G1241" s="81" t="s">
        <v>189</v>
      </c>
      <c r="H1241" s="83">
        <v>280</v>
      </c>
      <c r="I1241" s="92">
        <v>0.45</v>
      </c>
      <c r="J1241" s="84">
        <f t="shared" si="41"/>
        <v>154</v>
      </c>
    </row>
    <row r="1242" spans="1:10" ht="15.5">
      <c r="A1242" s="34">
        <f t="shared" si="42"/>
        <v>1238</v>
      </c>
      <c r="B1242" s="81" t="s">
        <v>2032</v>
      </c>
      <c r="C1242" s="81" t="s">
        <v>2549</v>
      </c>
      <c r="D1242" s="81" t="s">
        <v>2550</v>
      </c>
      <c r="E1242" s="81" t="s">
        <v>189</v>
      </c>
      <c r="F1242" s="81" t="s">
        <v>56</v>
      </c>
      <c r="G1242" s="81" t="s">
        <v>189</v>
      </c>
      <c r="H1242" s="83">
        <v>445</v>
      </c>
      <c r="I1242" s="92">
        <v>0.45</v>
      </c>
      <c r="J1242" s="84">
        <f t="shared" si="41"/>
        <v>244.75000000000003</v>
      </c>
    </row>
    <row r="1243" spans="1:10" ht="15.5">
      <c r="A1243" s="34">
        <f t="shared" si="42"/>
        <v>1239</v>
      </c>
      <c r="B1243" s="81" t="s">
        <v>2032</v>
      </c>
      <c r="C1243" s="81" t="s">
        <v>2551</v>
      </c>
      <c r="D1243" s="81" t="s">
        <v>2552</v>
      </c>
      <c r="E1243" s="81" t="s">
        <v>189</v>
      </c>
      <c r="F1243" s="81" t="s">
        <v>56</v>
      </c>
      <c r="G1243" s="81" t="s">
        <v>189</v>
      </c>
      <c r="H1243" s="83">
        <v>525</v>
      </c>
      <c r="I1243" s="92">
        <v>0.45</v>
      </c>
      <c r="J1243" s="84">
        <f t="shared" si="41"/>
        <v>288.75</v>
      </c>
    </row>
    <row r="1244" spans="1:10" ht="15.5">
      <c r="A1244" s="34">
        <f t="shared" si="42"/>
        <v>1240</v>
      </c>
      <c r="B1244" s="81" t="s">
        <v>2032</v>
      </c>
      <c r="C1244" s="81" t="s">
        <v>2553</v>
      </c>
      <c r="D1244" s="81" t="s">
        <v>2554</v>
      </c>
      <c r="E1244" s="81" t="s">
        <v>189</v>
      </c>
      <c r="F1244" s="81" t="s">
        <v>56</v>
      </c>
      <c r="G1244" s="81" t="s">
        <v>189</v>
      </c>
      <c r="H1244" s="83">
        <v>530</v>
      </c>
      <c r="I1244" s="92">
        <v>0.45</v>
      </c>
      <c r="J1244" s="84">
        <f t="shared" si="41"/>
        <v>291.5</v>
      </c>
    </row>
    <row r="1245" spans="1:10" ht="15.5">
      <c r="A1245" s="34">
        <f t="shared" si="42"/>
        <v>1241</v>
      </c>
      <c r="B1245" s="81" t="s">
        <v>2032</v>
      </c>
      <c r="C1245" s="81" t="s">
        <v>2555</v>
      </c>
      <c r="D1245" s="81" t="s">
        <v>2556</v>
      </c>
      <c r="E1245" s="81" t="s">
        <v>189</v>
      </c>
      <c r="F1245" s="81" t="s">
        <v>56</v>
      </c>
      <c r="G1245" s="81" t="s">
        <v>189</v>
      </c>
      <c r="H1245" s="83">
        <v>787.5</v>
      </c>
      <c r="I1245" s="92">
        <v>0.45</v>
      </c>
      <c r="J1245" s="84">
        <f t="shared" si="41"/>
        <v>433.12500000000006</v>
      </c>
    </row>
    <row r="1246" spans="1:10" ht="15.5">
      <c r="A1246" s="34">
        <f t="shared" si="42"/>
        <v>1242</v>
      </c>
      <c r="B1246" s="81" t="s">
        <v>2032</v>
      </c>
      <c r="C1246" s="81" t="s">
        <v>2557</v>
      </c>
      <c r="D1246" s="81" t="s">
        <v>2558</v>
      </c>
      <c r="E1246" s="81" t="s">
        <v>189</v>
      </c>
      <c r="F1246" s="81" t="s">
        <v>56</v>
      </c>
      <c r="G1246" s="81" t="s">
        <v>189</v>
      </c>
      <c r="H1246" s="83">
        <v>700</v>
      </c>
      <c r="I1246" s="92">
        <v>0.45</v>
      </c>
      <c r="J1246" s="84">
        <f t="shared" si="41"/>
        <v>385.00000000000006</v>
      </c>
    </row>
    <row r="1247" spans="1:10" ht="15.5">
      <c r="A1247" s="34">
        <f t="shared" si="42"/>
        <v>1243</v>
      </c>
      <c r="B1247" s="81" t="s">
        <v>2032</v>
      </c>
      <c r="C1247" s="81" t="s">
        <v>2559</v>
      </c>
      <c r="D1247" s="81" t="s">
        <v>2560</v>
      </c>
      <c r="E1247" s="81" t="s">
        <v>189</v>
      </c>
      <c r="F1247" s="81" t="s">
        <v>56</v>
      </c>
      <c r="G1247" s="81" t="s">
        <v>189</v>
      </c>
      <c r="H1247" s="83">
        <v>355</v>
      </c>
      <c r="I1247" s="92">
        <v>0.45</v>
      </c>
      <c r="J1247" s="84">
        <f t="shared" si="41"/>
        <v>195.25000000000003</v>
      </c>
    </row>
    <row r="1248" spans="1:10" ht="15.5">
      <c r="A1248" s="34">
        <f t="shared" si="42"/>
        <v>1244</v>
      </c>
      <c r="B1248" s="81" t="s">
        <v>2032</v>
      </c>
      <c r="C1248" s="81" t="s">
        <v>2561</v>
      </c>
      <c r="D1248" s="81" t="s">
        <v>2562</v>
      </c>
      <c r="E1248" s="81" t="s">
        <v>189</v>
      </c>
      <c r="F1248" s="81" t="s">
        <v>56</v>
      </c>
      <c r="G1248" s="81" t="s">
        <v>189</v>
      </c>
      <c r="H1248" s="83">
        <v>395</v>
      </c>
      <c r="I1248" s="92">
        <v>0.45</v>
      </c>
      <c r="J1248" s="84">
        <f t="shared" si="41"/>
        <v>217.25000000000003</v>
      </c>
    </row>
    <row r="1249" spans="1:10" ht="15.5">
      <c r="A1249" s="34">
        <f t="shared" si="42"/>
        <v>1245</v>
      </c>
      <c r="B1249" s="81" t="s">
        <v>2032</v>
      </c>
      <c r="C1249" s="81" t="s">
        <v>2563</v>
      </c>
      <c r="D1249" s="81" t="s">
        <v>2564</v>
      </c>
      <c r="E1249" s="81" t="s">
        <v>189</v>
      </c>
      <c r="F1249" s="81" t="s">
        <v>56</v>
      </c>
      <c r="G1249" s="81" t="s">
        <v>189</v>
      </c>
      <c r="H1249" s="83">
        <v>375</v>
      </c>
      <c r="I1249" s="92">
        <v>0.45</v>
      </c>
      <c r="J1249" s="84">
        <f t="shared" si="41"/>
        <v>206.25000000000003</v>
      </c>
    </row>
    <row r="1250" spans="1:10" ht="15.5">
      <c r="A1250" s="34">
        <f t="shared" si="42"/>
        <v>1246</v>
      </c>
      <c r="B1250" s="81" t="s">
        <v>2032</v>
      </c>
      <c r="C1250" s="81" t="s">
        <v>2565</v>
      </c>
      <c r="D1250" s="81" t="s">
        <v>2566</v>
      </c>
      <c r="E1250" s="81" t="s">
        <v>189</v>
      </c>
      <c r="F1250" s="81" t="s">
        <v>56</v>
      </c>
      <c r="G1250" s="81" t="s">
        <v>189</v>
      </c>
      <c r="H1250" s="83">
        <v>122.5</v>
      </c>
      <c r="I1250" s="92">
        <v>0.45</v>
      </c>
      <c r="J1250" s="84">
        <f t="shared" si="41"/>
        <v>67.375</v>
      </c>
    </row>
    <row r="1251" spans="1:10" ht="15.5">
      <c r="A1251" s="34">
        <f t="shared" si="42"/>
        <v>1247</v>
      </c>
      <c r="B1251" s="81" t="s">
        <v>2032</v>
      </c>
      <c r="C1251" s="81" t="s">
        <v>2567</v>
      </c>
      <c r="D1251" s="81" t="s">
        <v>2568</v>
      </c>
      <c r="E1251" s="81" t="s">
        <v>189</v>
      </c>
      <c r="F1251" s="81" t="s">
        <v>56</v>
      </c>
      <c r="G1251" s="81" t="s">
        <v>189</v>
      </c>
      <c r="H1251" s="83">
        <v>125</v>
      </c>
      <c r="I1251" s="92">
        <v>0.45</v>
      </c>
      <c r="J1251" s="84">
        <f t="shared" si="41"/>
        <v>68.75</v>
      </c>
    </row>
    <row r="1252" spans="1:10" ht="15.5">
      <c r="A1252" s="34">
        <f t="shared" si="42"/>
        <v>1248</v>
      </c>
      <c r="B1252" s="81" t="s">
        <v>2032</v>
      </c>
      <c r="C1252" s="81" t="s">
        <v>2569</v>
      </c>
      <c r="D1252" s="81" t="s">
        <v>2570</v>
      </c>
      <c r="E1252" s="81" t="s">
        <v>189</v>
      </c>
      <c r="F1252" s="81" t="s">
        <v>56</v>
      </c>
      <c r="G1252" s="81" t="s">
        <v>189</v>
      </c>
      <c r="H1252" s="83">
        <v>125</v>
      </c>
      <c r="I1252" s="92">
        <v>0.45</v>
      </c>
      <c r="J1252" s="84">
        <f t="shared" si="41"/>
        <v>68.75</v>
      </c>
    </row>
    <row r="1253" spans="1:10" ht="15.5">
      <c r="A1253" s="34">
        <f t="shared" si="42"/>
        <v>1249</v>
      </c>
      <c r="B1253" s="81" t="s">
        <v>2032</v>
      </c>
      <c r="C1253" s="81" t="s">
        <v>2571</v>
      </c>
      <c r="D1253" s="81" t="s">
        <v>2572</v>
      </c>
      <c r="E1253" s="81" t="s">
        <v>189</v>
      </c>
      <c r="F1253" s="81" t="s">
        <v>56</v>
      </c>
      <c r="G1253" s="81" t="s">
        <v>189</v>
      </c>
      <c r="H1253" s="83">
        <v>205</v>
      </c>
      <c r="I1253" s="92">
        <v>0.45</v>
      </c>
      <c r="J1253" s="84">
        <f t="shared" si="41"/>
        <v>112.75000000000001</v>
      </c>
    </row>
    <row r="1254" spans="1:10" ht="15.5">
      <c r="A1254" s="34">
        <f t="shared" si="42"/>
        <v>1250</v>
      </c>
      <c r="B1254" s="81" t="s">
        <v>2032</v>
      </c>
      <c r="C1254" s="81" t="s">
        <v>2573</v>
      </c>
      <c r="D1254" s="81" t="s">
        <v>2574</v>
      </c>
      <c r="E1254" s="81" t="s">
        <v>189</v>
      </c>
      <c r="F1254" s="81" t="s">
        <v>56</v>
      </c>
      <c r="G1254" s="81" t="s">
        <v>189</v>
      </c>
      <c r="H1254" s="83">
        <v>205</v>
      </c>
      <c r="I1254" s="92">
        <v>0.45</v>
      </c>
      <c r="J1254" s="84">
        <f t="shared" si="41"/>
        <v>112.75000000000001</v>
      </c>
    </row>
    <row r="1255" spans="1:10" ht="15.5">
      <c r="A1255" s="34">
        <f t="shared" si="42"/>
        <v>1251</v>
      </c>
      <c r="B1255" s="81" t="s">
        <v>2032</v>
      </c>
      <c r="C1255" s="81" t="s">
        <v>2575</v>
      </c>
      <c r="D1255" s="81" t="s">
        <v>2576</v>
      </c>
      <c r="E1255" s="81" t="s">
        <v>189</v>
      </c>
      <c r="F1255" s="81" t="s">
        <v>56</v>
      </c>
      <c r="G1255" s="81" t="s">
        <v>189</v>
      </c>
      <c r="H1255" s="83">
        <v>125</v>
      </c>
      <c r="I1255" s="92">
        <v>0.45</v>
      </c>
      <c r="J1255" s="84">
        <f t="shared" si="41"/>
        <v>68.75</v>
      </c>
    </row>
    <row r="1256" spans="1:10" ht="15.5">
      <c r="A1256" s="34">
        <f t="shared" si="42"/>
        <v>1252</v>
      </c>
      <c r="B1256" s="81" t="s">
        <v>2032</v>
      </c>
      <c r="C1256" s="81" t="s">
        <v>2577</v>
      </c>
      <c r="D1256" s="81" t="s">
        <v>2578</v>
      </c>
      <c r="E1256" s="81" t="s">
        <v>189</v>
      </c>
      <c r="F1256" s="81" t="s">
        <v>56</v>
      </c>
      <c r="G1256" s="81" t="s">
        <v>189</v>
      </c>
      <c r="H1256" s="83">
        <v>210</v>
      </c>
      <c r="I1256" s="92">
        <v>0.45</v>
      </c>
      <c r="J1256" s="84">
        <f t="shared" si="41"/>
        <v>115.50000000000001</v>
      </c>
    </row>
    <row r="1257" spans="1:10" ht="15.5">
      <c r="A1257" s="34">
        <f t="shared" si="42"/>
        <v>1253</v>
      </c>
      <c r="B1257" s="81" t="s">
        <v>2032</v>
      </c>
      <c r="C1257" s="81" t="s">
        <v>2579</v>
      </c>
      <c r="D1257" s="81" t="s">
        <v>2403</v>
      </c>
      <c r="E1257" s="81" t="s">
        <v>189</v>
      </c>
      <c r="F1257" s="81" t="s">
        <v>56</v>
      </c>
      <c r="G1257" s="81" t="s">
        <v>189</v>
      </c>
      <c r="H1257" s="83">
        <v>160</v>
      </c>
      <c r="I1257" s="92">
        <v>0.45</v>
      </c>
      <c r="J1257" s="84">
        <f t="shared" si="41"/>
        <v>88</v>
      </c>
    </row>
    <row r="1258" spans="1:10" ht="15.5">
      <c r="A1258" s="34">
        <f t="shared" si="42"/>
        <v>1254</v>
      </c>
      <c r="B1258" s="81" t="s">
        <v>2032</v>
      </c>
      <c r="C1258" s="81" t="s">
        <v>2580</v>
      </c>
      <c r="D1258" s="81" t="s">
        <v>2406</v>
      </c>
      <c r="E1258" s="81" t="s">
        <v>189</v>
      </c>
      <c r="F1258" s="81" t="s">
        <v>56</v>
      </c>
      <c r="G1258" s="81" t="s">
        <v>189</v>
      </c>
      <c r="H1258" s="83">
        <v>150</v>
      </c>
      <c r="I1258" s="92">
        <v>0.45</v>
      </c>
      <c r="J1258" s="84">
        <f t="shared" si="41"/>
        <v>82.5</v>
      </c>
    </row>
    <row r="1259" spans="1:10" ht="15.5">
      <c r="A1259" s="34">
        <f t="shared" si="42"/>
        <v>1255</v>
      </c>
      <c r="B1259" s="81" t="s">
        <v>2032</v>
      </c>
      <c r="C1259" s="81" t="s">
        <v>2581</v>
      </c>
      <c r="D1259" s="81" t="s">
        <v>2582</v>
      </c>
      <c r="E1259" s="81" t="s">
        <v>189</v>
      </c>
      <c r="F1259" s="81" t="s">
        <v>56</v>
      </c>
      <c r="G1259" s="81" t="s">
        <v>189</v>
      </c>
      <c r="H1259" s="83">
        <v>175</v>
      </c>
      <c r="I1259" s="92">
        <v>0.45</v>
      </c>
      <c r="J1259" s="84">
        <f t="shared" si="41"/>
        <v>96.250000000000014</v>
      </c>
    </row>
    <row r="1260" spans="1:10" ht="15.5">
      <c r="A1260" s="34">
        <f t="shared" si="42"/>
        <v>1256</v>
      </c>
      <c r="B1260" s="81" t="s">
        <v>2032</v>
      </c>
      <c r="C1260" s="81" t="s">
        <v>2583</v>
      </c>
      <c r="D1260" s="81" t="s">
        <v>2584</v>
      </c>
      <c r="E1260" s="81" t="s">
        <v>189</v>
      </c>
      <c r="F1260" s="81" t="s">
        <v>56</v>
      </c>
      <c r="G1260" s="81" t="s">
        <v>189</v>
      </c>
      <c r="H1260" s="83">
        <v>187.5</v>
      </c>
      <c r="I1260" s="92">
        <v>0.45</v>
      </c>
      <c r="J1260" s="84">
        <f t="shared" si="41"/>
        <v>103.12500000000001</v>
      </c>
    </row>
    <row r="1261" spans="1:10" ht="15.5">
      <c r="A1261" s="34">
        <f t="shared" si="42"/>
        <v>1257</v>
      </c>
      <c r="B1261" s="81" t="s">
        <v>2032</v>
      </c>
      <c r="C1261" s="81" t="s">
        <v>2585</v>
      </c>
      <c r="D1261" s="81" t="s">
        <v>2586</v>
      </c>
      <c r="E1261" s="81" t="s">
        <v>189</v>
      </c>
      <c r="F1261" s="81" t="s">
        <v>56</v>
      </c>
      <c r="G1261" s="81" t="s">
        <v>189</v>
      </c>
      <c r="H1261" s="83">
        <v>242.5</v>
      </c>
      <c r="I1261" s="92">
        <v>0.45</v>
      </c>
      <c r="J1261" s="84">
        <f t="shared" si="41"/>
        <v>133.375</v>
      </c>
    </row>
    <row r="1262" spans="1:10" ht="15.5">
      <c r="A1262" s="34">
        <f t="shared" si="42"/>
        <v>1258</v>
      </c>
      <c r="B1262" s="81" t="s">
        <v>2032</v>
      </c>
      <c r="C1262" s="81" t="s">
        <v>2587</v>
      </c>
      <c r="D1262" s="81" t="s">
        <v>2588</v>
      </c>
      <c r="E1262" s="81" t="s">
        <v>189</v>
      </c>
      <c r="F1262" s="81" t="s">
        <v>56</v>
      </c>
      <c r="G1262" s="81" t="s">
        <v>189</v>
      </c>
      <c r="H1262" s="83">
        <v>167.5</v>
      </c>
      <c r="I1262" s="92">
        <v>0.45</v>
      </c>
      <c r="J1262" s="84">
        <f t="shared" si="41"/>
        <v>92.125000000000014</v>
      </c>
    </row>
    <row r="1263" spans="1:10" ht="15.5">
      <c r="A1263" s="34">
        <f t="shared" si="42"/>
        <v>1259</v>
      </c>
      <c r="B1263" s="81" t="s">
        <v>2032</v>
      </c>
      <c r="C1263" s="81" t="s">
        <v>2589</v>
      </c>
      <c r="D1263" s="81" t="s">
        <v>2590</v>
      </c>
      <c r="E1263" s="81" t="s">
        <v>189</v>
      </c>
      <c r="F1263" s="81" t="s">
        <v>56</v>
      </c>
      <c r="G1263" s="81" t="s">
        <v>189</v>
      </c>
      <c r="H1263" s="83">
        <v>192.5</v>
      </c>
      <c r="I1263" s="92">
        <v>0.45</v>
      </c>
      <c r="J1263" s="84">
        <f t="shared" si="41"/>
        <v>105.87500000000001</v>
      </c>
    </row>
    <row r="1264" spans="1:10" ht="15.5">
      <c r="A1264" s="34">
        <f t="shared" si="42"/>
        <v>1260</v>
      </c>
      <c r="B1264" s="81" t="s">
        <v>2032</v>
      </c>
      <c r="C1264" s="81" t="s">
        <v>2591</v>
      </c>
      <c r="D1264" s="81" t="s">
        <v>2592</v>
      </c>
      <c r="E1264" s="81" t="s">
        <v>189</v>
      </c>
      <c r="F1264" s="81" t="s">
        <v>56</v>
      </c>
      <c r="G1264" s="81" t="s">
        <v>189</v>
      </c>
      <c r="H1264" s="83">
        <v>128.75</v>
      </c>
      <c r="I1264" s="92">
        <v>0.45</v>
      </c>
      <c r="J1264" s="84">
        <f t="shared" si="41"/>
        <v>70.8125</v>
      </c>
    </row>
    <row r="1265" spans="1:10" ht="15.5">
      <c r="A1265" s="34">
        <f t="shared" si="42"/>
        <v>1261</v>
      </c>
      <c r="B1265" s="81" t="s">
        <v>2032</v>
      </c>
      <c r="C1265" s="81" t="s">
        <v>2593</v>
      </c>
      <c r="D1265" s="81" t="s">
        <v>2594</v>
      </c>
      <c r="E1265" s="81" t="s">
        <v>189</v>
      </c>
      <c r="F1265" s="81" t="s">
        <v>56</v>
      </c>
      <c r="G1265" s="81" t="s">
        <v>189</v>
      </c>
      <c r="H1265" s="83">
        <v>136.25</v>
      </c>
      <c r="I1265" s="92">
        <v>0.45</v>
      </c>
      <c r="J1265" s="84">
        <f t="shared" si="41"/>
        <v>74.9375</v>
      </c>
    </row>
    <row r="1266" spans="1:10" ht="15.5">
      <c r="A1266" s="34">
        <f t="shared" si="42"/>
        <v>1262</v>
      </c>
      <c r="B1266" s="81" t="s">
        <v>2032</v>
      </c>
      <c r="C1266" s="81" t="s">
        <v>2595</v>
      </c>
      <c r="D1266" s="81" t="s">
        <v>2596</v>
      </c>
      <c r="E1266" s="81" t="s">
        <v>189</v>
      </c>
      <c r="F1266" s="81" t="s">
        <v>56</v>
      </c>
      <c r="G1266" s="81" t="s">
        <v>189</v>
      </c>
      <c r="H1266" s="83">
        <v>136.25</v>
      </c>
      <c r="I1266" s="92">
        <v>0.45</v>
      </c>
      <c r="J1266" s="84">
        <f t="shared" si="41"/>
        <v>74.9375</v>
      </c>
    </row>
    <row r="1267" spans="1:10" ht="15.5">
      <c r="A1267" s="34">
        <f t="shared" si="42"/>
        <v>1263</v>
      </c>
      <c r="B1267" s="81" t="s">
        <v>2032</v>
      </c>
      <c r="C1267" s="81" t="s">
        <v>2597</v>
      </c>
      <c r="D1267" s="81" t="s">
        <v>2598</v>
      </c>
      <c r="E1267" s="81" t="s">
        <v>189</v>
      </c>
      <c r="F1267" s="81" t="s">
        <v>56</v>
      </c>
      <c r="G1267" s="81" t="s">
        <v>189</v>
      </c>
      <c r="H1267" s="83">
        <v>226.25</v>
      </c>
      <c r="I1267" s="92">
        <v>0.45</v>
      </c>
      <c r="J1267" s="84">
        <f t="shared" si="41"/>
        <v>124.43750000000001</v>
      </c>
    </row>
    <row r="1268" spans="1:10" ht="15.5">
      <c r="A1268" s="34">
        <f t="shared" si="42"/>
        <v>1264</v>
      </c>
      <c r="B1268" s="81" t="s">
        <v>2032</v>
      </c>
      <c r="C1268" s="81" t="s">
        <v>2599</v>
      </c>
      <c r="D1268" s="81" t="s">
        <v>2600</v>
      </c>
      <c r="E1268" s="81" t="s">
        <v>189</v>
      </c>
      <c r="F1268" s="81" t="s">
        <v>56</v>
      </c>
      <c r="G1268" s="81" t="s">
        <v>189</v>
      </c>
      <c r="H1268" s="83">
        <v>226.25</v>
      </c>
      <c r="I1268" s="92">
        <v>0.45</v>
      </c>
      <c r="J1268" s="84">
        <f t="shared" si="41"/>
        <v>124.43750000000001</v>
      </c>
    </row>
    <row r="1269" spans="1:10" ht="15.5">
      <c r="A1269" s="34">
        <f t="shared" si="42"/>
        <v>1265</v>
      </c>
      <c r="B1269" s="81" t="s">
        <v>2032</v>
      </c>
      <c r="C1269" s="81" t="s">
        <v>2601</v>
      </c>
      <c r="D1269" s="81" t="s">
        <v>2602</v>
      </c>
      <c r="E1269" s="81" t="s">
        <v>189</v>
      </c>
      <c r="F1269" s="81" t="s">
        <v>56</v>
      </c>
      <c r="G1269" s="81" t="s">
        <v>189</v>
      </c>
      <c r="H1269" s="83">
        <v>380</v>
      </c>
      <c r="I1269" s="92">
        <v>0.45</v>
      </c>
      <c r="J1269" s="84">
        <f t="shared" ref="J1269:J1332" si="43">H1269*(1-I1269)</f>
        <v>209.00000000000003</v>
      </c>
    </row>
    <row r="1270" spans="1:10" ht="15.5">
      <c r="A1270" s="34">
        <f t="shared" si="42"/>
        <v>1266</v>
      </c>
      <c r="B1270" s="81" t="s">
        <v>2032</v>
      </c>
      <c r="C1270" s="81" t="s">
        <v>2603</v>
      </c>
      <c r="D1270" s="81" t="s">
        <v>2604</v>
      </c>
      <c r="E1270" s="81" t="s">
        <v>189</v>
      </c>
      <c r="F1270" s="81" t="s">
        <v>56</v>
      </c>
      <c r="G1270" s="81" t="s">
        <v>189</v>
      </c>
      <c r="H1270" s="83">
        <v>457.5</v>
      </c>
      <c r="I1270" s="92">
        <v>0.45</v>
      </c>
      <c r="J1270" s="84">
        <f t="shared" si="43"/>
        <v>251.62500000000003</v>
      </c>
    </row>
    <row r="1271" spans="1:10" ht="15.5">
      <c r="A1271" s="34">
        <f t="shared" si="42"/>
        <v>1267</v>
      </c>
      <c r="B1271" s="81" t="s">
        <v>2032</v>
      </c>
      <c r="C1271" s="81" t="s">
        <v>2605</v>
      </c>
      <c r="D1271" s="81" t="s">
        <v>2606</v>
      </c>
      <c r="E1271" s="81" t="s">
        <v>189</v>
      </c>
      <c r="F1271" s="81" t="s">
        <v>56</v>
      </c>
      <c r="G1271" s="81" t="s">
        <v>189</v>
      </c>
      <c r="H1271" s="83">
        <v>590</v>
      </c>
      <c r="I1271" s="92">
        <v>0.45</v>
      </c>
      <c r="J1271" s="84">
        <f t="shared" si="43"/>
        <v>324.5</v>
      </c>
    </row>
    <row r="1272" spans="1:10" ht="15.5">
      <c r="A1272" s="34">
        <f t="shared" si="42"/>
        <v>1268</v>
      </c>
      <c r="B1272" s="81" t="s">
        <v>2032</v>
      </c>
      <c r="C1272" s="81" t="s">
        <v>2607</v>
      </c>
      <c r="D1272" s="81" t="s">
        <v>2608</v>
      </c>
      <c r="E1272" s="81" t="s">
        <v>189</v>
      </c>
      <c r="F1272" s="81" t="s">
        <v>56</v>
      </c>
      <c r="G1272" s="81" t="s">
        <v>189</v>
      </c>
      <c r="H1272" s="83">
        <v>131.25</v>
      </c>
      <c r="I1272" s="92">
        <v>0.45</v>
      </c>
      <c r="J1272" s="84">
        <f t="shared" si="43"/>
        <v>72.1875</v>
      </c>
    </row>
    <row r="1273" spans="1:10" ht="15.5">
      <c r="A1273" s="34">
        <f t="shared" si="42"/>
        <v>1269</v>
      </c>
      <c r="B1273" s="81" t="s">
        <v>2032</v>
      </c>
      <c r="C1273" s="81" t="s">
        <v>2609</v>
      </c>
      <c r="D1273" s="81" t="s">
        <v>2610</v>
      </c>
      <c r="E1273" s="81" t="s">
        <v>189</v>
      </c>
      <c r="F1273" s="81" t="s">
        <v>56</v>
      </c>
      <c r="G1273" s="81" t="s">
        <v>189</v>
      </c>
      <c r="H1273" s="83">
        <v>216.25</v>
      </c>
      <c r="I1273" s="92">
        <v>0.45</v>
      </c>
      <c r="J1273" s="84">
        <f t="shared" si="43"/>
        <v>118.93750000000001</v>
      </c>
    </row>
    <row r="1274" spans="1:10" ht="15.5">
      <c r="A1274" s="34">
        <f t="shared" si="42"/>
        <v>1270</v>
      </c>
      <c r="B1274" s="81" t="s">
        <v>2032</v>
      </c>
      <c r="C1274" s="81" t="s">
        <v>2611</v>
      </c>
      <c r="D1274" s="81" t="s">
        <v>2612</v>
      </c>
      <c r="E1274" s="81" t="s">
        <v>189</v>
      </c>
      <c r="F1274" s="81" t="s">
        <v>56</v>
      </c>
      <c r="G1274" s="81" t="s">
        <v>189</v>
      </c>
      <c r="H1274" s="83">
        <v>357.5</v>
      </c>
      <c r="I1274" s="92">
        <v>0.45</v>
      </c>
      <c r="J1274" s="84">
        <f t="shared" si="43"/>
        <v>196.62500000000003</v>
      </c>
    </row>
    <row r="1275" spans="1:10" ht="15.5">
      <c r="A1275" s="34">
        <f t="shared" si="42"/>
        <v>1271</v>
      </c>
      <c r="B1275" s="81" t="s">
        <v>2032</v>
      </c>
      <c r="C1275" s="81" t="s">
        <v>2613</v>
      </c>
      <c r="D1275" s="81" t="s">
        <v>2614</v>
      </c>
      <c r="E1275" s="81" t="s">
        <v>189</v>
      </c>
      <c r="F1275" s="81" t="s">
        <v>56</v>
      </c>
      <c r="G1275" s="81" t="s">
        <v>189</v>
      </c>
      <c r="H1275" s="83">
        <v>605</v>
      </c>
      <c r="I1275" s="92">
        <v>0.45</v>
      </c>
      <c r="J1275" s="84">
        <f t="shared" si="43"/>
        <v>332.75</v>
      </c>
    </row>
    <row r="1276" spans="1:10" ht="15.5">
      <c r="A1276" s="34">
        <f t="shared" si="42"/>
        <v>1272</v>
      </c>
      <c r="B1276" s="81" t="s">
        <v>2032</v>
      </c>
      <c r="C1276" s="81" t="s">
        <v>2615</v>
      </c>
      <c r="D1276" s="81" t="s">
        <v>2616</v>
      </c>
      <c r="E1276" s="81" t="s">
        <v>189</v>
      </c>
      <c r="F1276" s="81" t="s">
        <v>56</v>
      </c>
      <c r="G1276" s="81" t="s">
        <v>189</v>
      </c>
      <c r="H1276" s="83">
        <v>2120</v>
      </c>
      <c r="I1276" s="92">
        <v>0.45</v>
      </c>
      <c r="J1276" s="84">
        <f t="shared" si="43"/>
        <v>1166</v>
      </c>
    </row>
    <row r="1277" spans="1:10" ht="15.5">
      <c r="A1277" s="34">
        <f t="shared" si="42"/>
        <v>1273</v>
      </c>
      <c r="B1277" s="81" t="s">
        <v>2032</v>
      </c>
      <c r="C1277" s="81" t="s">
        <v>2617</v>
      </c>
      <c r="D1277" s="81" t="s">
        <v>2618</v>
      </c>
      <c r="E1277" s="81" t="s">
        <v>189</v>
      </c>
      <c r="F1277" s="81" t="s">
        <v>56</v>
      </c>
      <c r="G1277" s="81" t="s">
        <v>189</v>
      </c>
      <c r="H1277" s="83">
        <v>2985</v>
      </c>
      <c r="I1277" s="92">
        <v>0.45</v>
      </c>
      <c r="J1277" s="84">
        <f t="shared" si="43"/>
        <v>1641.7500000000002</v>
      </c>
    </row>
    <row r="1278" spans="1:10" ht="15.5">
      <c r="A1278" s="34">
        <f t="shared" si="42"/>
        <v>1274</v>
      </c>
      <c r="B1278" s="81" t="s">
        <v>2032</v>
      </c>
      <c r="C1278" s="81" t="s">
        <v>2619</v>
      </c>
      <c r="D1278" s="81" t="s">
        <v>2620</v>
      </c>
      <c r="E1278" s="81" t="s">
        <v>189</v>
      </c>
      <c r="F1278" s="81" t="s">
        <v>56</v>
      </c>
      <c r="G1278" s="81" t="s">
        <v>189</v>
      </c>
      <c r="H1278" s="83">
        <v>1650</v>
      </c>
      <c r="I1278" s="92">
        <v>0.45</v>
      </c>
      <c r="J1278" s="84">
        <f t="shared" si="43"/>
        <v>907.50000000000011</v>
      </c>
    </row>
    <row r="1279" spans="1:10" ht="15.5">
      <c r="A1279" s="34">
        <f t="shared" si="42"/>
        <v>1275</v>
      </c>
      <c r="B1279" s="81" t="s">
        <v>2032</v>
      </c>
      <c r="C1279" s="81" t="s">
        <v>6438</v>
      </c>
      <c r="D1279" s="81" t="s">
        <v>6854</v>
      </c>
      <c r="E1279" s="81" t="s">
        <v>189</v>
      </c>
      <c r="F1279" s="81" t="s">
        <v>56</v>
      </c>
      <c r="G1279" s="81" t="s">
        <v>189</v>
      </c>
      <c r="H1279" s="83">
        <v>0</v>
      </c>
      <c r="I1279" s="93"/>
      <c r="J1279" s="84">
        <f t="shared" si="43"/>
        <v>0</v>
      </c>
    </row>
    <row r="1280" spans="1:10" ht="15.5">
      <c r="A1280" s="34">
        <f t="shared" si="42"/>
        <v>1276</v>
      </c>
      <c r="B1280" s="81" t="s">
        <v>2032</v>
      </c>
      <c r="C1280" s="81" t="s">
        <v>2621</v>
      </c>
      <c r="D1280" s="81" t="s">
        <v>2622</v>
      </c>
      <c r="E1280" s="81" t="s">
        <v>189</v>
      </c>
      <c r="F1280" s="81" t="s">
        <v>56</v>
      </c>
      <c r="G1280" s="81" t="s">
        <v>189</v>
      </c>
      <c r="H1280" s="83">
        <v>1650</v>
      </c>
      <c r="I1280" s="92">
        <v>0.45</v>
      </c>
      <c r="J1280" s="84">
        <f t="shared" si="43"/>
        <v>907.50000000000011</v>
      </c>
    </row>
    <row r="1281" spans="1:10" ht="15.5">
      <c r="A1281" s="34">
        <f t="shared" si="42"/>
        <v>1277</v>
      </c>
      <c r="B1281" s="81" t="s">
        <v>2032</v>
      </c>
      <c r="C1281" s="81" t="s">
        <v>2623</v>
      </c>
      <c r="D1281" s="81" t="s">
        <v>2624</v>
      </c>
      <c r="E1281" s="81" t="s">
        <v>189</v>
      </c>
      <c r="F1281" s="81" t="s">
        <v>56</v>
      </c>
      <c r="G1281" s="81" t="s">
        <v>189</v>
      </c>
      <c r="H1281" s="83">
        <v>41.25</v>
      </c>
      <c r="I1281" s="92">
        <v>0.45</v>
      </c>
      <c r="J1281" s="84">
        <f t="shared" si="43"/>
        <v>22.687500000000004</v>
      </c>
    </row>
    <row r="1282" spans="1:10" ht="15.5">
      <c r="A1282" s="34">
        <f t="shared" si="42"/>
        <v>1278</v>
      </c>
      <c r="B1282" s="81" t="s">
        <v>2032</v>
      </c>
      <c r="C1282" s="81" t="s">
        <v>2625</v>
      </c>
      <c r="D1282" s="81" t="s">
        <v>2626</v>
      </c>
      <c r="E1282" s="81" t="s">
        <v>189</v>
      </c>
      <c r="F1282" s="81" t="s">
        <v>56</v>
      </c>
      <c r="G1282" s="81" t="s">
        <v>189</v>
      </c>
      <c r="H1282" s="83">
        <v>1250</v>
      </c>
      <c r="I1282" s="92">
        <v>0.45</v>
      </c>
      <c r="J1282" s="84">
        <f t="shared" si="43"/>
        <v>687.5</v>
      </c>
    </row>
    <row r="1283" spans="1:10" ht="15.5">
      <c r="A1283" s="34">
        <f t="shared" si="42"/>
        <v>1279</v>
      </c>
      <c r="B1283" s="81" t="s">
        <v>2032</v>
      </c>
      <c r="C1283" s="81" t="s">
        <v>2627</v>
      </c>
      <c r="D1283" s="81" t="s">
        <v>2628</v>
      </c>
      <c r="E1283" s="81" t="s">
        <v>189</v>
      </c>
      <c r="F1283" s="81" t="s">
        <v>56</v>
      </c>
      <c r="G1283" s="81" t="s">
        <v>189</v>
      </c>
      <c r="H1283" s="83">
        <v>1125</v>
      </c>
      <c r="I1283" s="92">
        <v>0.45</v>
      </c>
      <c r="J1283" s="84">
        <f t="shared" si="43"/>
        <v>618.75</v>
      </c>
    </row>
    <row r="1284" spans="1:10" ht="15.5">
      <c r="A1284" s="34">
        <f t="shared" si="42"/>
        <v>1280</v>
      </c>
      <c r="B1284" s="81" t="s">
        <v>2032</v>
      </c>
      <c r="C1284" s="81" t="s">
        <v>2629</v>
      </c>
      <c r="D1284" s="81" t="s">
        <v>2630</v>
      </c>
      <c r="E1284" s="81" t="s">
        <v>189</v>
      </c>
      <c r="F1284" s="81" t="s">
        <v>56</v>
      </c>
      <c r="G1284" s="81" t="s">
        <v>189</v>
      </c>
      <c r="H1284" s="83">
        <v>1000</v>
      </c>
      <c r="I1284" s="92">
        <v>0.45</v>
      </c>
      <c r="J1284" s="84">
        <f t="shared" si="43"/>
        <v>550</v>
      </c>
    </row>
    <row r="1285" spans="1:10" ht="15.5">
      <c r="A1285" s="34">
        <f t="shared" si="42"/>
        <v>1281</v>
      </c>
      <c r="B1285" s="81" t="s">
        <v>2032</v>
      </c>
      <c r="C1285" s="81" t="s">
        <v>2631</v>
      </c>
      <c r="D1285" s="81" t="s">
        <v>2632</v>
      </c>
      <c r="E1285" s="81" t="s">
        <v>189</v>
      </c>
      <c r="F1285" s="81" t="s">
        <v>56</v>
      </c>
      <c r="G1285" s="81" t="s">
        <v>189</v>
      </c>
      <c r="H1285" s="83">
        <v>875</v>
      </c>
      <c r="I1285" s="92">
        <v>0.45</v>
      </c>
      <c r="J1285" s="84">
        <f t="shared" si="43"/>
        <v>481.25000000000006</v>
      </c>
    </row>
    <row r="1286" spans="1:10" ht="15.5">
      <c r="A1286" s="34">
        <f t="shared" si="42"/>
        <v>1282</v>
      </c>
      <c r="B1286" s="81" t="s">
        <v>2032</v>
      </c>
      <c r="C1286" s="81" t="s">
        <v>2633</v>
      </c>
      <c r="D1286" s="81" t="s">
        <v>2634</v>
      </c>
      <c r="E1286" s="81" t="s">
        <v>189</v>
      </c>
      <c r="F1286" s="81" t="s">
        <v>56</v>
      </c>
      <c r="G1286" s="81" t="s">
        <v>189</v>
      </c>
      <c r="H1286" s="83">
        <v>750</v>
      </c>
      <c r="I1286" s="92">
        <v>0.45</v>
      </c>
      <c r="J1286" s="84">
        <f t="shared" si="43"/>
        <v>412.50000000000006</v>
      </c>
    </row>
    <row r="1287" spans="1:10" ht="15.5">
      <c r="A1287" s="34">
        <f t="shared" si="42"/>
        <v>1283</v>
      </c>
      <c r="B1287" s="81" t="s">
        <v>2032</v>
      </c>
      <c r="C1287" s="81" t="s">
        <v>2635</v>
      </c>
      <c r="D1287" s="81" t="s">
        <v>2636</v>
      </c>
      <c r="E1287" s="81" t="s">
        <v>189</v>
      </c>
      <c r="F1287" s="81" t="s">
        <v>56</v>
      </c>
      <c r="G1287" s="81" t="s">
        <v>189</v>
      </c>
      <c r="H1287" s="83">
        <v>625</v>
      </c>
      <c r="I1287" s="92">
        <v>0.45</v>
      </c>
      <c r="J1287" s="84">
        <f t="shared" si="43"/>
        <v>343.75</v>
      </c>
    </row>
    <row r="1288" spans="1:10" ht="15.5">
      <c r="A1288" s="34">
        <f t="shared" si="42"/>
        <v>1284</v>
      </c>
      <c r="B1288" s="81" t="s">
        <v>2032</v>
      </c>
      <c r="C1288" s="81" t="s">
        <v>2637</v>
      </c>
      <c r="D1288" s="81" t="s">
        <v>2638</v>
      </c>
      <c r="E1288" s="81" t="s">
        <v>189</v>
      </c>
      <c r="F1288" s="81" t="s">
        <v>56</v>
      </c>
      <c r="G1288" s="81" t="s">
        <v>189</v>
      </c>
      <c r="H1288" s="83">
        <v>550</v>
      </c>
      <c r="I1288" s="92">
        <v>0.45</v>
      </c>
      <c r="J1288" s="84">
        <f t="shared" si="43"/>
        <v>302.5</v>
      </c>
    </row>
    <row r="1289" spans="1:10" ht="15.5">
      <c r="A1289" s="34">
        <f t="shared" si="42"/>
        <v>1285</v>
      </c>
      <c r="B1289" s="81" t="s">
        <v>2032</v>
      </c>
      <c r="C1289" s="81" t="s">
        <v>2639</v>
      </c>
      <c r="D1289" s="81" t="s">
        <v>2626</v>
      </c>
      <c r="E1289" s="81" t="s">
        <v>189</v>
      </c>
      <c r="F1289" s="81" t="s">
        <v>56</v>
      </c>
      <c r="G1289" s="81" t="s">
        <v>189</v>
      </c>
      <c r="H1289" s="83">
        <v>1875</v>
      </c>
      <c r="I1289" s="92">
        <v>0.45</v>
      </c>
      <c r="J1289" s="84">
        <f t="shared" si="43"/>
        <v>1031.25</v>
      </c>
    </row>
    <row r="1290" spans="1:10" ht="15.5">
      <c r="A1290" s="34">
        <f t="shared" si="42"/>
        <v>1286</v>
      </c>
      <c r="B1290" s="81" t="s">
        <v>2032</v>
      </c>
      <c r="C1290" s="81" t="s">
        <v>2640</v>
      </c>
      <c r="D1290" s="81" t="s">
        <v>2628</v>
      </c>
      <c r="E1290" s="81" t="s">
        <v>189</v>
      </c>
      <c r="F1290" s="81" t="s">
        <v>56</v>
      </c>
      <c r="G1290" s="81" t="s">
        <v>189</v>
      </c>
      <c r="H1290" s="83">
        <v>1687.5</v>
      </c>
      <c r="I1290" s="92">
        <v>0.45</v>
      </c>
      <c r="J1290" s="84">
        <f t="shared" si="43"/>
        <v>928.12500000000011</v>
      </c>
    </row>
    <row r="1291" spans="1:10" ht="15.5">
      <c r="A1291" s="34">
        <f t="shared" si="42"/>
        <v>1287</v>
      </c>
      <c r="B1291" s="81" t="s">
        <v>2032</v>
      </c>
      <c r="C1291" s="81" t="s">
        <v>2641</v>
      </c>
      <c r="D1291" s="81" t="s">
        <v>2630</v>
      </c>
      <c r="E1291" s="81" t="s">
        <v>189</v>
      </c>
      <c r="F1291" s="81" t="s">
        <v>56</v>
      </c>
      <c r="G1291" s="81" t="s">
        <v>189</v>
      </c>
      <c r="H1291" s="83">
        <v>1500</v>
      </c>
      <c r="I1291" s="92">
        <v>0.45</v>
      </c>
      <c r="J1291" s="84">
        <f t="shared" si="43"/>
        <v>825.00000000000011</v>
      </c>
    </row>
    <row r="1292" spans="1:10" ht="15.5">
      <c r="A1292" s="34">
        <f t="shared" si="42"/>
        <v>1288</v>
      </c>
      <c r="B1292" s="81" t="s">
        <v>2032</v>
      </c>
      <c r="C1292" s="81" t="s">
        <v>2642</v>
      </c>
      <c r="D1292" s="81" t="s">
        <v>2632</v>
      </c>
      <c r="E1292" s="81" t="s">
        <v>189</v>
      </c>
      <c r="F1292" s="81" t="s">
        <v>56</v>
      </c>
      <c r="G1292" s="81" t="s">
        <v>189</v>
      </c>
      <c r="H1292" s="83">
        <v>1312.5</v>
      </c>
      <c r="I1292" s="92">
        <v>0.45</v>
      </c>
      <c r="J1292" s="84">
        <f t="shared" si="43"/>
        <v>721.87500000000011</v>
      </c>
    </row>
    <row r="1293" spans="1:10" ht="15.5">
      <c r="A1293" s="34">
        <f t="shared" si="42"/>
        <v>1289</v>
      </c>
      <c r="B1293" s="81" t="s">
        <v>2032</v>
      </c>
      <c r="C1293" s="81" t="s">
        <v>2643</v>
      </c>
      <c r="D1293" s="81" t="s">
        <v>2634</v>
      </c>
      <c r="E1293" s="81" t="s">
        <v>189</v>
      </c>
      <c r="F1293" s="81" t="s">
        <v>56</v>
      </c>
      <c r="G1293" s="81" t="s">
        <v>189</v>
      </c>
      <c r="H1293" s="83">
        <v>1125</v>
      </c>
      <c r="I1293" s="92">
        <v>0.45</v>
      </c>
      <c r="J1293" s="84">
        <f t="shared" si="43"/>
        <v>618.75</v>
      </c>
    </row>
    <row r="1294" spans="1:10" ht="15.5">
      <c r="A1294" s="34">
        <f t="shared" si="42"/>
        <v>1290</v>
      </c>
      <c r="B1294" s="81" t="s">
        <v>2032</v>
      </c>
      <c r="C1294" s="81" t="s">
        <v>2644</v>
      </c>
      <c r="D1294" s="81" t="s">
        <v>2636</v>
      </c>
      <c r="E1294" s="81" t="s">
        <v>189</v>
      </c>
      <c r="F1294" s="81" t="s">
        <v>56</v>
      </c>
      <c r="G1294" s="81" t="s">
        <v>189</v>
      </c>
      <c r="H1294" s="83">
        <v>937.5</v>
      </c>
      <c r="I1294" s="92">
        <v>0.45</v>
      </c>
      <c r="J1294" s="84">
        <f t="shared" si="43"/>
        <v>515.625</v>
      </c>
    </row>
    <row r="1295" spans="1:10" ht="15.5">
      <c r="A1295" s="34">
        <f t="shared" si="42"/>
        <v>1291</v>
      </c>
      <c r="B1295" s="81" t="s">
        <v>2032</v>
      </c>
      <c r="C1295" s="81" t="s">
        <v>2645</v>
      </c>
      <c r="D1295" s="81" t="s">
        <v>2626</v>
      </c>
      <c r="E1295" s="81" t="s">
        <v>189</v>
      </c>
      <c r="F1295" s="81" t="s">
        <v>56</v>
      </c>
      <c r="G1295" s="81" t="s">
        <v>189</v>
      </c>
      <c r="H1295" s="83">
        <v>3125</v>
      </c>
      <c r="I1295" s="92">
        <v>0.45</v>
      </c>
      <c r="J1295" s="84">
        <f t="shared" si="43"/>
        <v>1718.7500000000002</v>
      </c>
    </row>
    <row r="1296" spans="1:10" ht="15.5">
      <c r="A1296" s="34">
        <f t="shared" si="42"/>
        <v>1292</v>
      </c>
      <c r="B1296" s="81" t="s">
        <v>2032</v>
      </c>
      <c r="C1296" s="81" t="s">
        <v>2646</v>
      </c>
      <c r="D1296" s="81" t="s">
        <v>2626</v>
      </c>
      <c r="E1296" s="81" t="s">
        <v>189</v>
      </c>
      <c r="F1296" s="81" t="s">
        <v>56</v>
      </c>
      <c r="G1296" s="81" t="s">
        <v>189</v>
      </c>
      <c r="H1296" s="83">
        <v>3125</v>
      </c>
      <c r="I1296" s="92">
        <v>0.45</v>
      </c>
      <c r="J1296" s="84">
        <f t="shared" si="43"/>
        <v>1718.7500000000002</v>
      </c>
    </row>
    <row r="1297" spans="1:10" ht="15.5">
      <c r="A1297" s="34">
        <f t="shared" si="42"/>
        <v>1293</v>
      </c>
      <c r="B1297" s="81" t="s">
        <v>2032</v>
      </c>
      <c r="C1297" s="81" t="s">
        <v>2647</v>
      </c>
      <c r="D1297" s="81" t="s">
        <v>2628</v>
      </c>
      <c r="E1297" s="81" t="s">
        <v>189</v>
      </c>
      <c r="F1297" s="81" t="s">
        <v>56</v>
      </c>
      <c r="G1297" s="81" t="s">
        <v>189</v>
      </c>
      <c r="H1297" s="83">
        <v>2812.5</v>
      </c>
      <c r="I1297" s="92">
        <v>0.45</v>
      </c>
      <c r="J1297" s="84">
        <f t="shared" si="43"/>
        <v>1546.8750000000002</v>
      </c>
    </row>
    <row r="1298" spans="1:10" ht="15.5">
      <c r="A1298" s="34">
        <f t="shared" si="42"/>
        <v>1294</v>
      </c>
      <c r="B1298" s="81" t="s">
        <v>2032</v>
      </c>
      <c r="C1298" s="81" t="s">
        <v>2648</v>
      </c>
      <c r="D1298" s="81" t="s">
        <v>2628</v>
      </c>
      <c r="E1298" s="81" t="s">
        <v>189</v>
      </c>
      <c r="F1298" s="81" t="s">
        <v>56</v>
      </c>
      <c r="G1298" s="81" t="s">
        <v>189</v>
      </c>
      <c r="H1298" s="83">
        <v>2812.5</v>
      </c>
      <c r="I1298" s="92">
        <v>0.45</v>
      </c>
      <c r="J1298" s="84">
        <f t="shared" si="43"/>
        <v>1546.8750000000002</v>
      </c>
    </row>
    <row r="1299" spans="1:10" ht="15.5">
      <c r="A1299" s="34">
        <f t="shared" si="42"/>
        <v>1295</v>
      </c>
      <c r="B1299" s="81" t="s">
        <v>2032</v>
      </c>
      <c r="C1299" s="81" t="s">
        <v>2649</v>
      </c>
      <c r="D1299" s="81" t="s">
        <v>2630</v>
      </c>
      <c r="E1299" s="81" t="s">
        <v>189</v>
      </c>
      <c r="F1299" s="81" t="s">
        <v>56</v>
      </c>
      <c r="G1299" s="81" t="s">
        <v>189</v>
      </c>
      <c r="H1299" s="83">
        <v>2500</v>
      </c>
      <c r="I1299" s="92">
        <v>0.45</v>
      </c>
      <c r="J1299" s="84">
        <f t="shared" si="43"/>
        <v>1375</v>
      </c>
    </row>
    <row r="1300" spans="1:10" ht="15.5">
      <c r="A1300" s="34">
        <f t="shared" si="42"/>
        <v>1296</v>
      </c>
      <c r="B1300" s="81" t="s">
        <v>2032</v>
      </c>
      <c r="C1300" s="81" t="s">
        <v>2650</v>
      </c>
      <c r="D1300" s="81" t="s">
        <v>2630</v>
      </c>
      <c r="E1300" s="81" t="s">
        <v>189</v>
      </c>
      <c r="F1300" s="81" t="s">
        <v>56</v>
      </c>
      <c r="G1300" s="81" t="s">
        <v>189</v>
      </c>
      <c r="H1300" s="83">
        <v>2500</v>
      </c>
      <c r="I1300" s="92">
        <v>0.45</v>
      </c>
      <c r="J1300" s="84">
        <f t="shared" si="43"/>
        <v>1375</v>
      </c>
    </row>
    <row r="1301" spans="1:10" ht="15.5">
      <c r="A1301" s="34">
        <f t="shared" si="42"/>
        <v>1297</v>
      </c>
      <c r="B1301" s="81" t="s">
        <v>2032</v>
      </c>
      <c r="C1301" s="81" t="s">
        <v>2651</v>
      </c>
      <c r="D1301" s="81" t="s">
        <v>2632</v>
      </c>
      <c r="E1301" s="81" t="s">
        <v>189</v>
      </c>
      <c r="F1301" s="81" t="s">
        <v>56</v>
      </c>
      <c r="G1301" s="81" t="s">
        <v>189</v>
      </c>
      <c r="H1301" s="83">
        <v>2187.5</v>
      </c>
      <c r="I1301" s="92">
        <v>0.45</v>
      </c>
      <c r="J1301" s="84">
        <f t="shared" si="43"/>
        <v>1203.125</v>
      </c>
    </row>
    <row r="1302" spans="1:10" ht="15.5">
      <c r="A1302" s="34">
        <f t="shared" si="42"/>
        <v>1298</v>
      </c>
      <c r="B1302" s="81" t="s">
        <v>2032</v>
      </c>
      <c r="C1302" s="81" t="s">
        <v>2652</v>
      </c>
      <c r="D1302" s="81" t="s">
        <v>2632</v>
      </c>
      <c r="E1302" s="81" t="s">
        <v>189</v>
      </c>
      <c r="F1302" s="81" t="s">
        <v>56</v>
      </c>
      <c r="G1302" s="81" t="s">
        <v>189</v>
      </c>
      <c r="H1302" s="83">
        <v>2187.5</v>
      </c>
      <c r="I1302" s="92">
        <v>0.45</v>
      </c>
      <c r="J1302" s="84">
        <f t="shared" si="43"/>
        <v>1203.125</v>
      </c>
    </row>
    <row r="1303" spans="1:10" ht="15.5">
      <c r="A1303" s="34">
        <f t="shared" ref="A1303:A1366" si="44">SUM(A1302+1)</f>
        <v>1299</v>
      </c>
      <c r="B1303" s="81" t="s">
        <v>2032</v>
      </c>
      <c r="C1303" s="81" t="s">
        <v>2653</v>
      </c>
      <c r="D1303" s="81" t="s">
        <v>2634</v>
      </c>
      <c r="E1303" s="81" t="s">
        <v>189</v>
      </c>
      <c r="F1303" s="81" t="s">
        <v>56</v>
      </c>
      <c r="G1303" s="81" t="s">
        <v>189</v>
      </c>
      <c r="H1303" s="83">
        <v>1875</v>
      </c>
      <c r="I1303" s="92">
        <v>0.45</v>
      </c>
      <c r="J1303" s="84">
        <f t="shared" si="43"/>
        <v>1031.25</v>
      </c>
    </row>
    <row r="1304" spans="1:10" ht="15.5">
      <c r="A1304" s="34">
        <f t="shared" si="44"/>
        <v>1300</v>
      </c>
      <c r="B1304" s="81" t="s">
        <v>2032</v>
      </c>
      <c r="C1304" s="81" t="s">
        <v>2654</v>
      </c>
      <c r="D1304" s="81" t="s">
        <v>2634</v>
      </c>
      <c r="E1304" s="81" t="s">
        <v>189</v>
      </c>
      <c r="F1304" s="81" t="s">
        <v>56</v>
      </c>
      <c r="G1304" s="81" t="s">
        <v>189</v>
      </c>
      <c r="H1304" s="83">
        <v>1875</v>
      </c>
      <c r="I1304" s="92">
        <v>0.45</v>
      </c>
      <c r="J1304" s="84">
        <f t="shared" si="43"/>
        <v>1031.25</v>
      </c>
    </row>
    <row r="1305" spans="1:10" ht="15.5">
      <c r="A1305" s="34">
        <f t="shared" si="44"/>
        <v>1301</v>
      </c>
      <c r="B1305" s="81" t="s">
        <v>2032</v>
      </c>
      <c r="C1305" s="81" t="s">
        <v>2655</v>
      </c>
      <c r="D1305" s="81" t="s">
        <v>2636</v>
      </c>
      <c r="E1305" s="81" t="s">
        <v>189</v>
      </c>
      <c r="F1305" s="81" t="s">
        <v>56</v>
      </c>
      <c r="G1305" s="81" t="s">
        <v>189</v>
      </c>
      <c r="H1305" s="83">
        <v>1562.5</v>
      </c>
      <c r="I1305" s="92">
        <v>0.45</v>
      </c>
      <c r="J1305" s="84">
        <f t="shared" si="43"/>
        <v>859.37500000000011</v>
      </c>
    </row>
    <row r="1306" spans="1:10" ht="15.5">
      <c r="A1306" s="34">
        <f t="shared" si="44"/>
        <v>1302</v>
      </c>
      <c r="B1306" s="81" t="s">
        <v>2032</v>
      </c>
      <c r="C1306" s="81" t="s">
        <v>2656</v>
      </c>
      <c r="D1306" s="81" t="s">
        <v>2636</v>
      </c>
      <c r="E1306" s="81" t="s">
        <v>189</v>
      </c>
      <c r="F1306" s="81" t="s">
        <v>56</v>
      </c>
      <c r="G1306" s="81" t="s">
        <v>189</v>
      </c>
      <c r="H1306" s="83">
        <v>1562.5</v>
      </c>
      <c r="I1306" s="92">
        <v>0.45</v>
      </c>
      <c r="J1306" s="84">
        <f t="shared" si="43"/>
        <v>859.37500000000011</v>
      </c>
    </row>
    <row r="1307" spans="1:10" ht="15.5">
      <c r="A1307" s="34">
        <f t="shared" si="44"/>
        <v>1303</v>
      </c>
      <c r="B1307" s="81" t="s">
        <v>2032</v>
      </c>
      <c r="C1307" s="81" t="s">
        <v>2657</v>
      </c>
      <c r="D1307" s="81" t="s">
        <v>2626</v>
      </c>
      <c r="E1307" s="81" t="s">
        <v>189</v>
      </c>
      <c r="F1307" s="81" t="s">
        <v>56</v>
      </c>
      <c r="G1307" s="81" t="s">
        <v>189</v>
      </c>
      <c r="H1307" s="83">
        <v>625</v>
      </c>
      <c r="I1307" s="92">
        <v>0.45</v>
      </c>
      <c r="J1307" s="84">
        <f t="shared" si="43"/>
        <v>343.75</v>
      </c>
    </row>
    <row r="1308" spans="1:10" ht="15.5">
      <c r="A1308" s="34">
        <f t="shared" si="44"/>
        <v>1304</v>
      </c>
      <c r="B1308" s="81" t="s">
        <v>2032</v>
      </c>
      <c r="C1308" s="81" t="s">
        <v>2658</v>
      </c>
      <c r="D1308" s="81" t="s">
        <v>2628</v>
      </c>
      <c r="E1308" s="81" t="s">
        <v>189</v>
      </c>
      <c r="F1308" s="81" t="s">
        <v>56</v>
      </c>
      <c r="G1308" s="81" t="s">
        <v>189</v>
      </c>
      <c r="H1308" s="83">
        <v>562.5</v>
      </c>
      <c r="I1308" s="92">
        <v>0.45</v>
      </c>
      <c r="J1308" s="84">
        <f t="shared" si="43"/>
        <v>309.375</v>
      </c>
    </row>
    <row r="1309" spans="1:10" ht="15.5">
      <c r="A1309" s="34">
        <f t="shared" si="44"/>
        <v>1305</v>
      </c>
      <c r="B1309" s="81" t="s">
        <v>2032</v>
      </c>
      <c r="C1309" s="81" t="s">
        <v>2659</v>
      </c>
      <c r="D1309" s="81" t="s">
        <v>2630</v>
      </c>
      <c r="E1309" s="81" t="s">
        <v>189</v>
      </c>
      <c r="F1309" s="81" t="s">
        <v>56</v>
      </c>
      <c r="G1309" s="81" t="s">
        <v>189</v>
      </c>
      <c r="H1309" s="83">
        <v>500</v>
      </c>
      <c r="I1309" s="92">
        <v>0.45</v>
      </c>
      <c r="J1309" s="84">
        <f t="shared" si="43"/>
        <v>275</v>
      </c>
    </row>
    <row r="1310" spans="1:10" ht="15.5">
      <c r="A1310" s="34">
        <f t="shared" si="44"/>
        <v>1306</v>
      </c>
      <c r="B1310" s="81" t="s">
        <v>2032</v>
      </c>
      <c r="C1310" s="81" t="s">
        <v>2660</v>
      </c>
      <c r="D1310" s="81" t="s">
        <v>2632</v>
      </c>
      <c r="E1310" s="81" t="s">
        <v>189</v>
      </c>
      <c r="F1310" s="81" t="s">
        <v>56</v>
      </c>
      <c r="G1310" s="81" t="s">
        <v>189</v>
      </c>
      <c r="H1310" s="83">
        <v>437.5</v>
      </c>
      <c r="I1310" s="92">
        <v>0.45</v>
      </c>
      <c r="J1310" s="84">
        <f t="shared" si="43"/>
        <v>240.62500000000003</v>
      </c>
    </row>
    <row r="1311" spans="1:10" ht="15.5">
      <c r="A1311" s="34">
        <f t="shared" si="44"/>
        <v>1307</v>
      </c>
      <c r="B1311" s="81" t="s">
        <v>2032</v>
      </c>
      <c r="C1311" s="81" t="s">
        <v>2661</v>
      </c>
      <c r="D1311" s="81" t="s">
        <v>2634</v>
      </c>
      <c r="E1311" s="81" t="s">
        <v>189</v>
      </c>
      <c r="F1311" s="81" t="s">
        <v>56</v>
      </c>
      <c r="G1311" s="81" t="s">
        <v>189</v>
      </c>
      <c r="H1311" s="83">
        <v>375</v>
      </c>
      <c r="I1311" s="92">
        <v>0.45</v>
      </c>
      <c r="J1311" s="84">
        <f t="shared" si="43"/>
        <v>206.25000000000003</v>
      </c>
    </row>
    <row r="1312" spans="1:10" ht="15.5">
      <c r="A1312" s="34">
        <f t="shared" si="44"/>
        <v>1308</v>
      </c>
      <c r="B1312" s="81" t="s">
        <v>2032</v>
      </c>
      <c r="C1312" s="81" t="s">
        <v>2662</v>
      </c>
      <c r="D1312" s="81" t="s">
        <v>2636</v>
      </c>
      <c r="E1312" s="81" t="s">
        <v>189</v>
      </c>
      <c r="F1312" s="81" t="s">
        <v>56</v>
      </c>
      <c r="G1312" s="81" t="s">
        <v>189</v>
      </c>
      <c r="H1312" s="83">
        <v>312.5</v>
      </c>
      <c r="I1312" s="92">
        <v>0.45</v>
      </c>
      <c r="J1312" s="84">
        <f t="shared" si="43"/>
        <v>171.875</v>
      </c>
    </row>
    <row r="1313" spans="1:10" ht="15.5">
      <c r="A1313" s="34">
        <f t="shared" si="44"/>
        <v>1309</v>
      </c>
      <c r="B1313" s="81" t="s">
        <v>2032</v>
      </c>
      <c r="C1313" s="81" t="s">
        <v>2663</v>
      </c>
      <c r="D1313" s="81" t="s">
        <v>2626</v>
      </c>
      <c r="E1313" s="81" t="s">
        <v>189</v>
      </c>
      <c r="F1313" s="81" t="s">
        <v>56</v>
      </c>
      <c r="G1313" s="81" t="s">
        <v>189</v>
      </c>
      <c r="H1313" s="83">
        <v>2500</v>
      </c>
      <c r="I1313" s="92">
        <v>0.45</v>
      </c>
      <c r="J1313" s="84">
        <f t="shared" si="43"/>
        <v>1375</v>
      </c>
    </row>
    <row r="1314" spans="1:10" ht="15.5">
      <c r="A1314" s="34">
        <f t="shared" si="44"/>
        <v>1310</v>
      </c>
      <c r="B1314" s="81" t="s">
        <v>2032</v>
      </c>
      <c r="C1314" s="81" t="s">
        <v>2664</v>
      </c>
      <c r="D1314" s="81" t="s">
        <v>2628</v>
      </c>
      <c r="E1314" s="81" t="s">
        <v>189</v>
      </c>
      <c r="F1314" s="81" t="s">
        <v>56</v>
      </c>
      <c r="G1314" s="81" t="s">
        <v>189</v>
      </c>
      <c r="H1314" s="83">
        <v>2250</v>
      </c>
      <c r="I1314" s="92">
        <v>0.45</v>
      </c>
      <c r="J1314" s="84">
        <f t="shared" si="43"/>
        <v>1237.5</v>
      </c>
    </row>
    <row r="1315" spans="1:10" ht="15.5">
      <c r="A1315" s="34">
        <f t="shared" si="44"/>
        <v>1311</v>
      </c>
      <c r="B1315" s="81" t="s">
        <v>2032</v>
      </c>
      <c r="C1315" s="81" t="s">
        <v>2665</v>
      </c>
      <c r="D1315" s="81" t="s">
        <v>2630</v>
      </c>
      <c r="E1315" s="81" t="s">
        <v>189</v>
      </c>
      <c r="F1315" s="81" t="s">
        <v>56</v>
      </c>
      <c r="G1315" s="81" t="s">
        <v>189</v>
      </c>
      <c r="H1315" s="83">
        <v>2000</v>
      </c>
      <c r="I1315" s="92">
        <v>0.45</v>
      </c>
      <c r="J1315" s="84">
        <f t="shared" si="43"/>
        <v>1100</v>
      </c>
    </row>
    <row r="1316" spans="1:10" ht="15.5">
      <c r="A1316" s="34">
        <f t="shared" si="44"/>
        <v>1312</v>
      </c>
      <c r="B1316" s="81" t="s">
        <v>2032</v>
      </c>
      <c r="C1316" s="81" t="s">
        <v>2666</v>
      </c>
      <c r="D1316" s="81" t="s">
        <v>2632</v>
      </c>
      <c r="E1316" s="81" t="s">
        <v>189</v>
      </c>
      <c r="F1316" s="81" t="s">
        <v>56</v>
      </c>
      <c r="G1316" s="81" t="s">
        <v>189</v>
      </c>
      <c r="H1316" s="83">
        <v>1750</v>
      </c>
      <c r="I1316" s="92">
        <v>0.45</v>
      </c>
      <c r="J1316" s="84">
        <f t="shared" si="43"/>
        <v>962.50000000000011</v>
      </c>
    </row>
    <row r="1317" spans="1:10" ht="15.5">
      <c r="A1317" s="34">
        <f t="shared" si="44"/>
        <v>1313</v>
      </c>
      <c r="B1317" s="81" t="s">
        <v>2032</v>
      </c>
      <c r="C1317" s="81" t="s">
        <v>2667</v>
      </c>
      <c r="D1317" s="81" t="s">
        <v>2634</v>
      </c>
      <c r="E1317" s="81" t="s">
        <v>189</v>
      </c>
      <c r="F1317" s="81" t="s">
        <v>56</v>
      </c>
      <c r="G1317" s="81" t="s">
        <v>189</v>
      </c>
      <c r="H1317" s="83">
        <v>1500</v>
      </c>
      <c r="I1317" s="92">
        <v>0.45</v>
      </c>
      <c r="J1317" s="84">
        <f t="shared" si="43"/>
        <v>825.00000000000011</v>
      </c>
    </row>
    <row r="1318" spans="1:10" ht="15.5">
      <c r="A1318" s="34">
        <f t="shared" si="44"/>
        <v>1314</v>
      </c>
      <c r="B1318" s="81" t="s">
        <v>2032</v>
      </c>
      <c r="C1318" s="81" t="s">
        <v>2668</v>
      </c>
      <c r="D1318" s="81" t="s">
        <v>2636</v>
      </c>
      <c r="E1318" s="81" t="s">
        <v>189</v>
      </c>
      <c r="F1318" s="81" t="s">
        <v>56</v>
      </c>
      <c r="G1318" s="81" t="s">
        <v>189</v>
      </c>
      <c r="H1318" s="83">
        <v>1250</v>
      </c>
      <c r="I1318" s="92">
        <v>0.45</v>
      </c>
      <c r="J1318" s="84">
        <f t="shared" si="43"/>
        <v>687.5</v>
      </c>
    </row>
    <row r="1319" spans="1:10" ht="15.5">
      <c r="A1319" s="34">
        <f t="shared" si="44"/>
        <v>1315</v>
      </c>
      <c r="B1319" s="81" t="s">
        <v>2032</v>
      </c>
      <c r="C1319" s="81" t="s">
        <v>2669</v>
      </c>
      <c r="D1319" s="81" t="s">
        <v>2626</v>
      </c>
      <c r="E1319" s="81" t="s">
        <v>189</v>
      </c>
      <c r="F1319" s="81" t="s">
        <v>56</v>
      </c>
      <c r="G1319" s="81" t="s">
        <v>189</v>
      </c>
      <c r="H1319" s="83">
        <v>1250</v>
      </c>
      <c r="I1319" s="92">
        <v>0.45</v>
      </c>
      <c r="J1319" s="84">
        <f t="shared" si="43"/>
        <v>687.5</v>
      </c>
    </row>
    <row r="1320" spans="1:10" ht="15.5">
      <c r="A1320" s="34">
        <f t="shared" si="44"/>
        <v>1316</v>
      </c>
      <c r="B1320" s="81" t="s">
        <v>2032</v>
      </c>
      <c r="C1320" s="81" t="s">
        <v>2670</v>
      </c>
      <c r="D1320" s="81" t="s">
        <v>2628</v>
      </c>
      <c r="E1320" s="81" t="s">
        <v>189</v>
      </c>
      <c r="F1320" s="81" t="s">
        <v>56</v>
      </c>
      <c r="G1320" s="81" t="s">
        <v>189</v>
      </c>
      <c r="H1320" s="83">
        <v>1125</v>
      </c>
      <c r="I1320" s="92">
        <v>0.45</v>
      </c>
      <c r="J1320" s="84">
        <f t="shared" si="43"/>
        <v>618.75</v>
      </c>
    </row>
    <row r="1321" spans="1:10" ht="15.5">
      <c r="A1321" s="34">
        <f t="shared" si="44"/>
        <v>1317</v>
      </c>
      <c r="B1321" s="81" t="s">
        <v>2032</v>
      </c>
      <c r="C1321" s="81" t="s">
        <v>2671</v>
      </c>
      <c r="D1321" s="81" t="s">
        <v>2630</v>
      </c>
      <c r="E1321" s="81" t="s">
        <v>189</v>
      </c>
      <c r="F1321" s="81" t="s">
        <v>56</v>
      </c>
      <c r="G1321" s="81" t="s">
        <v>189</v>
      </c>
      <c r="H1321" s="83">
        <v>1000</v>
      </c>
      <c r="I1321" s="92">
        <v>0.45</v>
      </c>
      <c r="J1321" s="84">
        <f t="shared" si="43"/>
        <v>550</v>
      </c>
    </row>
    <row r="1322" spans="1:10" ht="15.5">
      <c r="A1322" s="34">
        <f t="shared" si="44"/>
        <v>1318</v>
      </c>
      <c r="B1322" s="81" t="s">
        <v>2032</v>
      </c>
      <c r="C1322" s="81" t="s">
        <v>2672</v>
      </c>
      <c r="D1322" s="81" t="s">
        <v>2632</v>
      </c>
      <c r="E1322" s="81" t="s">
        <v>189</v>
      </c>
      <c r="F1322" s="81" t="s">
        <v>56</v>
      </c>
      <c r="G1322" s="81" t="s">
        <v>189</v>
      </c>
      <c r="H1322" s="83">
        <v>875</v>
      </c>
      <c r="I1322" s="92">
        <v>0.45</v>
      </c>
      <c r="J1322" s="84">
        <f t="shared" si="43"/>
        <v>481.25000000000006</v>
      </c>
    </row>
    <row r="1323" spans="1:10" ht="15.5">
      <c r="A1323" s="34">
        <f t="shared" si="44"/>
        <v>1319</v>
      </c>
      <c r="B1323" s="81" t="s">
        <v>2032</v>
      </c>
      <c r="C1323" s="81" t="s">
        <v>2673</v>
      </c>
      <c r="D1323" s="81" t="s">
        <v>2634</v>
      </c>
      <c r="E1323" s="81" t="s">
        <v>189</v>
      </c>
      <c r="F1323" s="81" t="s">
        <v>56</v>
      </c>
      <c r="G1323" s="81" t="s">
        <v>189</v>
      </c>
      <c r="H1323" s="83">
        <v>750</v>
      </c>
      <c r="I1323" s="92">
        <v>0.45</v>
      </c>
      <c r="J1323" s="84">
        <f t="shared" si="43"/>
        <v>412.50000000000006</v>
      </c>
    </row>
    <row r="1324" spans="1:10" ht="15.5">
      <c r="A1324" s="34">
        <f t="shared" si="44"/>
        <v>1320</v>
      </c>
      <c r="B1324" s="81" t="s">
        <v>2032</v>
      </c>
      <c r="C1324" s="81" t="s">
        <v>2674</v>
      </c>
      <c r="D1324" s="81" t="s">
        <v>2636</v>
      </c>
      <c r="E1324" s="81" t="s">
        <v>189</v>
      </c>
      <c r="F1324" s="81" t="s">
        <v>56</v>
      </c>
      <c r="G1324" s="81" t="s">
        <v>189</v>
      </c>
      <c r="H1324" s="83">
        <v>625</v>
      </c>
      <c r="I1324" s="92">
        <v>0.45</v>
      </c>
      <c r="J1324" s="84">
        <f t="shared" si="43"/>
        <v>343.75</v>
      </c>
    </row>
    <row r="1325" spans="1:10" ht="15.5">
      <c r="A1325" s="34">
        <f t="shared" si="44"/>
        <v>1321</v>
      </c>
      <c r="B1325" s="81" t="s">
        <v>2032</v>
      </c>
      <c r="C1325" s="81" t="s">
        <v>2675</v>
      </c>
      <c r="D1325" s="81" t="s">
        <v>2626</v>
      </c>
      <c r="E1325" s="81" t="s">
        <v>189</v>
      </c>
      <c r="F1325" s="81" t="s">
        <v>56</v>
      </c>
      <c r="G1325" s="81" t="s">
        <v>189</v>
      </c>
      <c r="H1325" s="83">
        <v>625</v>
      </c>
      <c r="I1325" s="92">
        <v>0.45</v>
      </c>
      <c r="J1325" s="84">
        <f t="shared" si="43"/>
        <v>343.75</v>
      </c>
    </row>
    <row r="1326" spans="1:10" ht="15.5">
      <c r="A1326" s="34">
        <f t="shared" si="44"/>
        <v>1322</v>
      </c>
      <c r="B1326" s="81" t="s">
        <v>2032</v>
      </c>
      <c r="C1326" s="81" t="s">
        <v>2676</v>
      </c>
      <c r="D1326" s="81" t="s">
        <v>2628</v>
      </c>
      <c r="E1326" s="81" t="s">
        <v>189</v>
      </c>
      <c r="F1326" s="81" t="s">
        <v>56</v>
      </c>
      <c r="G1326" s="81" t="s">
        <v>189</v>
      </c>
      <c r="H1326" s="83">
        <v>562.5</v>
      </c>
      <c r="I1326" s="92">
        <v>0.45</v>
      </c>
      <c r="J1326" s="84">
        <f t="shared" si="43"/>
        <v>309.375</v>
      </c>
    </row>
    <row r="1327" spans="1:10" ht="15.5">
      <c r="A1327" s="34">
        <f t="shared" si="44"/>
        <v>1323</v>
      </c>
      <c r="B1327" s="81" t="s">
        <v>2032</v>
      </c>
      <c r="C1327" s="81" t="s">
        <v>2677</v>
      </c>
      <c r="D1327" s="81" t="s">
        <v>2630</v>
      </c>
      <c r="E1327" s="81" t="s">
        <v>189</v>
      </c>
      <c r="F1327" s="81" t="s">
        <v>56</v>
      </c>
      <c r="G1327" s="81" t="s">
        <v>189</v>
      </c>
      <c r="H1327" s="83">
        <v>500</v>
      </c>
      <c r="I1327" s="92">
        <v>0.45</v>
      </c>
      <c r="J1327" s="84">
        <f t="shared" si="43"/>
        <v>275</v>
      </c>
    </row>
    <row r="1328" spans="1:10" ht="15.5">
      <c r="A1328" s="34">
        <f t="shared" si="44"/>
        <v>1324</v>
      </c>
      <c r="B1328" s="81" t="s">
        <v>2032</v>
      </c>
      <c r="C1328" s="81" t="s">
        <v>2678</v>
      </c>
      <c r="D1328" s="81" t="s">
        <v>2632</v>
      </c>
      <c r="E1328" s="81" t="s">
        <v>189</v>
      </c>
      <c r="F1328" s="81" t="s">
        <v>56</v>
      </c>
      <c r="G1328" s="81" t="s">
        <v>189</v>
      </c>
      <c r="H1328" s="83">
        <v>437.5</v>
      </c>
      <c r="I1328" s="92">
        <v>0.45</v>
      </c>
      <c r="J1328" s="84">
        <f t="shared" si="43"/>
        <v>240.62500000000003</v>
      </c>
    </row>
    <row r="1329" spans="1:10" ht="15.5">
      <c r="A1329" s="34">
        <f t="shared" si="44"/>
        <v>1325</v>
      </c>
      <c r="B1329" s="81" t="s">
        <v>2032</v>
      </c>
      <c r="C1329" s="81" t="s">
        <v>2679</v>
      </c>
      <c r="D1329" s="81" t="s">
        <v>2634</v>
      </c>
      <c r="E1329" s="81" t="s">
        <v>189</v>
      </c>
      <c r="F1329" s="81" t="s">
        <v>56</v>
      </c>
      <c r="G1329" s="81" t="s">
        <v>189</v>
      </c>
      <c r="H1329" s="83">
        <v>375</v>
      </c>
      <c r="I1329" s="92">
        <v>0.45</v>
      </c>
      <c r="J1329" s="84">
        <f t="shared" si="43"/>
        <v>206.25000000000003</v>
      </c>
    </row>
    <row r="1330" spans="1:10" ht="15.5">
      <c r="A1330" s="34">
        <f t="shared" si="44"/>
        <v>1326</v>
      </c>
      <c r="B1330" s="81" t="s">
        <v>2032</v>
      </c>
      <c r="C1330" s="81" t="s">
        <v>2680</v>
      </c>
      <c r="D1330" s="81" t="s">
        <v>2636</v>
      </c>
      <c r="E1330" s="81" t="s">
        <v>189</v>
      </c>
      <c r="F1330" s="81" t="s">
        <v>56</v>
      </c>
      <c r="G1330" s="81" t="s">
        <v>189</v>
      </c>
      <c r="H1330" s="83">
        <v>312.5</v>
      </c>
      <c r="I1330" s="92">
        <v>0.45</v>
      </c>
      <c r="J1330" s="84">
        <f t="shared" si="43"/>
        <v>171.875</v>
      </c>
    </row>
    <row r="1331" spans="1:10" ht="15.5">
      <c r="A1331" s="34">
        <f t="shared" si="44"/>
        <v>1327</v>
      </c>
      <c r="B1331" s="81" t="s">
        <v>2032</v>
      </c>
      <c r="C1331" s="81" t="s">
        <v>2681</v>
      </c>
      <c r="D1331" s="81" t="s">
        <v>2626</v>
      </c>
      <c r="E1331" s="81" t="s">
        <v>189</v>
      </c>
      <c r="F1331" s="81" t="s">
        <v>56</v>
      </c>
      <c r="G1331" s="81" t="s">
        <v>189</v>
      </c>
      <c r="H1331" s="83">
        <v>1875</v>
      </c>
      <c r="I1331" s="92">
        <v>0.45</v>
      </c>
      <c r="J1331" s="84">
        <f t="shared" si="43"/>
        <v>1031.25</v>
      </c>
    </row>
    <row r="1332" spans="1:10" ht="15.5">
      <c r="A1332" s="34">
        <f t="shared" si="44"/>
        <v>1328</v>
      </c>
      <c r="B1332" s="81" t="s">
        <v>2032</v>
      </c>
      <c r="C1332" s="81" t="s">
        <v>2682</v>
      </c>
      <c r="D1332" s="81" t="s">
        <v>2628</v>
      </c>
      <c r="E1332" s="81" t="s">
        <v>189</v>
      </c>
      <c r="F1332" s="81" t="s">
        <v>56</v>
      </c>
      <c r="G1332" s="81" t="s">
        <v>189</v>
      </c>
      <c r="H1332" s="83">
        <v>1687.5</v>
      </c>
      <c r="I1332" s="92">
        <v>0.45</v>
      </c>
      <c r="J1332" s="84">
        <f t="shared" si="43"/>
        <v>928.12500000000011</v>
      </c>
    </row>
    <row r="1333" spans="1:10" ht="15.5">
      <c r="A1333" s="34">
        <f t="shared" si="44"/>
        <v>1329</v>
      </c>
      <c r="B1333" s="81" t="s">
        <v>2032</v>
      </c>
      <c r="C1333" s="81" t="s">
        <v>2683</v>
      </c>
      <c r="D1333" s="81" t="s">
        <v>2630</v>
      </c>
      <c r="E1333" s="81" t="s">
        <v>189</v>
      </c>
      <c r="F1333" s="81" t="s">
        <v>56</v>
      </c>
      <c r="G1333" s="81" t="s">
        <v>189</v>
      </c>
      <c r="H1333" s="83">
        <v>1500</v>
      </c>
      <c r="I1333" s="92">
        <v>0.45</v>
      </c>
      <c r="J1333" s="84">
        <f t="shared" ref="J1333:J1396" si="45">H1333*(1-I1333)</f>
        <v>825.00000000000011</v>
      </c>
    </row>
    <row r="1334" spans="1:10" ht="15.5">
      <c r="A1334" s="34">
        <f t="shared" si="44"/>
        <v>1330</v>
      </c>
      <c r="B1334" s="81" t="s">
        <v>2032</v>
      </c>
      <c r="C1334" s="81" t="s">
        <v>2684</v>
      </c>
      <c r="D1334" s="81" t="s">
        <v>2632</v>
      </c>
      <c r="E1334" s="81" t="s">
        <v>189</v>
      </c>
      <c r="F1334" s="81" t="s">
        <v>56</v>
      </c>
      <c r="G1334" s="81" t="s">
        <v>189</v>
      </c>
      <c r="H1334" s="83">
        <v>1312.5</v>
      </c>
      <c r="I1334" s="92">
        <v>0.45</v>
      </c>
      <c r="J1334" s="84">
        <f t="shared" si="45"/>
        <v>721.87500000000011</v>
      </c>
    </row>
    <row r="1335" spans="1:10" ht="15.5">
      <c r="A1335" s="34">
        <f t="shared" si="44"/>
        <v>1331</v>
      </c>
      <c r="B1335" s="81" t="s">
        <v>2032</v>
      </c>
      <c r="C1335" s="81" t="s">
        <v>2685</v>
      </c>
      <c r="D1335" s="81" t="s">
        <v>2634</v>
      </c>
      <c r="E1335" s="81" t="s">
        <v>189</v>
      </c>
      <c r="F1335" s="81" t="s">
        <v>56</v>
      </c>
      <c r="G1335" s="81" t="s">
        <v>189</v>
      </c>
      <c r="H1335" s="83">
        <v>1125</v>
      </c>
      <c r="I1335" s="92">
        <v>0.45</v>
      </c>
      <c r="J1335" s="84">
        <f t="shared" si="45"/>
        <v>618.75</v>
      </c>
    </row>
    <row r="1336" spans="1:10" ht="15.5">
      <c r="A1336" s="34">
        <f t="shared" si="44"/>
        <v>1332</v>
      </c>
      <c r="B1336" s="81" t="s">
        <v>2032</v>
      </c>
      <c r="C1336" s="81" t="s">
        <v>2686</v>
      </c>
      <c r="D1336" s="81" t="s">
        <v>2636</v>
      </c>
      <c r="E1336" s="81" t="s">
        <v>189</v>
      </c>
      <c r="F1336" s="81" t="s">
        <v>56</v>
      </c>
      <c r="G1336" s="81" t="s">
        <v>189</v>
      </c>
      <c r="H1336" s="83">
        <v>937.5</v>
      </c>
      <c r="I1336" s="92">
        <v>0.45</v>
      </c>
      <c r="J1336" s="84">
        <f t="shared" si="45"/>
        <v>515.625</v>
      </c>
    </row>
    <row r="1337" spans="1:10" ht="15.5">
      <c r="A1337" s="34">
        <f t="shared" si="44"/>
        <v>1333</v>
      </c>
      <c r="B1337" s="81" t="s">
        <v>2032</v>
      </c>
      <c r="C1337" s="81" t="s">
        <v>2687</v>
      </c>
      <c r="D1337" s="81" t="s">
        <v>2626</v>
      </c>
      <c r="E1337" s="81" t="s">
        <v>189</v>
      </c>
      <c r="F1337" s="81" t="s">
        <v>56</v>
      </c>
      <c r="G1337" s="81" t="s">
        <v>189</v>
      </c>
      <c r="H1337" s="83">
        <v>2500</v>
      </c>
      <c r="I1337" s="92">
        <v>0.45</v>
      </c>
      <c r="J1337" s="84">
        <f t="shared" si="45"/>
        <v>1375</v>
      </c>
    </row>
    <row r="1338" spans="1:10" ht="15.5">
      <c r="A1338" s="34">
        <f t="shared" si="44"/>
        <v>1334</v>
      </c>
      <c r="B1338" s="81" t="s">
        <v>2032</v>
      </c>
      <c r="C1338" s="81" t="s">
        <v>2688</v>
      </c>
      <c r="D1338" s="81" t="s">
        <v>2628</v>
      </c>
      <c r="E1338" s="81" t="s">
        <v>189</v>
      </c>
      <c r="F1338" s="81" t="s">
        <v>56</v>
      </c>
      <c r="G1338" s="81" t="s">
        <v>189</v>
      </c>
      <c r="H1338" s="83">
        <v>2250</v>
      </c>
      <c r="I1338" s="92">
        <v>0.45</v>
      </c>
      <c r="J1338" s="84">
        <f t="shared" si="45"/>
        <v>1237.5</v>
      </c>
    </row>
    <row r="1339" spans="1:10" ht="15.5">
      <c r="A1339" s="34">
        <f t="shared" si="44"/>
        <v>1335</v>
      </c>
      <c r="B1339" s="81" t="s">
        <v>2032</v>
      </c>
      <c r="C1339" s="81" t="s">
        <v>2689</v>
      </c>
      <c r="D1339" s="81" t="s">
        <v>2630</v>
      </c>
      <c r="E1339" s="81" t="s">
        <v>189</v>
      </c>
      <c r="F1339" s="81" t="s">
        <v>56</v>
      </c>
      <c r="G1339" s="81" t="s">
        <v>189</v>
      </c>
      <c r="H1339" s="83">
        <v>2000</v>
      </c>
      <c r="I1339" s="92">
        <v>0.45</v>
      </c>
      <c r="J1339" s="84">
        <f t="shared" si="45"/>
        <v>1100</v>
      </c>
    </row>
    <row r="1340" spans="1:10" ht="15.5">
      <c r="A1340" s="34">
        <f t="shared" si="44"/>
        <v>1336</v>
      </c>
      <c r="B1340" s="81" t="s">
        <v>2032</v>
      </c>
      <c r="C1340" s="81" t="s">
        <v>2690</v>
      </c>
      <c r="D1340" s="81" t="s">
        <v>2632</v>
      </c>
      <c r="E1340" s="81" t="s">
        <v>189</v>
      </c>
      <c r="F1340" s="81" t="s">
        <v>56</v>
      </c>
      <c r="G1340" s="81" t="s">
        <v>189</v>
      </c>
      <c r="H1340" s="83">
        <v>1750</v>
      </c>
      <c r="I1340" s="92">
        <v>0.45</v>
      </c>
      <c r="J1340" s="84">
        <f t="shared" si="45"/>
        <v>962.50000000000011</v>
      </c>
    </row>
    <row r="1341" spans="1:10" ht="15.5">
      <c r="A1341" s="34">
        <f t="shared" si="44"/>
        <v>1337</v>
      </c>
      <c r="B1341" s="81" t="s">
        <v>2032</v>
      </c>
      <c r="C1341" s="81" t="s">
        <v>2691</v>
      </c>
      <c r="D1341" s="81" t="s">
        <v>2634</v>
      </c>
      <c r="E1341" s="81" t="s">
        <v>189</v>
      </c>
      <c r="F1341" s="81" t="s">
        <v>56</v>
      </c>
      <c r="G1341" s="81" t="s">
        <v>189</v>
      </c>
      <c r="H1341" s="83">
        <v>1500</v>
      </c>
      <c r="I1341" s="92">
        <v>0.45</v>
      </c>
      <c r="J1341" s="84">
        <f t="shared" si="45"/>
        <v>825.00000000000011</v>
      </c>
    </row>
    <row r="1342" spans="1:10" ht="15.5">
      <c r="A1342" s="34">
        <f t="shared" si="44"/>
        <v>1338</v>
      </c>
      <c r="B1342" s="81" t="s">
        <v>2032</v>
      </c>
      <c r="C1342" s="81" t="s">
        <v>2692</v>
      </c>
      <c r="D1342" s="81" t="s">
        <v>2636</v>
      </c>
      <c r="E1342" s="81" t="s">
        <v>189</v>
      </c>
      <c r="F1342" s="81" t="s">
        <v>56</v>
      </c>
      <c r="G1342" s="81" t="s">
        <v>189</v>
      </c>
      <c r="H1342" s="83">
        <v>1250</v>
      </c>
      <c r="I1342" s="92">
        <v>0.45</v>
      </c>
      <c r="J1342" s="84">
        <f t="shared" si="45"/>
        <v>687.5</v>
      </c>
    </row>
    <row r="1343" spans="1:10" ht="15.5">
      <c r="A1343" s="34">
        <f t="shared" si="44"/>
        <v>1339</v>
      </c>
      <c r="B1343" s="81" t="s">
        <v>2032</v>
      </c>
      <c r="C1343" s="81" t="s">
        <v>2693</v>
      </c>
      <c r="D1343" s="81" t="s">
        <v>11147</v>
      </c>
      <c r="E1343" s="81" t="s">
        <v>189</v>
      </c>
      <c r="F1343" s="81" t="s">
        <v>56</v>
      </c>
      <c r="G1343" s="81" t="s">
        <v>189</v>
      </c>
      <c r="H1343" s="83">
        <v>425</v>
      </c>
      <c r="I1343" s="92">
        <v>0.45</v>
      </c>
      <c r="J1343" s="84">
        <f t="shared" si="45"/>
        <v>233.75000000000003</v>
      </c>
    </row>
    <row r="1344" spans="1:10" ht="15.5">
      <c r="A1344" s="34">
        <f t="shared" si="44"/>
        <v>1340</v>
      </c>
      <c r="B1344" s="81" t="s">
        <v>2032</v>
      </c>
      <c r="C1344" s="81" t="s">
        <v>2694</v>
      </c>
      <c r="D1344" s="81" t="s">
        <v>2695</v>
      </c>
      <c r="E1344" s="81" t="s">
        <v>189</v>
      </c>
      <c r="F1344" s="81" t="s">
        <v>56</v>
      </c>
      <c r="G1344" s="81" t="s">
        <v>189</v>
      </c>
      <c r="H1344" s="83">
        <v>555</v>
      </c>
      <c r="I1344" s="92">
        <v>0.45</v>
      </c>
      <c r="J1344" s="84">
        <f t="shared" si="45"/>
        <v>305.25</v>
      </c>
    </row>
    <row r="1345" spans="1:10" ht="15.5">
      <c r="A1345" s="34">
        <f t="shared" si="44"/>
        <v>1341</v>
      </c>
      <c r="B1345" s="81" t="s">
        <v>2032</v>
      </c>
      <c r="C1345" s="81" t="s">
        <v>2696</v>
      </c>
      <c r="D1345" s="81" t="s">
        <v>11148</v>
      </c>
      <c r="E1345" s="81" t="s">
        <v>189</v>
      </c>
      <c r="F1345" s="81" t="s">
        <v>56</v>
      </c>
      <c r="G1345" s="81" t="s">
        <v>189</v>
      </c>
      <c r="H1345" s="83">
        <v>2125</v>
      </c>
      <c r="I1345" s="92">
        <v>0.45</v>
      </c>
      <c r="J1345" s="84">
        <f t="shared" si="45"/>
        <v>1168.75</v>
      </c>
    </row>
    <row r="1346" spans="1:10" ht="15.5">
      <c r="A1346" s="34">
        <f t="shared" si="44"/>
        <v>1342</v>
      </c>
      <c r="B1346" s="81" t="s">
        <v>2032</v>
      </c>
      <c r="C1346" s="81" t="s">
        <v>2697</v>
      </c>
      <c r="D1346" s="81" t="s">
        <v>11149</v>
      </c>
      <c r="E1346" s="81" t="s">
        <v>189</v>
      </c>
      <c r="F1346" s="81" t="s">
        <v>56</v>
      </c>
      <c r="G1346" s="81" t="s">
        <v>189</v>
      </c>
      <c r="H1346" s="83">
        <v>2925</v>
      </c>
      <c r="I1346" s="92">
        <v>0.45</v>
      </c>
      <c r="J1346" s="84">
        <f t="shared" si="45"/>
        <v>1608.7500000000002</v>
      </c>
    </row>
    <row r="1347" spans="1:10" ht="15.5">
      <c r="A1347" s="34">
        <f t="shared" si="44"/>
        <v>1343</v>
      </c>
      <c r="B1347" s="81" t="s">
        <v>2032</v>
      </c>
      <c r="C1347" s="81" t="s">
        <v>2698</v>
      </c>
      <c r="D1347" s="81" t="s">
        <v>11150</v>
      </c>
      <c r="E1347" s="81" t="s">
        <v>189</v>
      </c>
      <c r="F1347" s="81" t="s">
        <v>56</v>
      </c>
      <c r="G1347" s="81" t="s">
        <v>189</v>
      </c>
      <c r="H1347" s="83">
        <v>3700</v>
      </c>
      <c r="I1347" s="92">
        <v>0.45</v>
      </c>
      <c r="J1347" s="84">
        <f t="shared" si="45"/>
        <v>2035.0000000000002</v>
      </c>
    </row>
    <row r="1348" spans="1:10" ht="15.5">
      <c r="A1348" s="34">
        <f t="shared" si="44"/>
        <v>1344</v>
      </c>
      <c r="B1348" s="81" t="s">
        <v>2032</v>
      </c>
      <c r="C1348" s="81" t="s">
        <v>2699</v>
      </c>
      <c r="D1348" s="81" t="s">
        <v>11151</v>
      </c>
      <c r="E1348" s="81" t="s">
        <v>189</v>
      </c>
      <c r="F1348" s="81" t="s">
        <v>56</v>
      </c>
      <c r="G1348" s="81" t="s">
        <v>189</v>
      </c>
      <c r="H1348" s="83">
        <v>1650</v>
      </c>
      <c r="I1348" s="92">
        <v>0.45</v>
      </c>
      <c r="J1348" s="84">
        <f t="shared" si="45"/>
        <v>907.50000000000011</v>
      </c>
    </row>
    <row r="1349" spans="1:10" ht="15.5">
      <c r="A1349" s="34">
        <f t="shared" si="44"/>
        <v>1345</v>
      </c>
      <c r="B1349" s="81" t="s">
        <v>2032</v>
      </c>
      <c r="C1349" s="81" t="s">
        <v>2700</v>
      </c>
      <c r="D1349" s="81" t="s">
        <v>2701</v>
      </c>
      <c r="E1349" s="81" t="s">
        <v>189</v>
      </c>
      <c r="F1349" s="81" t="s">
        <v>56</v>
      </c>
      <c r="G1349" s="81" t="s">
        <v>189</v>
      </c>
      <c r="H1349" s="83">
        <v>2550</v>
      </c>
      <c r="I1349" s="92">
        <v>0.45</v>
      </c>
      <c r="J1349" s="84">
        <f t="shared" si="45"/>
        <v>1402.5</v>
      </c>
    </row>
    <row r="1350" spans="1:10" ht="15.5">
      <c r="A1350" s="34">
        <f t="shared" si="44"/>
        <v>1346</v>
      </c>
      <c r="B1350" s="81" t="s">
        <v>2032</v>
      </c>
      <c r="C1350" s="81" t="s">
        <v>2702</v>
      </c>
      <c r="D1350" s="81" t="s">
        <v>11152</v>
      </c>
      <c r="E1350" s="81" t="s">
        <v>189</v>
      </c>
      <c r="F1350" s="81" t="s">
        <v>56</v>
      </c>
      <c r="G1350" s="81" t="s">
        <v>189</v>
      </c>
      <c r="H1350" s="83">
        <v>1920</v>
      </c>
      <c r="I1350" s="92">
        <v>0.45</v>
      </c>
      <c r="J1350" s="84">
        <f t="shared" si="45"/>
        <v>1056</v>
      </c>
    </row>
    <row r="1351" spans="1:10" ht="15.5">
      <c r="A1351" s="34">
        <f t="shared" si="44"/>
        <v>1347</v>
      </c>
      <c r="B1351" s="81" t="s">
        <v>2032</v>
      </c>
      <c r="C1351" s="81" t="s">
        <v>2703</v>
      </c>
      <c r="D1351" s="81" t="s">
        <v>2704</v>
      </c>
      <c r="E1351" s="81" t="s">
        <v>189</v>
      </c>
      <c r="F1351" s="81" t="s">
        <v>56</v>
      </c>
      <c r="G1351" s="81" t="s">
        <v>189</v>
      </c>
      <c r="H1351" s="83">
        <v>2812.5</v>
      </c>
      <c r="I1351" s="92">
        <v>0.45</v>
      </c>
      <c r="J1351" s="84">
        <f t="shared" si="45"/>
        <v>1546.8750000000002</v>
      </c>
    </row>
    <row r="1352" spans="1:10" ht="15.5">
      <c r="A1352" s="34">
        <f t="shared" si="44"/>
        <v>1348</v>
      </c>
      <c r="B1352" s="81" t="s">
        <v>2032</v>
      </c>
      <c r="C1352" s="81" t="s">
        <v>2705</v>
      </c>
      <c r="D1352" s="81" t="s">
        <v>6854</v>
      </c>
      <c r="E1352" s="81" t="s">
        <v>189</v>
      </c>
      <c r="F1352" s="81" t="s">
        <v>56</v>
      </c>
      <c r="G1352" s="81" t="s">
        <v>189</v>
      </c>
      <c r="H1352" s="83">
        <v>0</v>
      </c>
      <c r="I1352" s="92">
        <v>0.45</v>
      </c>
      <c r="J1352" s="84">
        <f t="shared" si="45"/>
        <v>0</v>
      </c>
    </row>
    <row r="1353" spans="1:10" ht="15.5">
      <c r="A1353" s="34">
        <f t="shared" si="44"/>
        <v>1349</v>
      </c>
      <c r="B1353" s="81" t="s">
        <v>2032</v>
      </c>
      <c r="C1353" s="81" t="s">
        <v>2707</v>
      </c>
      <c r="D1353" s="81" t="s">
        <v>6854</v>
      </c>
      <c r="E1353" s="81" t="s">
        <v>189</v>
      </c>
      <c r="F1353" s="81" t="s">
        <v>56</v>
      </c>
      <c r="G1353" s="81" t="s">
        <v>189</v>
      </c>
      <c r="H1353" s="83">
        <v>0</v>
      </c>
      <c r="I1353" s="93"/>
      <c r="J1353" s="84">
        <f t="shared" si="45"/>
        <v>0</v>
      </c>
    </row>
    <row r="1354" spans="1:10" ht="15.5">
      <c r="A1354" s="34">
        <f t="shared" si="44"/>
        <v>1350</v>
      </c>
      <c r="B1354" s="81" t="s">
        <v>2032</v>
      </c>
      <c r="C1354" s="81" t="s">
        <v>2708</v>
      </c>
      <c r="D1354" s="81" t="s">
        <v>2709</v>
      </c>
      <c r="E1354" s="81" t="s">
        <v>189</v>
      </c>
      <c r="F1354" s="81" t="s">
        <v>56</v>
      </c>
      <c r="G1354" s="81" t="s">
        <v>189</v>
      </c>
      <c r="H1354" s="83">
        <v>22500</v>
      </c>
      <c r="I1354" s="92">
        <v>0.45</v>
      </c>
      <c r="J1354" s="84">
        <f t="shared" si="45"/>
        <v>12375.000000000002</v>
      </c>
    </row>
    <row r="1355" spans="1:10" ht="15.5">
      <c r="A1355" s="34">
        <f t="shared" si="44"/>
        <v>1351</v>
      </c>
      <c r="B1355" s="81" t="s">
        <v>2032</v>
      </c>
      <c r="C1355" s="81" t="s">
        <v>2710</v>
      </c>
      <c r="D1355" s="81" t="s">
        <v>2711</v>
      </c>
      <c r="E1355" s="81" t="s">
        <v>189</v>
      </c>
      <c r="F1355" s="81" t="s">
        <v>56</v>
      </c>
      <c r="G1355" s="81" t="s">
        <v>189</v>
      </c>
      <c r="H1355" s="83">
        <v>4375</v>
      </c>
      <c r="I1355" s="92">
        <v>0.45</v>
      </c>
      <c r="J1355" s="84">
        <f t="shared" si="45"/>
        <v>2406.25</v>
      </c>
    </row>
    <row r="1356" spans="1:10" ht="15.5">
      <c r="A1356" s="34">
        <f t="shared" si="44"/>
        <v>1352</v>
      </c>
      <c r="B1356" s="81" t="s">
        <v>2032</v>
      </c>
      <c r="C1356" s="81" t="s">
        <v>2712</v>
      </c>
      <c r="D1356" s="81" t="s">
        <v>2713</v>
      </c>
      <c r="E1356" s="81" t="s">
        <v>189</v>
      </c>
      <c r="F1356" s="81" t="s">
        <v>56</v>
      </c>
      <c r="G1356" s="81" t="s">
        <v>189</v>
      </c>
      <c r="H1356" s="83">
        <v>195</v>
      </c>
      <c r="I1356" s="92">
        <v>0.45</v>
      </c>
      <c r="J1356" s="84">
        <f t="shared" si="45"/>
        <v>107.25000000000001</v>
      </c>
    </row>
    <row r="1357" spans="1:10" ht="15.5">
      <c r="A1357" s="34">
        <f t="shared" si="44"/>
        <v>1353</v>
      </c>
      <c r="B1357" s="81" t="s">
        <v>2032</v>
      </c>
      <c r="C1357" s="81" t="s">
        <v>2714</v>
      </c>
      <c r="D1357" s="81" t="s">
        <v>2715</v>
      </c>
      <c r="E1357" s="81" t="s">
        <v>189</v>
      </c>
      <c r="F1357" s="81" t="s">
        <v>56</v>
      </c>
      <c r="G1357" s="81" t="s">
        <v>189</v>
      </c>
      <c r="H1357" s="83">
        <v>1645</v>
      </c>
      <c r="I1357" s="92">
        <v>0.45</v>
      </c>
      <c r="J1357" s="84">
        <f t="shared" si="45"/>
        <v>904.75000000000011</v>
      </c>
    </row>
    <row r="1358" spans="1:10" ht="15.5">
      <c r="A1358" s="34">
        <f t="shared" si="44"/>
        <v>1354</v>
      </c>
      <c r="B1358" s="81" t="s">
        <v>2032</v>
      </c>
      <c r="C1358" s="81" t="s">
        <v>2716</v>
      </c>
      <c r="D1358" s="81" t="s">
        <v>2717</v>
      </c>
      <c r="E1358" s="81" t="s">
        <v>189</v>
      </c>
      <c r="F1358" s="81" t="s">
        <v>56</v>
      </c>
      <c r="G1358" s="81" t="s">
        <v>189</v>
      </c>
      <c r="H1358" s="83">
        <v>1790</v>
      </c>
      <c r="I1358" s="92">
        <v>0.45</v>
      </c>
      <c r="J1358" s="84">
        <f t="shared" si="45"/>
        <v>984.50000000000011</v>
      </c>
    </row>
    <row r="1359" spans="1:10" ht="15.5">
      <c r="A1359" s="34">
        <f t="shared" si="44"/>
        <v>1355</v>
      </c>
      <c r="B1359" s="81" t="s">
        <v>2032</v>
      </c>
      <c r="C1359" s="81" t="s">
        <v>2718</v>
      </c>
      <c r="D1359" s="81" t="s">
        <v>2719</v>
      </c>
      <c r="E1359" s="81" t="s">
        <v>189</v>
      </c>
      <c r="F1359" s="81" t="s">
        <v>56</v>
      </c>
      <c r="G1359" s="81" t="s">
        <v>189</v>
      </c>
      <c r="H1359" s="83">
        <v>2500</v>
      </c>
      <c r="I1359" s="92">
        <v>0.45</v>
      </c>
      <c r="J1359" s="84">
        <f t="shared" si="45"/>
        <v>1375</v>
      </c>
    </row>
    <row r="1360" spans="1:10" ht="15.5">
      <c r="A1360" s="34">
        <f t="shared" si="44"/>
        <v>1356</v>
      </c>
      <c r="B1360" s="81" t="s">
        <v>2032</v>
      </c>
      <c r="C1360" s="81" t="s">
        <v>2720</v>
      </c>
      <c r="D1360" s="81" t="s">
        <v>2721</v>
      </c>
      <c r="E1360" s="81" t="s">
        <v>189</v>
      </c>
      <c r="F1360" s="81" t="s">
        <v>56</v>
      </c>
      <c r="G1360" s="81" t="s">
        <v>189</v>
      </c>
      <c r="H1360" s="83">
        <v>2270</v>
      </c>
      <c r="I1360" s="92">
        <v>0.45</v>
      </c>
      <c r="J1360" s="84">
        <f t="shared" si="45"/>
        <v>1248.5</v>
      </c>
    </row>
    <row r="1361" spans="1:10" ht="15.5">
      <c r="A1361" s="34">
        <f t="shared" si="44"/>
        <v>1357</v>
      </c>
      <c r="B1361" s="81" t="s">
        <v>2032</v>
      </c>
      <c r="C1361" s="81" t="s">
        <v>2722</v>
      </c>
      <c r="D1361" s="81" t="s">
        <v>2723</v>
      </c>
      <c r="E1361" s="81" t="s">
        <v>189</v>
      </c>
      <c r="F1361" s="81" t="s">
        <v>56</v>
      </c>
      <c r="G1361" s="81" t="s">
        <v>189</v>
      </c>
      <c r="H1361" s="83">
        <v>2270</v>
      </c>
      <c r="I1361" s="92">
        <v>0.45</v>
      </c>
      <c r="J1361" s="84">
        <f t="shared" si="45"/>
        <v>1248.5</v>
      </c>
    </row>
    <row r="1362" spans="1:10" ht="15.5">
      <c r="A1362" s="34">
        <f t="shared" si="44"/>
        <v>1358</v>
      </c>
      <c r="B1362" s="81" t="s">
        <v>2032</v>
      </c>
      <c r="C1362" s="81" t="s">
        <v>2724</v>
      </c>
      <c r="D1362" s="81" t="s">
        <v>2725</v>
      </c>
      <c r="E1362" s="81" t="s">
        <v>189</v>
      </c>
      <c r="F1362" s="81" t="s">
        <v>56</v>
      </c>
      <c r="G1362" s="81" t="s">
        <v>189</v>
      </c>
      <c r="H1362" s="83">
        <v>475</v>
      </c>
      <c r="I1362" s="92">
        <v>0.45</v>
      </c>
      <c r="J1362" s="84">
        <f t="shared" si="45"/>
        <v>261.25</v>
      </c>
    </row>
    <row r="1363" spans="1:10" ht="15.5">
      <c r="A1363" s="34">
        <f t="shared" si="44"/>
        <v>1359</v>
      </c>
      <c r="B1363" s="81" t="s">
        <v>2032</v>
      </c>
      <c r="C1363" s="81" t="s">
        <v>2726</v>
      </c>
      <c r="D1363" s="81" t="s">
        <v>2727</v>
      </c>
      <c r="E1363" s="81" t="s">
        <v>189</v>
      </c>
      <c r="F1363" s="81" t="s">
        <v>56</v>
      </c>
      <c r="G1363" s="81" t="s">
        <v>189</v>
      </c>
      <c r="H1363" s="83">
        <v>475</v>
      </c>
      <c r="I1363" s="92">
        <v>0.45</v>
      </c>
      <c r="J1363" s="84">
        <f t="shared" si="45"/>
        <v>261.25</v>
      </c>
    </row>
    <row r="1364" spans="1:10" ht="15.5">
      <c r="A1364" s="34">
        <f t="shared" si="44"/>
        <v>1360</v>
      </c>
      <c r="B1364" s="81" t="s">
        <v>2032</v>
      </c>
      <c r="C1364" s="81" t="s">
        <v>2728</v>
      </c>
      <c r="D1364" s="81" t="s">
        <v>2729</v>
      </c>
      <c r="E1364" s="81" t="s">
        <v>189</v>
      </c>
      <c r="F1364" s="81" t="s">
        <v>56</v>
      </c>
      <c r="G1364" s="81" t="s">
        <v>189</v>
      </c>
      <c r="H1364" s="83">
        <v>2440</v>
      </c>
      <c r="I1364" s="92">
        <v>0.45</v>
      </c>
      <c r="J1364" s="84">
        <f t="shared" si="45"/>
        <v>1342</v>
      </c>
    </row>
    <row r="1365" spans="1:10" ht="15.5">
      <c r="A1365" s="34">
        <f t="shared" si="44"/>
        <v>1361</v>
      </c>
      <c r="B1365" s="81" t="s">
        <v>2032</v>
      </c>
      <c r="C1365" s="81" t="s">
        <v>2730</v>
      </c>
      <c r="D1365" s="81" t="s">
        <v>2731</v>
      </c>
      <c r="E1365" s="81" t="s">
        <v>189</v>
      </c>
      <c r="F1365" s="81" t="s">
        <v>56</v>
      </c>
      <c r="G1365" s="81" t="s">
        <v>189</v>
      </c>
      <c r="H1365" s="83">
        <v>2440</v>
      </c>
      <c r="I1365" s="92">
        <v>0.45</v>
      </c>
      <c r="J1365" s="84">
        <f t="shared" si="45"/>
        <v>1342</v>
      </c>
    </row>
    <row r="1366" spans="1:10" ht="15.5">
      <c r="A1366" s="34">
        <f t="shared" si="44"/>
        <v>1362</v>
      </c>
      <c r="B1366" s="81" t="s">
        <v>2032</v>
      </c>
      <c r="C1366" s="81" t="s">
        <v>2732</v>
      </c>
      <c r="D1366" s="81" t="s">
        <v>2733</v>
      </c>
      <c r="E1366" s="81" t="s">
        <v>189</v>
      </c>
      <c r="F1366" s="81" t="s">
        <v>56</v>
      </c>
      <c r="G1366" s="81" t="s">
        <v>189</v>
      </c>
      <c r="H1366" s="83">
        <v>2615</v>
      </c>
      <c r="I1366" s="92">
        <v>0.45</v>
      </c>
      <c r="J1366" s="84">
        <f t="shared" si="45"/>
        <v>1438.2500000000002</v>
      </c>
    </row>
    <row r="1367" spans="1:10" ht="15.5">
      <c r="A1367" s="34">
        <f t="shared" ref="A1367:A1430" si="46">SUM(A1366+1)</f>
        <v>1363</v>
      </c>
      <c r="B1367" s="81" t="s">
        <v>2032</v>
      </c>
      <c r="C1367" s="81" t="s">
        <v>2734</v>
      </c>
      <c r="D1367" s="81" t="s">
        <v>2735</v>
      </c>
      <c r="E1367" s="81" t="s">
        <v>189</v>
      </c>
      <c r="F1367" s="81" t="s">
        <v>56</v>
      </c>
      <c r="G1367" s="81" t="s">
        <v>189</v>
      </c>
      <c r="H1367" s="83">
        <v>2615</v>
      </c>
      <c r="I1367" s="92">
        <v>0.45</v>
      </c>
      <c r="J1367" s="84">
        <f t="shared" si="45"/>
        <v>1438.2500000000002</v>
      </c>
    </row>
    <row r="1368" spans="1:10" ht="15.5">
      <c r="A1368" s="34">
        <f t="shared" si="46"/>
        <v>1364</v>
      </c>
      <c r="B1368" s="81" t="s">
        <v>2032</v>
      </c>
      <c r="C1368" s="81" t="s">
        <v>2736</v>
      </c>
      <c r="D1368" s="81" t="s">
        <v>2737</v>
      </c>
      <c r="E1368" s="81" t="s">
        <v>189</v>
      </c>
      <c r="F1368" s="81" t="s">
        <v>56</v>
      </c>
      <c r="G1368" s="81" t="s">
        <v>189</v>
      </c>
      <c r="H1368" s="83">
        <v>2785</v>
      </c>
      <c r="I1368" s="92">
        <v>0.45</v>
      </c>
      <c r="J1368" s="84">
        <f t="shared" si="45"/>
        <v>1531.7500000000002</v>
      </c>
    </row>
    <row r="1369" spans="1:10" ht="15.5">
      <c r="A1369" s="34">
        <f t="shared" si="46"/>
        <v>1365</v>
      </c>
      <c r="B1369" s="81" t="s">
        <v>2032</v>
      </c>
      <c r="C1369" s="81" t="s">
        <v>2738</v>
      </c>
      <c r="D1369" s="81" t="s">
        <v>2739</v>
      </c>
      <c r="E1369" s="81" t="s">
        <v>189</v>
      </c>
      <c r="F1369" s="81" t="s">
        <v>56</v>
      </c>
      <c r="G1369" s="81" t="s">
        <v>189</v>
      </c>
      <c r="H1369" s="83">
        <v>2785</v>
      </c>
      <c r="I1369" s="92">
        <v>0.45</v>
      </c>
      <c r="J1369" s="84">
        <f t="shared" si="45"/>
        <v>1531.7500000000002</v>
      </c>
    </row>
    <row r="1370" spans="1:10" ht="15.5">
      <c r="A1370" s="34">
        <f t="shared" si="46"/>
        <v>1366</v>
      </c>
      <c r="B1370" s="81" t="s">
        <v>2032</v>
      </c>
      <c r="C1370" s="81" t="s">
        <v>2740</v>
      </c>
      <c r="D1370" s="81" t="s">
        <v>2741</v>
      </c>
      <c r="E1370" s="81" t="s">
        <v>189</v>
      </c>
      <c r="F1370" s="81" t="s">
        <v>56</v>
      </c>
      <c r="G1370" s="81" t="s">
        <v>189</v>
      </c>
      <c r="H1370" s="83">
        <v>2965</v>
      </c>
      <c r="I1370" s="92">
        <v>0.45</v>
      </c>
      <c r="J1370" s="84">
        <f t="shared" si="45"/>
        <v>1630.7500000000002</v>
      </c>
    </row>
    <row r="1371" spans="1:10" ht="15.5">
      <c r="A1371" s="34">
        <f t="shared" si="46"/>
        <v>1367</v>
      </c>
      <c r="B1371" s="81" t="s">
        <v>2032</v>
      </c>
      <c r="C1371" s="81" t="s">
        <v>2742</v>
      </c>
      <c r="D1371" s="81" t="s">
        <v>2743</v>
      </c>
      <c r="E1371" s="81" t="s">
        <v>189</v>
      </c>
      <c r="F1371" s="81" t="s">
        <v>56</v>
      </c>
      <c r="G1371" s="81" t="s">
        <v>189</v>
      </c>
      <c r="H1371" s="83">
        <v>2965</v>
      </c>
      <c r="I1371" s="92">
        <v>0.45</v>
      </c>
      <c r="J1371" s="84">
        <f t="shared" si="45"/>
        <v>1630.7500000000002</v>
      </c>
    </row>
    <row r="1372" spans="1:10" ht="15.5">
      <c r="A1372" s="34">
        <f t="shared" si="46"/>
        <v>1368</v>
      </c>
      <c r="B1372" s="81" t="s">
        <v>2032</v>
      </c>
      <c r="C1372" s="81" t="s">
        <v>2744</v>
      </c>
      <c r="D1372" s="81" t="s">
        <v>2745</v>
      </c>
      <c r="E1372" s="81" t="s">
        <v>189</v>
      </c>
      <c r="F1372" s="81" t="s">
        <v>56</v>
      </c>
      <c r="G1372" s="81" t="s">
        <v>189</v>
      </c>
      <c r="H1372" s="83">
        <v>650</v>
      </c>
      <c r="I1372" s="92">
        <v>0.45</v>
      </c>
      <c r="J1372" s="84">
        <f t="shared" si="45"/>
        <v>357.50000000000006</v>
      </c>
    </row>
    <row r="1373" spans="1:10" ht="15.5">
      <c r="A1373" s="34">
        <f t="shared" si="46"/>
        <v>1369</v>
      </c>
      <c r="B1373" s="81" t="s">
        <v>2032</v>
      </c>
      <c r="C1373" s="81" t="s">
        <v>2746</v>
      </c>
      <c r="D1373" s="81" t="s">
        <v>2747</v>
      </c>
      <c r="E1373" s="81" t="s">
        <v>189</v>
      </c>
      <c r="F1373" s="81" t="s">
        <v>56</v>
      </c>
      <c r="G1373" s="81" t="s">
        <v>189</v>
      </c>
      <c r="H1373" s="83">
        <v>650</v>
      </c>
      <c r="I1373" s="92">
        <v>0.45</v>
      </c>
      <c r="J1373" s="84">
        <f t="shared" si="45"/>
        <v>357.50000000000006</v>
      </c>
    </row>
    <row r="1374" spans="1:10" ht="15.5">
      <c r="A1374" s="34">
        <f t="shared" si="46"/>
        <v>1370</v>
      </c>
      <c r="B1374" s="81" t="s">
        <v>2032</v>
      </c>
      <c r="C1374" s="81" t="s">
        <v>2748</v>
      </c>
      <c r="D1374" s="81" t="s">
        <v>2749</v>
      </c>
      <c r="E1374" s="81" t="s">
        <v>189</v>
      </c>
      <c r="F1374" s="81" t="s">
        <v>56</v>
      </c>
      <c r="G1374" s="81" t="s">
        <v>189</v>
      </c>
      <c r="H1374" s="83">
        <v>820</v>
      </c>
      <c r="I1374" s="92">
        <v>0.45</v>
      </c>
      <c r="J1374" s="84">
        <f t="shared" si="45"/>
        <v>451.00000000000006</v>
      </c>
    </row>
    <row r="1375" spans="1:10" ht="15.5">
      <c r="A1375" s="34">
        <f t="shared" si="46"/>
        <v>1371</v>
      </c>
      <c r="B1375" s="81" t="s">
        <v>2032</v>
      </c>
      <c r="C1375" s="81" t="s">
        <v>2750</v>
      </c>
      <c r="D1375" s="81" t="s">
        <v>2751</v>
      </c>
      <c r="E1375" s="81" t="s">
        <v>189</v>
      </c>
      <c r="F1375" s="81" t="s">
        <v>56</v>
      </c>
      <c r="G1375" s="81" t="s">
        <v>189</v>
      </c>
      <c r="H1375" s="83">
        <v>820</v>
      </c>
      <c r="I1375" s="92">
        <v>0.45</v>
      </c>
      <c r="J1375" s="84">
        <f t="shared" si="45"/>
        <v>451.00000000000006</v>
      </c>
    </row>
    <row r="1376" spans="1:10" ht="15.5">
      <c r="A1376" s="34">
        <f t="shared" si="46"/>
        <v>1372</v>
      </c>
      <c r="B1376" s="81" t="s">
        <v>2032</v>
      </c>
      <c r="C1376" s="81" t="s">
        <v>2752</v>
      </c>
      <c r="D1376" s="81" t="s">
        <v>2753</v>
      </c>
      <c r="E1376" s="81" t="s">
        <v>189</v>
      </c>
      <c r="F1376" s="81" t="s">
        <v>56</v>
      </c>
      <c r="G1376" s="81" t="s">
        <v>189</v>
      </c>
      <c r="H1376" s="83">
        <v>995</v>
      </c>
      <c r="I1376" s="92">
        <v>0.45</v>
      </c>
      <c r="J1376" s="84">
        <f t="shared" si="45"/>
        <v>547.25</v>
      </c>
    </row>
    <row r="1377" spans="1:10" ht="15.5">
      <c r="A1377" s="34">
        <f t="shared" si="46"/>
        <v>1373</v>
      </c>
      <c r="B1377" s="81" t="s">
        <v>2032</v>
      </c>
      <c r="C1377" s="81" t="s">
        <v>2755</v>
      </c>
      <c r="D1377" s="81" t="s">
        <v>2756</v>
      </c>
      <c r="E1377" s="81" t="s">
        <v>189</v>
      </c>
      <c r="F1377" s="81" t="s">
        <v>56</v>
      </c>
      <c r="G1377" s="81" t="s">
        <v>189</v>
      </c>
      <c r="H1377" s="83">
        <v>995</v>
      </c>
      <c r="I1377" s="92">
        <v>0.45</v>
      </c>
      <c r="J1377" s="84">
        <f t="shared" si="45"/>
        <v>547.25</v>
      </c>
    </row>
    <row r="1378" spans="1:10" ht="15.5">
      <c r="A1378" s="34">
        <f t="shared" si="46"/>
        <v>1374</v>
      </c>
      <c r="B1378" s="81" t="s">
        <v>2032</v>
      </c>
      <c r="C1378" s="81" t="s">
        <v>2757</v>
      </c>
      <c r="D1378" s="81" t="s">
        <v>2758</v>
      </c>
      <c r="E1378" s="81" t="s">
        <v>189</v>
      </c>
      <c r="F1378" s="81" t="s">
        <v>56</v>
      </c>
      <c r="G1378" s="81" t="s">
        <v>189</v>
      </c>
      <c r="H1378" s="83">
        <v>1285</v>
      </c>
      <c r="I1378" s="92">
        <v>0.45</v>
      </c>
      <c r="J1378" s="84">
        <f t="shared" si="45"/>
        <v>706.75000000000011</v>
      </c>
    </row>
    <row r="1379" spans="1:10" ht="15.5">
      <c r="A1379" s="34">
        <f t="shared" si="46"/>
        <v>1375</v>
      </c>
      <c r="B1379" s="81" t="s">
        <v>2032</v>
      </c>
      <c r="C1379" s="81" t="s">
        <v>2759</v>
      </c>
      <c r="D1379" s="81" t="s">
        <v>2760</v>
      </c>
      <c r="E1379" s="81" t="s">
        <v>189</v>
      </c>
      <c r="F1379" s="81" t="s">
        <v>56</v>
      </c>
      <c r="G1379" s="81" t="s">
        <v>189</v>
      </c>
      <c r="H1379" s="83">
        <v>1285</v>
      </c>
      <c r="I1379" s="92">
        <v>0.45</v>
      </c>
      <c r="J1379" s="84">
        <f t="shared" si="45"/>
        <v>706.75000000000011</v>
      </c>
    </row>
    <row r="1380" spans="1:10" ht="15.5">
      <c r="A1380" s="34">
        <f t="shared" si="46"/>
        <v>1376</v>
      </c>
      <c r="B1380" s="81" t="s">
        <v>2032</v>
      </c>
      <c r="C1380" s="81" t="s">
        <v>2761</v>
      </c>
      <c r="D1380" s="81" t="s">
        <v>2762</v>
      </c>
      <c r="E1380" s="81" t="s">
        <v>189</v>
      </c>
      <c r="F1380" s="81" t="s">
        <v>56</v>
      </c>
      <c r="G1380" s="81" t="s">
        <v>189</v>
      </c>
      <c r="H1380" s="83">
        <v>1455</v>
      </c>
      <c r="I1380" s="92">
        <v>0.45</v>
      </c>
      <c r="J1380" s="84">
        <f t="shared" si="45"/>
        <v>800.25000000000011</v>
      </c>
    </row>
    <row r="1381" spans="1:10" ht="15.5">
      <c r="A1381" s="34">
        <f t="shared" si="46"/>
        <v>1377</v>
      </c>
      <c r="B1381" s="81" t="s">
        <v>2032</v>
      </c>
      <c r="C1381" s="81" t="s">
        <v>2763</v>
      </c>
      <c r="D1381" s="81" t="s">
        <v>2764</v>
      </c>
      <c r="E1381" s="81" t="s">
        <v>189</v>
      </c>
      <c r="F1381" s="81" t="s">
        <v>56</v>
      </c>
      <c r="G1381" s="81" t="s">
        <v>189</v>
      </c>
      <c r="H1381" s="83">
        <v>1455</v>
      </c>
      <c r="I1381" s="92">
        <v>0.45</v>
      </c>
      <c r="J1381" s="84">
        <f t="shared" si="45"/>
        <v>800.25000000000011</v>
      </c>
    </row>
    <row r="1382" spans="1:10" ht="15.5">
      <c r="A1382" s="34">
        <f t="shared" si="46"/>
        <v>1378</v>
      </c>
      <c r="B1382" s="81" t="s">
        <v>2032</v>
      </c>
      <c r="C1382" s="81" t="s">
        <v>2765</v>
      </c>
      <c r="D1382" s="81" t="s">
        <v>2766</v>
      </c>
      <c r="E1382" s="81" t="s">
        <v>189</v>
      </c>
      <c r="F1382" s="81" t="s">
        <v>56</v>
      </c>
      <c r="G1382" s="81" t="s">
        <v>189</v>
      </c>
      <c r="H1382" s="83">
        <v>175</v>
      </c>
      <c r="I1382" s="92">
        <v>0.45</v>
      </c>
      <c r="J1382" s="84">
        <f t="shared" si="45"/>
        <v>96.250000000000014</v>
      </c>
    </row>
    <row r="1383" spans="1:10" ht="15.5">
      <c r="A1383" s="34">
        <f t="shared" si="46"/>
        <v>1379</v>
      </c>
      <c r="B1383" s="81" t="s">
        <v>2032</v>
      </c>
      <c r="C1383" s="81" t="s">
        <v>2767</v>
      </c>
      <c r="D1383" s="81" t="s">
        <v>2768</v>
      </c>
      <c r="E1383" s="81" t="s">
        <v>189</v>
      </c>
      <c r="F1383" s="81" t="s">
        <v>56</v>
      </c>
      <c r="G1383" s="81" t="s">
        <v>189</v>
      </c>
      <c r="H1383" s="83">
        <v>1630</v>
      </c>
      <c r="I1383" s="92">
        <v>0.45</v>
      </c>
      <c r="J1383" s="84">
        <f t="shared" si="45"/>
        <v>896.50000000000011</v>
      </c>
    </row>
    <row r="1384" spans="1:10" ht="15.5">
      <c r="A1384" s="34">
        <f t="shared" si="46"/>
        <v>1380</v>
      </c>
      <c r="B1384" s="81" t="s">
        <v>2032</v>
      </c>
      <c r="C1384" s="81" t="s">
        <v>2769</v>
      </c>
      <c r="D1384" s="81" t="s">
        <v>2770</v>
      </c>
      <c r="E1384" s="81" t="s">
        <v>189</v>
      </c>
      <c r="F1384" s="81" t="s">
        <v>56</v>
      </c>
      <c r="G1384" s="81" t="s">
        <v>189</v>
      </c>
      <c r="H1384" s="83">
        <v>1630</v>
      </c>
      <c r="I1384" s="92">
        <v>0.45</v>
      </c>
      <c r="J1384" s="84">
        <f t="shared" si="45"/>
        <v>896.50000000000011</v>
      </c>
    </row>
    <row r="1385" spans="1:10" ht="15.5">
      <c r="A1385" s="34">
        <f t="shared" si="46"/>
        <v>1381</v>
      </c>
      <c r="B1385" s="81" t="s">
        <v>2032</v>
      </c>
      <c r="C1385" s="81" t="s">
        <v>2771</v>
      </c>
      <c r="D1385" s="81" t="s">
        <v>2772</v>
      </c>
      <c r="E1385" s="81" t="s">
        <v>189</v>
      </c>
      <c r="F1385" s="81" t="s">
        <v>56</v>
      </c>
      <c r="G1385" s="81" t="s">
        <v>189</v>
      </c>
      <c r="H1385" s="83">
        <v>1810</v>
      </c>
      <c r="I1385" s="92">
        <v>0.45</v>
      </c>
      <c r="J1385" s="84">
        <f t="shared" si="45"/>
        <v>995.50000000000011</v>
      </c>
    </row>
    <row r="1386" spans="1:10" ht="15.5">
      <c r="A1386" s="34">
        <f t="shared" si="46"/>
        <v>1382</v>
      </c>
      <c r="B1386" s="81" t="s">
        <v>2032</v>
      </c>
      <c r="C1386" s="81" t="s">
        <v>2773</v>
      </c>
      <c r="D1386" s="81" t="s">
        <v>2774</v>
      </c>
      <c r="E1386" s="81" t="s">
        <v>189</v>
      </c>
      <c r="F1386" s="81" t="s">
        <v>56</v>
      </c>
      <c r="G1386" s="81" t="s">
        <v>189</v>
      </c>
      <c r="H1386" s="83">
        <v>1810</v>
      </c>
      <c r="I1386" s="92">
        <v>0.45</v>
      </c>
      <c r="J1386" s="84">
        <f t="shared" si="45"/>
        <v>995.50000000000011</v>
      </c>
    </row>
    <row r="1387" spans="1:10" ht="15.5">
      <c r="A1387" s="34">
        <f t="shared" si="46"/>
        <v>1383</v>
      </c>
      <c r="B1387" s="81" t="s">
        <v>2032</v>
      </c>
      <c r="C1387" s="81" t="s">
        <v>2775</v>
      </c>
      <c r="D1387" s="81" t="s">
        <v>2776</v>
      </c>
      <c r="E1387" s="81" t="s">
        <v>189</v>
      </c>
      <c r="F1387" s="81" t="s">
        <v>56</v>
      </c>
      <c r="G1387" s="81" t="s">
        <v>189</v>
      </c>
      <c r="H1387" s="83">
        <v>1980</v>
      </c>
      <c r="I1387" s="92">
        <v>0.45</v>
      </c>
      <c r="J1387" s="84">
        <f t="shared" si="45"/>
        <v>1089</v>
      </c>
    </row>
    <row r="1388" spans="1:10" ht="15.5">
      <c r="A1388" s="34">
        <f t="shared" si="46"/>
        <v>1384</v>
      </c>
      <c r="B1388" s="81" t="s">
        <v>2032</v>
      </c>
      <c r="C1388" s="81" t="s">
        <v>2777</v>
      </c>
      <c r="D1388" s="81" t="s">
        <v>2778</v>
      </c>
      <c r="E1388" s="81" t="s">
        <v>189</v>
      </c>
      <c r="F1388" s="81" t="s">
        <v>56</v>
      </c>
      <c r="G1388" s="81" t="s">
        <v>189</v>
      </c>
      <c r="H1388" s="83">
        <v>1980</v>
      </c>
      <c r="I1388" s="92">
        <v>0.45</v>
      </c>
      <c r="J1388" s="84">
        <f t="shared" si="45"/>
        <v>1089</v>
      </c>
    </row>
    <row r="1389" spans="1:10" ht="15.5">
      <c r="A1389" s="34">
        <f t="shared" si="46"/>
        <v>1385</v>
      </c>
      <c r="B1389" s="81" t="s">
        <v>2032</v>
      </c>
      <c r="C1389" s="81" t="s">
        <v>2779</v>
      </c>
      <c r="D1389" s="81" t="s">
        <v>2780</v>
      </c>
      <c r="E1389" s="81" t="s">
        <v>189</v>
      </c>
      <c r="F1389" s="81" t="s">
        <v>56</v>
      </c>
      <c r="G1389" s="81" t="s">
        <v>189</v>
      </c>
      <c r="H1389" s="83">
        <v>475</v>
      </c>
      <c r="I1389" s="92">
        <v>0.45</v>
      </c>
      <c r="J1389" s="84">
        <f t="shared" si="45"/>
        <v>261.25</v>
      </c>
    </row>
    <row r="1390" spans="1:10" ht="15.5">
      <c r="A1390" s="34">
        <f t="shared" si="46"/>
        <v>1386</v>
      </c>
      <c r="B1390" s="81" t="s">
        <v>2032</v>
      </c>
      <c r="C1390" s="81" t="s">
        <v>2781</v>
      </c>
      <c r="D1390" s="81" t="s">
        <v>2782</v>
      </c>
      <c r="E1390" s="81" t="s">
        <v>189</v>
      </c>
      <c r="F1390" s="81" t="s">
        <v>56</v>
      </c>
      <c r="G1390" s="81" t="s">
        <v>189</v>
      </c>
      <c r="H1390" s="83">
        <v>475</v>
      </c>
      <c r="I1390" s="92">
        <v>0.45</v>
      </c>
      <c r="J1390" s="84">
        <f t="shared" si="45"/>
        <v>261.25</v>
      </c>
    </row>
    <row r="1391" spans="1:10" ht="15.5">
      <c r="A1391" s="34">
        <f t="shared" si="46"/>
        <v>1387</v>
      </c>
      <c r="B1391" s="81" t="s">
        <v>2032</v>
      </c>
      <c r="C1391" s="81" t="s">
        <v>2783</v>
      </c>
      <c r="D1391" s="81" t="s">
        <v>2784</v>
      </c>
      <c r="E1391" s="81" t="s">
        <v>189</v>
      </c>
      <c r="F1391" s="81" t="s">
        <v>56</v>
      </c>
      <c r="G1391" s="81" t="s">
        <v>189</v>
      </c>
      <c r="H1391" s="83">
        <v>650</v>
      </c>
      <c r="I1391" s="92">
        <v>0.45</v>
      </c>
      <c r="J1391" s="84">
        <f t="shared" si="45"/>
        <v>357.50000000000006</v>
      </c>
    </row>
    <row r="1392" spans="1:10" ht="15.5">
      <c r="A1392" s="34">
        <f t="shared" si="46"/>
        <v>1388</v>
      </c>
      <c r="B1392" s="81" t="s">
        <v>2032</v>
      </c>
      <c r="C1392" s="81" t="s">
        <v>2785</v>
      </c>
      <c r="D1392" s="81" t="s">
        <v>2786</v>
      </c>
      <c r="E1392" s="81" t="s">
        <v>189</v>
      </c>
      <c r="F1392" s="81" t="s">
        <v>56</v>
      </c>
      <c r="G1392" s="81" t="s">
        <v>189</v>
      </c>
      <c r="H1392" s="83">
        <v>650</v>
      </c>
      <c r="I1392" s="92">
        <v>0.45</v>
      </c>
      <c r="J1392" s="84">
        <f t="shared" si="45"/>
        <v>357.50000000000006</v>
      </c>
    </row>
    <row r="1393" spans="1:10" ht="15.5">
      <c r="A1393" s="34">
        <f t="shared" si="46"/>
        <v>1389</v>
      </c>
      <c r="B1393" s="81" t="s">
        <v>2032</v>
      </c>
      <c r="C1393" s="81" t="s">
        <v>2787</v>
      </c>
      <c r="D1393" s="81" t="s">
        <v>2788</v>
      </c>
      <c r="E1393" s="81" t="s">
        <v>189</v>
      </c>
      <c r="F1393" s="81" t="s">
        <v>56</v>
      </c>
      <c r="G1393" s="81" t="s">
        <v>189</v>
      </c>
      <c r="H1393" s="83">
        <v>935</v>
      </c>
      <c r="I1393" s="92">
        <v>0.45</v>
      </c>
      <c r="J1393" s="84">
        <f t="shared" si="45"/>
        <v>514.25</v>
      </c>
    </row>
    <row r="1394" spans="1:10" ht="15.5">
      <c r="A1394" s="34">
        <f t="shared" si="46"/>
        <v>1390</v>
      </c>
      <c r="B1394" s="81" t="s">
        <v>2032</v>
      </c>
      <c r="C1394" s="81" t="s">
        <v>2789</v>
      </c>
      <c r="D1394" s="81" t="s">
        <v>2790</v>
      </c>
      <c r="E1394" s="81" t="s">
        <v>189</v>
      </c>
      <c r="F1394" s="81" t="s">
        <v>56</v>
      </c>
      <c r="G1394" s="81" t="s">
        <v>189</v>
      </c>
      <c r="H1394" s="83">
        <v>935</v>
      </c>
      <c r="I1394" s="92">
        <v>0.45</v>
      </c>
      <c r="J1394" s="84">
        <f t="shared" si="45"/>
        <v>514.25</v>
      </c>
    </row>
    <row r="1395" spans="1:10" ht="15.5">
      <c r="A1395" s="34">
        <f t="shared" si="46"/>
        <v>1391</v>
      </c>
      <c r="B1395" s="81" t="s">
        <v>2032</v>
      </c>
      <c r="C1395" s="81" t="s">
        <v>2791</v>
      </c>
      <c r="D1395" s="81" t="s">
        <v>2792</v>
      </c>
      <c r="E1395" s="81" t="s">
        <v>189</v>
      </c>
      <c r="F1395" s="81" t="s">
        <v>56</v>
      </c>
      <c r="G1395" s="81" t="s">
        <v>189</v>
      </c>
      <c r="H1395" s="83">
        <v>1110</v>
      </c>
      <c r="I1395" s="92">
        <v>0.45</v>
      </c>
      <c r="J1395" s="84">
        <f t="shared" si="45"/>
        <v>610.5</v>
      </c>
    </row>
    <row r="1396" spans="1:10" ht="15.5">
      <c r="A1396" s="34">
        <f t="shared" si="46"/>
        <v>1392</v>
      </c>
      <c r="B1396" s="81" t="s">
        <v>2032</v>
      </c>
      <c r="C1396" s="81" t="s">
        <v>2793</v>
      </c>
      <c r="D1396" s="81" t="s">
        <v>2794</v>
      </c>
      <c r="E1396" s="81" t="s">
        <v>189</v>
      </c>
      <c r="F1396" s="81" t="s">
        <v>56</v>
      </c>
      <c r="G1396" s="81" t="s">
        <v>189</v>
      </c>
      <c r="H1396" s="83">
        <v>1110</v>
      </c>
      <c r="I1396" s="92">
        <v>0.45</v>
      </c>
      <c r="J1396" s="84">
        <f t="shared" si="45"/>
        <v>610.5</v>
      </c>
    </row>
    <row r="1397" spans="1:10" ht="15.5">
      <c r="A1397" s="34">
        <f t="shared" si="46"/>
        <v>1393</v>
      </c>
      <c r="B1397" s="81" t="s">
        <v>2032</v>
      </c>
      <c r="C1397" s="81" t="s">
        <v>2795</v>
      </c>
      <c r="D1397" s="81" t="s">
        <v>2796</v>
      </c>
      <c r="E1397" s="81" t="s">
        <v>189</v>
      </c>
      <c r="F1397" s="81" t="s">
        <v>56</v>
      </c>
      <c r="G1397" s="81" t="s">
        <v>189</v>
      </c>
      <c r="H1397" s="83">
        <v>1285</v>
      </c>
      <c r="I1397" s="92">
        <v>0.45</v>
      </c>
      <c r="J1397" s="84">
        <f t="shared" ref="J1397:J1460" si="47">H1397*(1-I1397)</f>
        <v>706.75000000000011</v>
      </c>
    </row>
    <row r="1398" spans="1:10" ht="15.5">
      <c r="A1398" s="34">
        <f t="shared" si="46"/>
        <v>1394</v>
      </c>
      <c r="B1398" s="81" t="s">
        <v>2032</v>
      </c>
      <c r="C1398" s="81" t="s">
        <v>2797</v>
      </c>
      <c r="D1398" s="81" t="s">
        <v>2798</v>
      </c>
      <c r="E1398" s="81" t="s">
        <v>189</v>
      </c>
      <c r="F1398" s="81" t="s">
        <v>56</v>
      </c>
      <c r="G1398" s="81" t="s">
        <v>189</v>
      </c>
      <c r="H1398" s="83">
        <v>1285</v>
      </c>
      <c r="I1398" s="92">
        <v>0.45</v>
      </c>
      <c r="J1398" s="84">
        <f t="shared" si="47"/>
        <v>706.75000000000011</v>
      </c>
    </row>
    <row r="1399" spans="1:10" ht="15.5">
      <c r="A1399" s="34">
        <f t="shared" si="46"/>
        <v>1395</v>
      </c>
      <c r="B1399" s="81" t="s">
        <v>2032</v>
      </c>
      <c r="C1399" s="81" t="s">
        <v>2799</v>
      </c>
      <c r="D1399" s="81" t="s">
        <v>2800</v>
      </c>
      <c r="E1399" s="81" t="s">
        <v>189</v>
      </c>
      <c r="F1399" s="81" t="s">
        <v>56</v>
      </c>
      <c r="G1399" s="81" t="s">
        <v>189</v>
      </c>
      <c r="H1399" s="83">
        <v>110</v>
      </c>
      <c r="I1399" s="92">
        <v>0.45</v>
      </c>
      <c r="J1399" s="84">
        <f t="shared" si="47"/>
        <v>60.500000000000007</v>
      </c>
    </row>
    <row r="1400" spans="1:10" ht="15.5">
      <c r="A1400" s="34">
        <f t="shared" si="46"/>
        <v>1396</v>
      </c>
      <c r="B1400" s="81" t="s">
        <v>2032</v>
      </c>
      <c r="C1400" s="81" t="s">
        <v>2801</v>
      </c>
      <c r="D1400" s="81" t="s">
        <v>2802</v>
      </c>
      <c r="E1400" s="81" t="s">
        <v>189</v>
      </c>
      <c r="F1400" s="81" t="s">
        <v>56</v>
      </c>
      <c r="G1400" s="81" t="s">
        <v>189</v>
      </c>
      <c r="H1400" s="83">
        <v>75</v>
      </c>
      <c r="I1400" s="92">
        <v>0.45</v>
      </c>
      <c r="J1400" s="84">
        <f t="shared" si="47"/>
        <v>41.25</v>
      </c>
    </row>
    <row r="1401" spans="1:10" ht="15.5">
      <c r="A1401" s="34">
        <f t="shared" si="46"/>
        <v>1397</v>
      </c>
      <c r="B1401" s="81" t="s">
        <v>2032</v>
      </c>
      <c r="C1401" s="81" t="s">
        <v>2803</v>
      </c>
      <c r="D1401" s="81" t="s">
        <v>2804</v>
      </c>
      <c r="E1401" s="81" t="s">
        <v>189</v>
      </c>
      <c r="F1401" s="81" t="s">
        <v>56</v>
      </c>
      <c r="G1401" s="81" t="s">
        <v>189</v>
      </c>
      <c r="H1401" s="83">
        <v>97.5</v>
      </c>
      <c r="I1401" s="92">
        <v>0.45</v>
      </c>
      <c r="J1401" s="84">
        <f t="shared" si="47"/>
        <v>53.625000000000007</v>
      </c>
    </row>
    <row r="1402" spans="1:10" ht="15.5">
      <c r="A1402" s="34">
        <f t="shared" si="46"/>
        <v>1398</v>
      </c>
      <c r="B1402" s="81" t="s">
        <v>2032</v>
      </c>
      <c r="C1402" s="81" t="s">
        <v>2805</v>
      </c>
      <c r="D1402" s="81" t="s">
        <v>2806</v>
      </c>
      <c r="E1402" s="81" t="s">
        <v>189</v>
      </c>
      <c r="F1402" s="81" t="s">
        <v>56</v>
      </c>
      <c r="G1402" s="81" t="s">
        <v>189</v>
      </c>
      <c r="H1402" s="83">
        <v>30</v>
      </c>
      <c r="I1402" s="92">
        <v>0.45</v>
      </c>
      <c r="J1402" s="84">
        <f t="shared" si="47"/>
        <v>16.5</v>
      </c>
    </row>
    <row r="1403" spans="1:10" ht="15.5">
      <c r="A1403" s="34">
        <f t="shared" si="46"/>
        <v>1399</v>
      </c>
      <c r="B1403" s="81" t="s">
        <v>2032</v>
      </c>
      <c r="C1403" s="81" t="s">
        <v>2807</v>
      </c>
      <c r="D1403" s="81" t="s">
        <v>2808</v>
      </c>
      <c r="E1403" s="81" t="s">
        <v>189</v>
      </c>
      <c r="F1403" s="81" t="s">
        <v>56</v>
      </c>
      <c r="G1403" s="81" t="s">
        <v>189</v>
      </c>
      <c r="H1403" s="83">
        <v>40</v>
      </c>
      <c r="I1403" s="92">
        <v>0.45</v>
      </c>
      <c r="J1403" s="84">
        <f t="shared" si="47"/>
        <v>22</v>
      </c>
    </row>
    <row r="1404" spans="1:10" ht="15.5">
      <c r="A1404" s="34">
        <f t="shared" si="46"/>
        <v>1400</v>
      </c>
      <c r="B1404" s="81" t="s">
        <v>2032</v>
      </c>
      <c r="C1404" s="81" t="s">
        <v>2809</v>
      </c>
      <c r="D1404" s="81" t="s">
        <v>2260</v>
      </c>
      <c r="E1404" s="81" t="s">
        <v>189</v>
      </c>
      <c r="F1404" s="81" t="s">
        <v>56</v>
      </c>
      <c r="G1404" s="81" t="s">
        <v>189</v>
      </c>
      <c r="H1404" s="83">
        <v>50</v>
      </c>
      <c r="I1404" s="92">
        <v>0.45</v>
      </c>
      <c r="J1404" s="84">
        <f t="shared" si="47"/>
        <v>27.500000000000004</v>
      </c>
    </row>
    <row r="1405" spans="1:10" ht="15.5">
      <c r="A1405" s="34">
        <f t="shared" si="46"/>
        <v>1401</v>
      </c>
      <c r="B1405" s="81" t="s">
        <v>2032</v>
      </c>
      <c r="C1405" s="81" t="s">
        <v>2810</v>
      </c>
      <c r="D1405" s="81" t="s">
        <v>2811</v>
      </c>
      <c r="E1405" s="81" t="s">
        <v>189</v>
      </c>
      <c r="F1405" s="81" t="s">
        <v>56</v>
      </c>
      <c r="G1405" s="81" t="s">
        <v>189</v>
      </c>
      <c r="H1405" s="83">
        <v>137.5</v>
      </c>
      <c r="I1405" s="92">
        <v>0.45</v>
      </c>
      <c r="J1405" s="84">
        <f t="shared" si="47"/>
        <v>75.625</v>
      </c>
    </row>
    <row r="1406" spans="1:10" ht="15.5">
      <c r="A1406" s="34">
        <f t="shared" si="46"/>
        <v>1402</v>
      </c>
      <c r="B1406" s="81" t="s">
        <v>2032</v>
      </c>
      <c r="C1406" s="81" t="s">
        <v>2812</v>
      </c>
      <c r="D1406" s="81" t="s">
        <v>11153</v>
      </c>
      <c r="E1406" s="81" t="s">
        <v>189</v>
      </c>
      <c r="F1406" s="81" t="s">
        <v>56</v>
      </c>
      <c r="G1406" s="81" t="s">
        <v>189</v>
      </c>
      <c r="H1406" s="83">
        <v>130</v>
      </c>
      <c r="I1406" s="92">
        <v>0.45</v>
      </c>
      <c r="J1406" s="84">
        <f t="shared" si="47"/>
        <v>71.5</v>
      </c>
    </row>
    <row r="1407" spans="1:10" ht="15.5">
      <c r="A1407" s="34">
        <f t="shared" si="46"/>
        <v>1403</v>
      </c>
      <c r="B1407" s="81" t="s">
        <v>2032</v>
      </c>
      <c r="C1407" s="81" t="s">
        <v>2813</v>
      </c>
      <c r="D1407" s="81" t="s">
        <v>11154</v>
      </c>
      <c r="E1407" s="81" t="s">
        <v>189</v>
      </c>
      <c r="F1407" s="81" t="s">
        <v>56</v>
      </c>
      <c r="G1407" s="81" t="s">
        <v>189</v>
      </c>
      <c r="H1407" s="83">
        <v>205</v>
      </c>
      <c r="I1407" s="92">
        <v>0.45</v>
      </c>
      <c r="J1407" s="84">
        <f t="shared" si="47"/>
        <v>112.75000000000001</v>
      </c>
    </row>
    <row r="1408" spans="1:10" ht="15.5">
      <c r="A1408" s="34">
        <f t="shared" si="46"/>
        <v>1404</v>
      </c>
      <c r="B1408" s="81" t="s">
        <v>2032</v>
      </c>
      <c r="C1408" s="81" t="s">
        <v>2814</v>
      </c>
      <c r="D1408" s="81" t="s">
        <v>11155</v>
      </c>
      <c r="E1408" s="81" t="s">
        <v>189</v>
      </c>
      <c r="F1408" s="81" t="s">
        <v>56</v>
      </c>
      <c r="G1408" s="81" t="s">
        <v>189</v>
      </c>
      <c r="H1408" s="83">
        <v>205</v>
      </c>
      <c r="I1408" s="92">
        <v>0.45</v>
      </c>
      <c r="J1408" s="84">
        <f t="shared" si="47"/>
        <v>112.75000000000001</v>
      </c>
    </row>
    <row r="1409" spans="1:10" ht="15.5">
      <c r="A1409" s="34">
        <f t="shared" si="46"/>
        <v>1405</v>
      </c>
      <c r="B1409" s="81" t="s">
        <v>2032</v>
      </c>
      <c r="C1409" s="81" t="s">
        <v>2815</v>
      </c>
      <c r="D1409" s="81" t="s">
        <v>2214</v>
      </c>
      <c r="E1409" s="81" t="s">
        <v>189</v>
      </c>
      <c r="F1409" s="81" t="s">
        <v>56</v>
      </c>
      <c r="G1409" s="81" t="s">
        <v>189</v>
      </c>
      <c r="H1409" s="83">
        <v>185</v>
      </c>
      <c r="I1409" s="92">
        <v>0.45</v>
      </c>
      <c r="J1409" s="84">
        <f t="shared" si="47"/>
        <v>101.75000000000001</v>
      </c>
    </row>
    <row r="1410" spans="1:10" ht="15.5">
      <c r="A1410" s="34">
        <f t="shared" si="46"/>
        <v>1406</v>
      </c>
      <c r="B1410" s="81" t="s">
        <v>2032</v>
      </c>
      <c r="C1410" s="81" t="s">
        <v>2816</v>
      </c>
      <c r="D1410" s="81" t="s">
        <v>11156</v>
      </c>
      <c r="E1410" s="81" t="s">
        <v>189</v>
      </c>
      <c r="F1410" s="81" t="s">
        <v>56</v>
      </c>
      <c r="G1410" s="81" t="s">
        <v>189</v>
      </c>
      <c r="H1410" s="83">
        <v>70</v>
      </c>
      <c r="I1410" s="92">
        <v>0.45</v>
      </c>
      <c r="J1410" s="84">
        <f t="shared" si="47"/>
        <v>38.5</v>
      </c>
    </row>
    <row r="1411" spans="1:10" ht="15.5">
      <c r="A1411" s="34">
        <f t="shared" si="46"/>
        <v>1407</v>
      </c>
      <c r="B1411" s="81" t="s">
        <v>2032</v>
      </c>
      <c r="C1411" s="81" t="s">
        <v>2817</v>
      </c>
      <c r="D1411" s="81" t="s">
        <v>11157</v>
      </c>
      <c r="E1411" s="81" t="s">
        <v>189</v>
      </c>
      <c r="F1411" s="81" t="s">
        <v>56</v>
      </c>
      <c r="G1411" s="81" t="s">
        <v>189</v>
      </c>
      <c r="H1411" s="83">
        <v>52.5</v>
      </c>
      <c r="I1411" s="92">
        <v>0.45</v>
      </c>
      <c r="J1411" s="84">
        <f t="shared" si="47"/>
        <v>28.875000000000004</v>
      </c>
    </row>
    <row r="1412" spans="1:10" ht="15.5">
      <c r="A1412" s="34">
        <f t="shared" si="46"/>
        <v>1408</v>
      </c>
      <c r="B1412" s="81" t="s">
        <v>2032</v>
      </c>
      <c r="C1412" s="81" t="s">
        <v>2818</v>
      </c>
      <c r="D1412" s="81" t="s">
        <v>11158</v>
      </c>
      <c r="E1412" s="81" t="s">
        <v>189</v>
      </c>
      <c r="F1412" s="81" t="s">
        <v>56</v>
      </c>
      <c r="G1412" s="81" t="s">
        <v>189</v>
      </c>
      <c r="H1412" s="83">
        <v>65</v>
      </c>
      <c r="I1412" s="92">
        <v>0.45</v>
      </c>
      <c r="J1412" s="84">
        <f t="shared" si="47"/>
        <v>35.75</v>
      </c>
    </row>
    <row r="1413" spans="1:10" ht="15.5">
      <c r="A1413" s="34">
        <f t="shared" si="46"/>
        <v>1409</v>
      </c>
      <c r="B1413" s="81" t="s">
        <v>2032</v>
      </c>
      <c r="C1413" s="81" t="s">
        <v>2819</v>
      </c>
      <c r="D1413" s="81" t="s">
        <v>11159</v>
      </c>
      <c r="E1413" s="81" t="s">
        <v>189</v>
      </c>
      <c r="F1413" s="81" t="s">
        <v>56</v>
      </c>
      <c r="G1413" s="81" t="s">
        <v>189</v>
      </c>
      <c r="H1413" s="83">
        <v>7.5</v>
      </c>
      <c r="I1413" s="92">
        <v>0.45</v>
      </c>
      <c r="J1413" s="84">
        <f t="shared" si="47"/>
        <v>4.125</v>
      </c>
    </row>
    <row r="1414" spans="1:10" ht="15.5">
      <c r="A1414" s="34">
        <f t="shared" si="46"/>
        <v>1410</v>
      </c>
      <c r="B1414" s="81" t="s">
        <v>2032</v>
      </c>
      <c r="C1414" s="81" t="s">
        <v>2820</v>
      </c>
      <c r="D1414" s="81" t="s">
        <v>11160</v>
      </c>
      <c r="E1414" s="81" t="s">
        <v>189</v>
      </c>
      <c r="F1414" s="81" t="s">
        <v>56</v>
      </c>
      <c r="G1414" s="81" t="s">
        <v>189</v>
      </c>
      <c r="H1414" s="83">
        <v>150</v>
      </c>
      <c r="I1414" s="92">
        <v>0.45</v>
      </c>
      <c r="J1414" s="84">
        <f t="shared" si="47"/>
        <v>82.5</v>
      </c>
    </row>
    <row r="1415" spans="1:10" ht="15.5">
      <c r="A1415" s="34">
        <f t="shared" si="46"/>
        <v>1411</v>
      </c>
      <c r="B1415" s="81" t="s">
        <v>2032</v>
      </c>
      <c r="C1415" s="81" t="s">
        <v>2821</v>
      </c>
      <c r="D1415" s="81" t="s">
        <v>11161</v>
      </c>
      <c r="E1415" s="81" t="s">
        <v>189</v>
      </c>
      <c r="F1415" s="81" t="s">
        <v>56</v>
      </c>
      <c r="G1415" s="81" t="s">
        <v>189</v>
      </c>
      <c r="H1415" s="83">
        <v>850</v>
      </c>
      <c r="I1415" s="92">
        <v>0.45</v>
      </c>
      <c r="J1415" s="84">
        <f t="shared" si="47"/>
        <v>467.50000000000006</v>
      </c>
    </row>
    <row r="1416" spans="1:10" ht="15.5">
      <c r="A1416" s="34">
        <f t="shared" si="46"/>
        <v>1412</v>
      </c>
      <c r="B1416" s="81" t="s">
        <v>2032</v>
      </c>
      <c r="C1416" s="81" t="s">
        <v>2822</v>
      </c>
      <c r="D1416" s="81" t="s">
        <v>2823</v>
      </c>
      <c r="E1416" s="81" t="s">
        <v>189</v>
      </c>
      <c r="F1416" s="81" t="s">
        <v>56</v>
      </c>
      <c r="G1416" s="81" t="s">
        <v>189</v>
      </c>
      <c r="H1416" s="83">
        <v>37.5</v>
      </c>
      <c r="I1416" s="92">
        <v>0.45</v>
      </c>
      <c r="J1416" s="84">
        <f t="shared" si="47"/>
        <v>20.625</v>
      </c>
    </row>
    <row r="1417" spans="1:10" ht="15.5">
      <c r="A1417" s="34">
        <f t="shared" si="46"/>
        <v>1413</v>
      </c>
      <c r="B1417" s="81" t="s">
        <v>2032</v>
      </c>
      <c r="C1417" s="81" t="s">
        <v>2824</v>
      </c>
      <c r="D1417" s="81" t="s">
        <v>11162</v>
      </c>
      <c r="E1417" s="81" t="s">
        <v>189</v>
      </c>
      <c r="F1417" s="81" t="s">
        <v>56</v>
      </c>
      <c r="G1417" s="81" t="s">
        <v>189</v>
      </c>
      <c r="H1417" s="83">
        <v>167.5</v>
      </c>
      <c r="I1417" s="92">
        <v>0.45</v>
      </c>
      <c r="J1417" s="84">
        <f t="shared" si="47"/>
        <v>92.125000000000014</v>
      </c>
    </row>
    <row r="1418" spans="1:10" ht="15.5">
      <c r="A1418" s="34">
        <f t="shared" si="46"/>
        <v>1414</v>
      </c>
      <c r="B1418" s="81" t="s">
        <v>2032</v>
      </c>
      <c r="C1418" s="81" t="s">
        <v>2825</v>
      </c>
      <c r="D1418" s="81" t="s">
        <v>2826</v>
      </c>
      <c r="E1418" s="81" t="s">
        <v>189</v>
      </c>
      <c r="F1418" s="81" t="s">
        <v>56</v>
      </c>
      <c r="G1418" s="81" t="s">
        <v>189</v>
      </c>
      <c r="H1418" s="83">
        <v>130</v>
      </c>
      <c r="I1418" s="92">
        <v>0.45</v>
      </c>
      <c r="J1418" s="84">
        <f t="shared" si="47"/>
        <v>71.5</v>
      </c>
    </row>
    <row r="1419" spans="1:10" ht="15.5">
      <c r="A1419" s="34">
        <f t="shared" si="46"/>
        <v>1415</v>
      </c>
      <c r="B1419" s="81" t="s">
        <v>2032</v>
      </c>
      <c r="C1419" s="81" t="s">
        <v>2827</v>
      </c>
      <c r="D1419" s="81" t="s">
        <v>11163</v>
      </c>
      <c r="E1419" s="81" t="s">
        <v>189</v>
      </c>
      <c r="F1419" s="81" t="s">
        <v>56</v>
      </c>
      <c r="G1419" s="81" t="s">
        <v>189</v>
      </c>
      <c r="H1419" s="83">
        <v>71.25</v>
      </c>
      <c r="I1419" s="92">
        <v>0.45</v>
      </c>
      <c r="J1419" s="84">
        <f t="shared" si="47"/>
        <v>39.1875</v>
      </c>
    </row>
    <row r="1420" spans="1:10" ht="15.5">
      <c r="A1420" s="34">
        <f t="shared" si="46"/>
        <v>1416</v>
      </c>
      <c r="B1420" s="81" t="s">
        <v>2032</v>
      </c>
      <c r="C1420" s="81" t="s">
        <v>2828</v>
      </c>
      <c r="D1420" s="81" t="s">
        <v>2829</v>
      </c>
      <c r="E1420" s="81" t="s">
        <v>189</v>
      </c>
      <c r="F1420" s="81" t="s">
        <v>56</v>
      </c>
      <c r="G1420" s="81" t="s">
        <v>189</v>
      </c>
      <c r="H1420" s="83">
        <v>95</v>
      </c>
      <c r="I1420" s="92">
        <v>0.45</v>
      </c>
      <c r="J1420" s="84">
        <f t="shared" si="47"/>
        <v>52.250000000000007</v>
      </c>
    </row>
    <row r="1421" spans="1:10" ht="15.5">
      <c r="A1421" s="34">
        <f t="shared" si="46"/>
        <v>1417</v>
      </c>
      <c r="B1421" s="81" t="s">
        <v>2032</v>
      </c>
      <c r="C1421" s="81" t="s">
        <v>2830</v>
      </c>
      <c r="D1421" s="81" t="s">
        <v>2831</v>
      </c>
      <c r="E1421" s="81" t="s">
        <v>189</v>
      </c>
      <c r="F1421" s="81" t="s">
        <v>56</v>
      </c>
      <c r="G1421" s="81" t="s">
        <v>189</v>
      </c>
      <c r="H1421" s="83">
        <v>100</v>
      </c>
      <c r="I1421" s="92">
        <v>0.45</v>
      </c>
      <c r="J1421" s="84">
        <f t="shared" si="47"/>
        <v>55.000000000000007</v>
      </c>
    </row>
    <row r="1422" spans="1:10" ht="15.5">
      <c r="A1422" s="34">
        <f t="shared" si="46"/>
        <v>1418</v>
      </c>
      <c r="B1422" s="81" t="s">
        <v>2032</v>
      </c>
      <c r="C1422" s="81" t="s">
        <v>2832</v>
      </c>
      <c r="D1422" s="81" t="s">
        <v>2833</v>
      </c>
      <c r="E1422" s="81" t="s">
        <v>189</v>
      </c>
      <c r="F1422" s="81" t="s">
        <v>56</v>
      </c>
      <c r="G1422" s="81" t="s">
        <v>189</v>
      </c>
      <c r="H1422" s="83">
        <v>162.5</v>
      </c>
      <c r="I1422" s="92">
        <v>0.45</v>
      </c>
      <c r="J1422" s="84">
        <f t="shared" si="47"/>
        <v>89.375000000000014</v>
      </c>
    </row>
    <row r="1423" spans="1:10" ht="15.5">
      <c r="A1423" s="34">
        <f t="shared" si="46"/>
        <v>1419</v>
      </c>
      <c r="B1423" s="81" t="s">
        <v>2032</v>
      </c>
      <c r="C1423" s="81" t="s">
        <v>2834</v>
      </c>
      <c r="D1423" s="81" t="s">
        <v>2835</v>
      </c>
      <c r="E1423" s="81" t="s">
        <v>189</v>
      </c>
      <c r="F1423" s="81" t="s">
        <v>56</v>
      </c>
      <c r="G1423" s="81" t="s">
        <v>189</v>
      </c>
      <c r="H1423" s="83">
        <v>30800</v>
      </c>
      <c r="I1423" s="92">
        <v>0.45</v>
      </c>
      <c r="J1423" s="84">
        <f t="shared" si="47"/>
        <v>16940</v>
      </c>
    </row>
    <row r="1424" spans="1:10" ht="15.5">
      <c r="A1424" s="34">
        <f t="shared" si="46"/>
        <v>1420</v>
      </c>
      <c r="B1424" s="81" t="s">
        <v>2032</v>
      </c>
      <c r="C1424" s="81" t="s">
        <v>2836</v>
      </c>
      <c r="D1424" s="81" t="s">
        <v>2837</v>
      </c>
      <c r="E1424" s="81" t="s">
        <v>189</v>
      </c>
      <c r="F1424" s="81" t="s">
        <v>56</v>
      </c>
      <c r="G1424" s="81" t="s">
        <v>189</v>
      </c>
      <c r="H1424" s="83">
        <v>65</v>
      </c>
      <c r="I1424" s="92">
        <v>0.45</v>
      </c>
      <c r="J1424" s="84">
        <f t="shared" si="47"/>
        <v>35.75</v>
      </c>
    </row>
    <row r="1425" spans="1:10" ht="15.5">
      <c r="A1425" s="34">
        <f t="shared" si="46"/>
        <v>1421</v>
      </c>
      <c r="B1425" s="81" t="s">
        <v>2032</v>
      </c>
      <c r="C1425" s="81" t="s">
        <v>2838</v>
      </c>
      <c r="D1425" s="81" t="s">
        <v>11164</v>
      </c>
      <c r="E1425" s="81" t="s">
        <v>189</v>
      </c>
      <c r="F1425" s="81" t="s">
        <v>56</v>
      </c>
      <c r="G1425" s="81" t="s">
        <v>189</v>
      </c>
      <c r="H1425" s="83">
        <v>21120</v>
      </c>
      <c r="I1425" s="92">
        <v>0.45</v>
      </c>
      <c r="J1425" s="84">
        <f t="shared" si="47"/>
        <v>11616.000000000002</v>
      </c>
    </row>
    <row r="1426" spans="1:10" ht="15.5">
      <c r="A1426" s="34">
        <f t="shared" si="46"/>
        <v>1422</v>
      </c>
      <c r="B1426" s="81" t="s">
        <v>2032</v>
      </c>
      <c r="C1426" s="81" t="s">
        <v>2839</v>
      </c>
      <c r="D1426" s="81" t="s">
        <v>11165</v>
      </c>
      <c r="E1426" s="81" t="s">
        <v>189</v>
      </c>
      <c r="F1426" s="81" t="s">
        <v>56</v>
      </c>
      <c r="G1426" s="81" t="s">
        <v>189</v>
      </c>
      <c r="H1426" s="83">
        <v>442.5</v>
      </c>
      <c r="I1426" s="92">
        <v>0.45</v>
      </c>
      <c r="J1426" s="84">
        <f t="shared" si="47"/>
        <v>243.37500000000003</v>
      </c>
    </row>
    <row r="1427" spans="1:10" ht="15.5">
      <c r="A1427" s="34">
        <f t="shared" si="46"/>
        <v>1423</v>
      </c>
      <c r="B1427" s="81" t="s">
        <v>2032</v>
      </c>
      <c r="C1427" s="81" t="s">
        <v>2840</v>
      </c>
      <c r="D1427" s="81" t="s">
        <v>11166</v>
      </c>
      <c r="E1427" s="81" t="s">
        <v>189</v>
      </c>
      <c r="F1427" s="81" t="s">
        <v>56</v>
      </c>
      <c r="G1427" s="81" t="s">
        <v>189</v>
      </c>
      <c r="H1427" s="83">
        <v>2985</v>
      </c>
      <c r="I1427" s="92">
        <v>0.45</v>
      </c>
      <c r="J1427" s="84">
        <f t="shared" si="47"/>
        <v>1641.7500000000002</v>
      </c>
    </row>
    <row r="1428" spans="1:10" ht="15.5">
      <c r="A1428" s="34">
        <f t="shared" si="46"/>
        <v>1424</v>
      </c>
      <c r="B1428" s="81" t="s">
        <v>2032</v>
      </c>
      <c r="C1428" s="81" t="s">
        <v>2841</v>
      </c>
      <c r="D1428" s="81" t="s">
        <v>11167</v>
      </c>
      <c r="E1428" s="81" t="s">
        <v>189</v>
      </c>
      <c r="F1428" s="81" t="s">
        <v>56</v>
      </c>
      <c r="G1428" s="81" t="s">
        <v>189</v>
      </c>
      <c r="H1428" s="83">
        <v>305</v>
      </c>
      <c r="I1428" s="92">
        <v>0.45</v>
      </c>
      <c r="J1428" s="84">
        <f t="shared" si="47"/>
        <v>167.75</v>
      </c>
    </row>
    <row r="1429" spans="1:10" ht="15.5">
      <c r="A1429" s="34">
        <f t="shared" si="46"/>
        <v>1425</v>
      </c>
      <c r="B1429" s="81" t="s">
        <v>2032</v>
      </c>
      <c r="C1429" s="81" t="s">
        <v>2842</v>
      </c>
      <c r="D1429" s="81" t="s">
        <v>2843</v>
      </c>
      <c r="E1429" s="81" t="s">
        <v>189</v>
      </c>
      <c r="F1429" s="81" t="s">
        <v>56</v>
      </c>
      <c r="G1429" s="81" t="s">
        <v>189</v>
      </c>
      <c r="H1429" s="83">
        <v>2060</v>
      </c>
      <c r="I1429" s="92">
        <v>0.45</v>
      </c>
      <c r="J1429" s="84">
        <f t="shared" si="47"/>
        <v>1133</v>
      </c>
    </row>
    <row r="1430" spans="1:10" ht="15.5">
      <c r="A1430" s="34">
        <f t="shared" si="46"/>
        <v>1426</v>
      </c>
      <c r="B1430" s="81" t="s">
        <v>2032</v>
      </c>
      <c r="C1430" s="81" t="s">
        <v>2844</v>
      </c>
      <c r="D1430" s="81" t="s">
        <v>2845</v>
      </c>
      <c r="E1430" s="81" t="s">
        <v>189</v>
      </c>
      <c r="F1430" s="81" t="s">
        <v>56</v>
      </c>
      <c r="G1430" s="81" t="s">
        <v>189</v>
      </c>
      <c r="H1430" s="83">
        <v>350</v>
      </c>
      <c r="I1430" s="92">
        <v>0.45</v>
      </c>
      <c r="J1430" s="84">
        <f t="shared" si="47"/>
        <v>192.50000000000003</v>
      </c>
    </row>
    <row r="1431" spans="1:10" ht="15.5">
      <c r="A1431" s="34">
        <f t="shared" ref="A1431:A1494" si="48">SUM(A1430+1)</f>
        <v>1427</v>
      </c>
      <c r="B1431" s="81" t="s">
        <v>2032</v>
      </c>
      <c r="C1431" s="81" t="s">
        <v>2846</v>
      </c>
      <c r="D1431" s="81" t="s">
        <v>2847</v>
      </c>
      <c r="E1431" s="81" t="s">
        <v>189</v>
      </c>
      <c r="F1431" s="81" t="s">
        <v>56</v>
      </c>
      <c r="G1431" s="81" t="s">
        <v>189</v>
      </c>
      <c r="H1431" s="83">
        <v>2530</v>
      </c>
      <c r="I1431" s="92">
        <v>0.45</v>
      </c>
      <c r="J1431" s="84">
        <f t="shared" si="47"/>
        <v>1391.5</v>
      </c>
    </row>
    <row r="1432" spans="1:10" ht="15.5">
      <c r="A1432" s="34">
        <f t="shared" si="48"/>
        <v>1428</v>
      </c>
      <c r="B1432" s="81" t="s">
        <v>2032</v>
      </c>
      <c r="C1432" s="81" t="s">
        <v>2848</v>
      </c>
      <c r="D1432" s="81" t="s">
        <v>2849</v>
      </c>
      <c r="E1432" s="81" t="s">
        <v>189</v>
      </c>
      <c r="F1432" s="81" t="s">
        <v>56</v>
      </c>
      <c r="G1432" s="81" t="s">
        <v>189</v>
      </c>
      <c r="H1432" s="83">
        <v>70</v>
      </c>
      <c r="I1432" s="92">
        <v>0.45</v>
      </c>
      <c r="J1432" s="84">
        <f t="shared" si="47"/>
        <v>38.5</v>
      </c>
    </row>
    <row r="1433" spans="1:10" ht="15.5">
      <c r="A1433" s="34">
        <f t="shared" si="48"/>
        <v>1429</v>
      </c>
      <c r="B1433" s="81" t="s">
        <v>2032</v>
      </c>
      <c r="C1433" s="81" t="s">
        <v>2850</v>
      </c>
      <c r="D1433" s="81" t="s">
        <v>2851</v>
      </c>
      <c r="E1433" s="81" t="s">
        <v>189</v>
      </c>
      <c r="F1433" s="81" t="s">
        <v>56</v>
      </c>
      <c r="G1433" s="81" t="s">
        <v>189</v>
      </c>
      <c r="H1433" s="83">
        <v>135</v>
      </c>
      <c r="I1433" s="92">
        <v>0.45</v>
      </c>
      <c r="J1433" s="84">
        <f t="shared" si="47"/>
        <v>74.25</v>
      </c>
    </row>
    <row r="1434" spans="1:10" ht="15.5">
      <c r="A1434" s="34">
        <f t="shared" si="48"/>
        <v>1430</v>
      </c>
      <c r="B1434" s="81" t="s">
        <v>2032</v>
      </c>
      <c r="C1434" s="81" t="s">
        <v>2852</v>
      </c>
      <c r="D1434" s="81" t="s">
        <v>11168</v>
      </c>
      <c r="E1434" s="81" t="s">
        <v>189</v>
      </c>
      <c r="F1434" s="81" t="s">
        <v>56</v>
      </c>
      <c r="G1434" s="81" t="s">
        <v>189</v>
      </c>
      <c r="H1434" s="83">
        <v>130</v>
      </c>
      <c r="I1434" s="92">
        <v>0.45</v>
      </c>
      <c r="J1434" s="84">
        <f t="shared" si="47"/>
        <v>71.5</v>
      </c>
    </row>
    <row r="1435" spans="1:10" ht="15.5">
      <c r="A1435" s="34">
        <f t="shared" si="48"/>
        <v>1431</v>
      </c>
      <c r="B1435" s="81" t="s">
        <v>2032</v>
      </c>
      <c r="C1435" s="81" t="s">
        <v>2853</v>
      </c>
      <c r="D1435" s="81" t="s">
        <v>11169</v>
      </c>
      <c r="E1435" s="81" t="s">
        <v>189</v>
      </c>
      <c r="F1435" s="81" t="s">
        <v>56</v>
      </c>
      <c r="G1435" s="81" t="s">
        <v>189</v>
      </c>
      <c r="H1435" s="83">
        <v>610</v>
      </c>
      <c r="I1435" s="92">
        <v>0.45</v>
      </c>
      <c r="J1435" s="84">
        <f t="shared" si="47"/>
        <v>335.5</v>
      </c>
    </row>
    <row r="1436" spans="1:10" ht="15.5">
      <c r="A1436" s="34">
        <f t="shared" si="48"/>
        <v>1432</v>
      </c>
      <c r="B1436" s="81" t="s">
        <v>2032</v>
      </c>
      <c r="C1436" s="81" t="s">
        <v>2854</v>
      </c>
      <c r="D1436" s="81" t="s">
        <v>11170</v>
      </c>
      <c r="E1436" s="81" t="s">
        <v>189</v>
      </c>
      <c r="F1436" s="81" t="s">
        <v>56</v>
      </c>
      <c r="G1436" s="81" t="s">
        <v>189</v>
      </c>
      <c r="H1436" s="83">
        <v>645</v>
      </c>
      <c r="I1436" s="92">
        <v>0.45</v>
      </c>
      <c r="J1436" s="84">
        <f t="shared" si="47"/>
        <v>354.75000000000006</v>
      </c>
    </row>
    <row r="1437" spans="1:10" ht="15.5">
      <c r="A1437" s="34">
        <f t="shared" si="48"/>
        <v>1433</v>
      </c>
      <c r="B1437" s="81" t="s">
        <v>2032</v>
      </c>
      <c r="C1437" s="81" t="s">
        <v>2855</v>
      </c>
      <c r="D1437" s="81" t="s">
        <v>11171</v>
      </c>
      <c r="E1437" s="81" t="s">
        <v>189</v>
      </c>
      <c r="F1437" s="81" t="s">
        <v>56</v>
      </c>
      <c r="G1437" s="81" t="s">
        <v>189</v>
      </c>
      <c r="H1437" s="83">
        <v>285</v>
      </c>
      <c r="I1437" s="92">
        <v>0.45</v>
      </c>
      <c r="J1437" s="84">
        <f t="shared" si="47"/>
        <v>156.75</v>
      </c>
    </row>
    <row r="1438" spans="1:10" ht="15.5">
      <c r="A1438" s="34">
        <f t="shared" si="48"/>
        <v>1434</v>
      </c>
      <c r="B1438" s="81" t="s">
        <v>2032</v>
      </c>
      <c r="C1438" s="81" t="s">
        <v>2856</v>
      </c>
      <c r="D1438" s="81" t="s">
        <v>11172</v>
      </c>
      <c r="E1438" s="81" t="s">
        <v>189</v>
      </c>
      <c r="F1438" s="81" t="s">
        <v>56</v>
      </c>
      <c r="G1438" s="81" t="s">
        <v>189</v>
      </c>
      <c r="H1438" s="83">
        <v>290</v>
      </c>
      <c r="I1438" s="92">
        <v>0.45</v>
      </c>
      <c r="J1438" s="84">
        <f t="shared" si="47"/>
        <v>159.5</v>
      </c>
    </row>
    <row r="1439" spans="1:10" ht="15.5">
      <c r="A1439" s="34">
        <f t="shared" si="48"/>
        <v>1435</v>
      </c>
      <c r="B1439" s="81" t="s">
        <v>2032</v>
      </c>
      <c r="C1439" s="81" t="s">
        <v>2857</v>
      </c>
      <c r="D1439" s="81" t="s">
        <v>2858</v>
      </c>
      <c r="E1439" s="81" t="s">
        <v>189</v>
      </c>
      <c r="F1439" s="81" t="s">
        <v>56</v>
      </c>
      <c r="G1439" s="81" t="s">
        <v>189</v>
      </c>
      <c r="H1439" s="83">
        <v>825</v>
      </c>
      <c r="I1439" s="92">
        <v>0.45</v>
      </c>
      <c r="J1439" s="84">
        <f t="shared" si="47"/>
        <v>453.75000000000006</v>
      </c>
    </row>
    <row r="1440" spans="1:10" ht="15.5">
      <c r="A1440" s="34">
        <f t="shared" si="48"/>
        <v>1436</v>
      </c>
      <c r="B1440" s="81" t="s">
        <v>2032</v>
      </c>
      <c r="C1440" s="81" t="s">
        <v>2859</v>
      </c>
      <c r="D1440" s="81" t="s">
        <v>2860</v>
      </c>
      <c r="E1440" s="81" t="s">
        <v>189</v>
      </c>
      <c r="F1440" s="81" t="s">
        <v>56</v>
      </c>
      <c r="G1440" s="81" t="s">
        <v>189</v>
      </c>
      <c r="H1440" s="83">
        <v>905</v>
      </c>
      <c r="I1440" s="92">
        <v>0.45</v>
      </c>
      <c r="J1440" s="84">
        <f t="shared" si="47"/>
        <v>497.75000000000006</v>
      </c>
    </row>
    <row r="1441" spans="1:10" ht="15.5">
      <c r="A1441" s="34">
        <f t="shared" si="48"/>
        <v>1437</v>
      </c>
      <c r="B1441" s="81" t="s">
        <v>2032</v>
      </c>
      <c r="C1441" s="81" t="s">
        <v>2861</v>
      </c>
      <c r="D1441" s="81" t="s">
        <v>11173</v>
      </c>
      <c r="E1441" s="81" t="s">
        <v>189</v>
      </c>
      <c r="F1441" s="81" t="s">
        <v>56</v>
      </c>
      <c r="G1441" s="81" t="s">
        <v>189</v>
      </c>
      <c r="H1441" s="83">
        <v>1730</v>
      </c>
      <c r="I1441" s="92">
        <v>0.45</v>
      </c>
      <c r="J1441" s="84">
        <f t="shared" si="47"/>
        <v>951.50000000000011</v>
      </c>
    </row>
    <row r="1442" spans="1:10" ht="15.5">
      <c r="A1442" s="34">
        <f t="shared" si="48"/>
        <v>1438</v>
      </c>
      <c r="B1442" s="81" t="s">
        <v>2032</v>
      </c>
      <c r="C1442" s="81" t="s">
        <v>2862</v>
      </c>
      <c r="D1442" s="81" t="s">
        <v>11174</v>
      </c>
      <c r="E1442" s="81" t="s">
        <v>189</v>
      </c>
      <c r="F1442" s="81" t="s">
        <v>56</v>
      </c>
      <c r="G1442" s="81" t="s">
        <v>189</v>
      </c>
      <c r="H1442" s="83">
        <v>435</v>
      </c>
      <c r="I1442" s="92">
        <v>0.45</v>
      </c>
      <c r="J1442" s="84">
        <f t="shared" si="47"/>
        <v>239.25000000000003</v>
      </c>
    </row>
    <row r="1443" spans="1:10" ht="15.5">
      <c r="A1443" s="34">
        <f t="shared" si="48"/>
        <v>1439</v>
      </c>
      <c r="B1443" s="81" t="s">
        <v>2032</v>
      </c>
      <c r="C1443" s="81" t="s">
        <v>2863</v>
      </c>
      <c r="D1443" s="81" t="s">
        <v>6854</v>
      </c>
      <c r="E1443" s="81" t="s">
        <v>189</v>
      </c>
      <c r="F1443" s="81" t="s">
        <v>56</v>
      </c>
      <c r="G1443" s="81" t="s">
        <v>189</v>
      </c>
      <c r="H1443" s="83">
        <v>0</v>
      </c>
      <c r="I1443" s="93"/>
      <c r="J1443" s="84">
        <f t="shared" si="47"/>
        <v>0</v>
      </c>
    </row>
    <row r="1444" spans="1:10" ht="15.5">
      <c r="A1444" s="34">
        <f t="shared" si="48"/>
        <v>1440</v>
      </c>
      <c r="B1444" s="81" t="s">
        <v>2032</v>
      </c>
      <c r="C1444" s="81" t="s">
        <v>2864</v>
      </c>
      <c r="D1444" s="81" t="s">
        <v>6854</v>
      </c>
      <c r="E1444" s="81" t="s">
        <v>189</v>
      </c>
      <c r="F1444" s="81" t="s">
        <v>56</v>
      </c>
      <c r="G1444" s="81" t="s">
        <v>189</v>
      </c>
      <c r="H1444" s="83">
        <v>0</v>
      </c>
      <c r="I1444" s="93"/>
      <c r="J1444" s="84">
        <f t="shared" si="47"/>
        <v>0</v>
      </c>
    </row>
    <row r="1445" spans="1:10" ht="15.5">
      <c r="A1445" s="34">
        <f t="shared" si="48"/>
        <v>1441</v>
      </c>
      <c r="B1445" s="81" t="s">
        <v>2032</v>
      </c>
      <c r="C1445" s="81" t="s">
        <v>2865</v>
      </c>
      <c r="D1445" s="81" t="s">
        <v>6854</v>
      </c>
      <c r="E1445" s="81" t="s">
        <v>189</v>
      </c>
      <c r="F1445" s="81" t="s">
        <v>56</v>
      </c>
      <c r="G1445" s="81" t="s">
        <v>189</v>
      </c>
      <c r="H1445" s="83">
        <v>0</v>
      </c>
      <c r="I1445" s="93"/>
      <c r="J1445" s="84">
        <f t="shared" si="47"/>
        <v>0</v>
      </c>
    </row>
    <row r="1446" spans="1:10" ht="15.5">
      <c r="A1446" s="34">
        <f t="shared" si="48"/>
        <v>1442</v>
      </c>
      <c r="B1446" s="81" t="s">
        <v>2032</v>
      </c>
      <c r="C1446" s="81" t="s">
        <v>2866</v>
      </c>
      <c r="D1446" s="81" t="s">
        <v>2867</v>
      </c>
      <c r="E1446" s="81" t="s">
        <v>189</v>
      </c>
      <c r="F1446" s="81" t="s">
        <v>56</v>
      </c>
      <c r="G1446" s="81" t="s">
        <v>189</v>
      </c>
      <c r="H1446" s="83">
        <v>35</v>
      </c>
      <c r="I1446" s="92">
        <v>0.45</v>
      </c>
      <c r="J1446" s="84">
        <f t="shared" si="47"/>
        <v>19.25</v>
      </c>
    </row>
    <row r="1447" spans="1:10" ht="15.5">
      <c r="A1447" s="34">
        <f t="shared" si="48"/>
        <v>1443</v>
      </c>
      <c r="B1447" s="81" t="s">
        <v>2032</v>
      </c>
      <c r="C1447" s="81" t="s">
        <v>2868</v>
      </c>
      <c r="D1447" s="81" t="s">
        <v>2869</v>
      </c>
      <c r="E1447" s="81" t="s">
        <v>189</v>
      </c>
      <c r="F1447" s="81" t="s">
        <v>56</v>
      </c>
      <c r="G1447" s="81" t="s">
        <v>189</v>
      </c>
      <c r="H1447" s="83">
        <v>60</v>
      </c>
      <c r="I1447" s="92">
        <v>0.45</v>
      </c>
      <c r="J1447" s="84">
        <f t="shared" si="47"/>
        <v>33</v>
      </c>
    </row>
    <row r="1448" spans="1:10" ht="15.5">
      <c r="A1448" s="34">
        <f t="shared" si="48"/>
        <v>1444</v>
      </c>
      <c r="B1448" s="81" t="s">
        <v>2032</v>
      </c>
      <c r="C1448" s="81" t="s">
        <v>2870</v>
      </c>
      <c r="D1448" s="81" t="s">
        <v>2871</v>
      </c>
      <c r="E1448" s="81" t="s">
        <v>189</v>
      </c>
      <c r="F1448" s="81" t="s">
        <v>56</v>
      </c>
      <c r="G1448" s="81" t="s">
        <v>189</v>
      </c>
      <c r="H1448" s="83">
        <v>2270</v>
      </c>
      <c r="I1448" s="92">
        <v>0.45</v>
      </c>
      <c r="J1448" s="84">
        <f t="shared" si="47"/>
        <v>1248.5</v>
      </c>
    </row>
    <row r="1449" spans="1:10" ht="15.5">
      <c r="A1449" s="34">
        <f t="shared" si="48"/>
        <v>1445</v>
      </c>
      <c r="B1449" s="81" t="s">
        <v>2032</v>
      </c>
      <c r="C1449" s="81" t="s">
        <v>2872</v>
      </c>
      <c r="D1449" s="81" t="s">
        <v>2873</v>
      </c>
      <c r="E1449" s="81" t="s">
        <v>189</v>
      </c>
      <c r="F1449" s="81" t="s">
        <v>56</v>
      </c>
      <c r="G1449" s="81" t="s">
        <v>189</v>
      </c>
      <c r="H1449" s="83">
        <v>940</v>
      </c>
      <c r="I1449" s="92">
        <v>0.45</v>
      </c>
      <c r="J1449" s="84">
        <f t="shared" si="47"/>
        <v>517</v>
      </c>
    </row>
    <row r="1450" spans="1:10" ht="15.5">
      <c r="A1450" s="34">
        <f t="shared" si="48"/>
        <v>1446</v>
      </c>
      <c r="B1450" s="81" t="s">
        <v>2032</v>
      </c>
      <c r="C1450" s="81" t="s">
        <v>2874</v>
      </c>
      <c r="D1450" s="81" t="s">
        <v>2875</v>
      </c>
      <c r="E1450" s="81" t="s">
        <v>189</v>
      </c>
      <c r="F1450" s="81" t="s">
        <v>56</v>
      </c>
      <c r="G1450" s="81" t="s">
        <v>189</v>
      </c>
      <c r="H1450" s="83">
        <v>1437.5</v>
      </c>
      <c r="I1450" s="92">
        <v>0.45</v>
      </c>
      <c r="J1450" s="84">
        <f t="shared" si="47"/>
        <v>790.62500000000011</v>
      </c>
    </row>
    <row r="1451" spans="1:10" ht="29">
      <c r="A1451" s="34">
        <f t="shared" si="48"/>
        <v>1447</v>
      </c>
      <c r="B1451" s="81" t="s">
        <v>2032</v>
      </c>
      <c r="C1451" s="81" t="s">
        <v>2876</v>
      </c>
      <c r="D1451" s="81" t="s">
        <v>2877</v>
      </c>
      <c r="E1451" s="81" t="s">
        <v>189</v>
      </c>
      <c r="F1451" s="81" t="s">
        <v>56</v>
      </c>
      <c r="G1451" s="81" t="s">
        <v>189</v>
      </c>
      <c r="H1451" s="83">
        <v>4430</v>
      </c>
      <c r="I1451" s="92">
        <v>0.45</v>
      </c>
      <c r="J1451" s="84">
        <f t="shared" si="47"/>
        <v>2436.5</v>
      </c>
    </row>
    <row r="1452" spans="1:10" ht="15.5">
      <c r="A1452" s="34">
        <f t="shared" si="48"/>
        <v>1448</v>
      </c>
      <c r="B1452" s="81" t="s">
        <v>2032</v>
      </c>
      <c r="C1452" s="81" t="s">
        <v>2878</v>
      </c>
      <c r="D1452" s="81" t="s">
        <v>11175</v>
      </c>
      <c r="E1452" s="81" t="s">
        <v>189</v>
      </c>
      <c r="F1452" s="81" t="s">
        <v>56</v>
      </c>
      <c r="G1452" s="81" t="s">
        <v>189</v>
      </c>
      <c r="H1452" s="83">
        <v>5907.5</v>
      </c>
      <c r="I1452" s="92">
        <v>0.45</v>
      </c>
      <c r="J1452" s="84">
        <f t="shared" si="47"/>
        <v>3249.1250000000005</v>
      </c>
    </row>
    <row r="1453" spans="1:10" ht="15.5">
      <c r="A1453" s="34">
        <f t="shared" si="48"/>
        <v>1449</v>
      </c>
      <c r="B1453" s="81" t="s">
        <v>2032</v>
      </c>
      <c r="C1453" s="81" t="s">
        <v>2879</v>
      </c>
      <c r="D1453" s="81" t="s">
        <v>2880</v>
      </c>
      <c r="E1453" s="81" t="s">
        <v>189</v>
      </c>
      <c r="F1453" s="81" t="s">
        <v>56</v>
      </c>
      <c r="G1453" s="81" t="s">
        <v>189</v>
      </c>
      <c r="H1453" s="83">
        <v>26125</v>
      </c>
      <c r="I1453" s="92">
        <v>0.45</v>
      </c>
      <c r="J1453" s="84">
        <f t="shared" si="47"/>
        <v>14368.750000000002</v>
      </c>
    </row>
    <row r="1454" spans="1:10" ht="15.5">
      <c r="A1454" s="34">
        <f t="shared" si="48"/>
        <v>1450</v>
      </c>
      <c r="B1454" s="81" t="s">
        <v>2032</v>
      </c>
      <c r="C1454" s="81" t="s">
        <v>2881</v>
      </c>
      <c r="D1454" s="81" t="s">
        <v>2882</v>
      </c>
      <c r="E1454" s="81" t="s">
        <v>189</v>
      </c>
      <c r="F1454" s="81" t="s">
        <v>56</v>
      </c>
      <c r="G1454" s="81" t="s">
        <v>189</v>
      </c>
      <c r="H1454" s="83">
        <v>26125</v>
      </c>
      <c r="I1454" s="92">
        <v>0.45</v>
      </c>
      <c r="J1454" s="84">
        <f t="shared" si="47"/>
        <v>14368.750000000002</v>
      </c>
    </row>
    <row r="1455" spans="1:10" ht="15.5">
      <c r="A1455" s="34">
        <f t="shared" si="48"/>
        <v>1451</v>
      </c>
      <c r="B1455" s="81" t="s">
        <v>2032</v>
      </c>
      <c r="C1455" s="81" t="s">
        <v>2883</v>
      </c>
      <c r="D1455" s="81" t="s">
        <v>2884</v>
      </c>
      <c r="E1455" s="81" t="s">
        <v>189</v>
      </c>
      <c r="F1455" s="81" t="s">
        <v>56</v>
      </c>
      <c r="G1455" s="81" t="s">
        <v>189</v>
      </c>
      <c r="H1455" s="83">
        <v>1195</v>
      </c>
      <c r="I1455" s="92">
        <v>0.45</v>
      </c>
      <c r="J1455" s="84">
        <f t="shared" si="47"/>
        <v>657.25</v>
      </c>
    </row>
    <row r="1456" spans="1:10" ht="15.5">
      <c r="A1456" s="34">
        <f t="shared" si="48"/>
        <v>1452</v>
      </c>
      <c r="B1456" s="81" t="s">
        <v>2032</v>
      </c>
      <c r="C1456" s="81" t="s">
        <v>2885</v>
      </c>
      <c r="D1456" s="81" t="s">
        <v>2886</v>
      </c>
      <c r="E1456" s="81" t="s">
        <v>189</v>
      </c>
      <c r="F1456" s="81" t="s">
        <v>56</v>
      </c>
      <c r="G1456" s="81" t="s">
        <v>189</v>
      </c>
      <c r="H1456" s="83">
        <v>197.5</v>
      </c>
      <c r="I1456" s="92">
        <v>0.45</v>
      </c>
      <c r="J1456" s="84">
        <f t="shared" si="47"/>
        <v>108.62500000000001</v>
      </c>
    </row>
    <row r="1457" spans="1:10" ht="15.5">
      <c r="A1457" s="34">
        <f t="shared" si="48"/>
        <v>1453</v>
      </c>
      <c r="B1457" s="81" t="s">
        <v>2032</v>
      </c>
      <c r="C1457" s="81" t="s">
        <v>2887</v>
      </c>
      <c r="D1457" s="81" t="s">
        <v>11176</v>
      </c>
      <c r="E1457" s="81" t="s">
        <v>189</v>
      </c>
      <c r="F1457" s="81" t="s">
        <v>56</v>
      </c>
      <c r="G1457" s="81" t="s">
        <v>189</v>
      </c>
      <c r="H1457" s="83">
        <v>200</v>
      </c>
      <c r="I1457" s="92">
        <v>0.45</v>
      </c>
      <c r="J1457" s="84">
        <f t="shared" si="47"/>
        <v>110.00000000000001</v>
      </c>
    </row>
    <row r="1458" spans="1:10" ht="15.5">
      <c r="A1458" s="34">
        <f t="shared" si="48"/>
        <v>1454</v>
      </c>
      <c r="B1458" s="81" t="s">
        <v>2032</v>
      </c>
      <c r="C1458" s="81" t="s">
        <v>2888</v>
      </c>
      <c r="D1458" s="81" t="s">
        <v>2889</v>
      </c>
      <c r="E1458" s="81" t="s">
        <v>189</v>
      </c>
      <c r="F1458" s="81" t="s">
        <v>56</v>
      </c>
      <c r="G1458" s="81" t="s">
        <v>189</v>
      </c>
      <c r="H1458" s="83">
        <v>8055</v>
      </c>
      <c r="I1458" s="92">
        <v>0.45</v>
      </c>
      <c r="J1458" s="84">
        <f t="shared" si="47"/>
        <v>4430.25</v>
      </c>
    </row>
    <row r="1459" spans="1:10" ht="15.5">
      <c r="A1459" s="34">
        <f t="shared" si="48"/>
        <v>1455</v>
      </c>
      <c r="B1459" s="81" t="s">
        <v>2032</v>
      </c>
      <c r="C1459" s="81" t="s">
        <v>2890</v>
      </c>
      <c r="D1459" s="81" t="s">
        <v>2891</v>
      </c>
      <c r="E1459" s="81" t="s">
        <v>189</v>
      </c>
      <c r="F1459" s="81" t="s">
        <v>56</v>
      </c>
      <c r="G1459" s="81" t="s">
        <v>189</v>
      </c>
      <c r="H1459" s="83">
        <v>440</v>
      </c>
      <c r="I1459" s="92">
        <v>0.45</v>
      </c>
      <c r="J1459" s="84">
        <f t="shared" si="47"/>
        <v>242.00000000000003</v>
      </c>
    </row>
    <row r="1460" spans="1:10" ht="15.5">
      <c r="A1460" s="34">
        <f t="shared" si="48"/>
        <v>1456</v>
      </c>
      <c r="B1460" s="81" t="s">
        <v>2032</v>
      </c>
      <c r="C1460" s="81" t="s">
        <v>2892</v>
      </c>
      <c r="D1460" s="81" t="s">
        <v>2893</v>
      </c>
      <c r="E1460" s="81" t="s">
        <v>189</v>
      </c>
      <c r="F1460" s="81" t="s">
        <v>56</v>
      </c>
      <c r="G1460" s="81" t="s">
        <v>189</v>
      </c>
      <c r="H1460" s="83">
        <v>355</v>
      </c>
      <c r="I1460" s="92">
        <v>0.45</v>
      </c>
      <c r="J1460" s="84">
        <f t="shared" si="47"/>
        <v>195.25000000000003</v>
      </c>
    </row>
    <row r="1461" spans="1:10" ht="15.5">
      <c r="A1461" s="34">
        <f t="shared" si="48"/>
        <v>1457</v>
      </c>
      <c r="B1461" s="81" t="s">
        <v>2032</v>
      </c>
      <c r="C1461" s="81" t="s">
        <v>2894</v>
      </c>
      <c r="D1461" s="81" t="s">
        <v>2895</v>
      </c>
      <c r="E1461" s="81" t="s">
        <v>189</v>
      </c>
      <c r="F1461" s="81" t="s">
        <v>56</v>
      </c>
      <c r="G1461" s="81" t="s">
        <v>189</v>
      </c>
      <c r="H1461" s="83">
        <v>140</v>
      </c>
      <c r="I1461" s="92">
        <v>0.45</v>
      </c>
      <c r="J1461" s="84">
        <f t="shared" ref="J1461:J1524" si="49">H1461*(1-I1461)</f>
        <v>77</v>
      </c>
    </row>
    <row r="1462" spans="1:10" ht="15.5">
      <c r="A1462" s="34">
        <f t="shared" si="48"/>
        <v>1458</v>
      </c>
      <c r="B1462" s="81" t="s">
        <v>2032</v>
      </c>
      <c r="C1462" s="81" t="s">
        <v>2896</v>
      </c>
      <c r="D1462" s="81" t="s">
        <v>11177</v>
      </c>
      <c r="E1462" s="81" t="s">
        <v>189</v>
      </c>
      <c r="F1462" s="81" t="s">
        <v>56</v>
      </c>
      <c r="G1462" s="81" t="s">
        <v>189</v>
      </c>
      <c r="H1462" s="83">
        <v>230</v>
      </c>
      <c r="I1462" s="92">
        <v>0.45</v>
      </c>
      <c r="J1462" s="84">
        <f t="shared" si="49"/>
        <v>126.50000000000001</v>
      </c>
    </row>
    <row r="1463" spans="1:10" ht="15.5">
      <c r="A1463" s="34">
        <f t="shared" si="48"/>
        <v>1459</v>
      </c>
      <c r="B1463" s="81" t="s">
        <v>2032</v>
      </c>
      <c r="C1463" s="81" t="s">
        <v>2897</v>
      </c>
      <c r="D1463" s="81" t="s">
        <v>2898</v>
      </c>
      <c r="E1463" s="81" t="s">
        <v>189</v>
      </c>
      <c r="F1463" s="81" t="s">
        <v>56</v>
      </c>
      <c r="G1463" s="81" t="s">
        <v>189</v>
      </c>
      <c r="H1463" s="83">
        <v>412.5</v>
      </c>
      <c r="I1463" s="92">
        <v>0.45</v>
      </c>
      <c r="J1463" s="84">
        <f t="shared" si="49"/>
        <v>226.87500000000003</v>
      </c>
    </row>
    <row r="1464" spans="1:10" ht="15.5">
      <c r="A1464" s="34">
        <f t="shared" si="48"/>
        <v>1460</v>
      </c>
      <c r="B1464" s="81" t="s">
        <v>2032</v>
      </c>
      <c r="C1464" s="81" t="s">
        <v>2899</v>
      </c>
      <c r="D1464" s="81" t="s">
        <v>2900</v>
      </c>
      <c r="E1464" s="81" t="s">
        <v>189</v>
      </c>
      <c r="F1464" s="81" t="s">
        <v>56</v>
      </c>
      <c r="G1464" s="81" t="s">
        <v>189</v>
      </c>
      <c r="H1464" s="83">
        <v>2875</v>
      </c>
      <c r="I1464" s="92">
        <v>0.45</v>
      </c>
      <c r="J1464" s="84">
        <f t="shared" si="49"/>
        <v>1581.2500000000002</v>
      </c>
    </row>
    <row r="1465" spans="1:10" ht="15.5">
      <c r="A1465" s="34">
        <f t="shared" si="48"/>
        <v>1461</v>
      </c>
      <c r="B1465" s="81" t="s">
        <v>2032</v>
      </c>
      <c r="C1465" s="81" t="s">
        <v>2901</v>
      </c>
      <c r="D1465" s="81" t="s">
        <v>6854</v>
      </c>
      <c r="E1465" s="81" t="s">
        <v>189</v>
      </c>
      <c r="F1465" s="81" t="s">
        <v>56</v>
      </c>
      <c r="G1465" s="81" t="s">
        <v>189</v>
      </c>
      <c r="H1465" s="83">
        <v>0</v>
      </c>
      <c r="I1465" s="93"/>
      <c r="J1465" s="84">
        <f t="shared" si="49"/>
        <v>0</v>
      </c>
    </row>
    <row r="1466" spans="1:10" ht="15.5">
      <c r="A1466" s="34">
        <f t="shared" si="48"/>
        <v>1462</v>
      </c>
      <c r="B1466" s="81" t="s">
        <v>2032</v>
      </c>
      <c r="C1466" s="81" t="s">
        <v>2902</v>
      </c>
      <c r="D1466" s="81" t="s">
        <v>6854</v>
      </c>
      <c r="E1466" s="81" t="s">
        <v>189</v>
      </c>
      <c r="F1466" s="81" t="s">
        <v>56</v>
      </c>
      <c r="G1466" s="81" t="s">
        <v>189</v>
      </c>
      <c r="H1466" s="83">
        <v>0</v>
      </c>
      <c r="I1466" s="93"/>
      <c r="J1466" s="84">
        <f t="shared" si="49"/>
        <v>0</v>
      </c>
    </row>
    <row r="1467" spans="1:10" ht="15.5">
      <c r="A1467" s="34">
        <f t="shared" si="48"/>
        <v>1463</v>
      </c>
      <c r="B1467" s="81" t="s">
        <v>2032</v>
      </c>
      <c r="C1467" s="81" t="s">
        <v>2903</v>
      </c>
      <c r="D1467" s="81" t="s">
        <v>2904</v>
      </c>
      <c r="E1467" s="81" t="s">
        <v>189</v>
      </c>
      <c r="F1467" s="81" t="s">
        <v>56</v>
      </c>
      <c r="G1467" s="81" t="s">
        <v>189</v>
      </c>
      <c r="H1467" s="83">
        <v>1125</v>
      </c>
      <c r="I1467" s="92">
        <v>0.45</v>
      </c>
      <c r="J1467" s="84">
        <f t="shared" si="49"/>
        <v>618.75</v>
      </c>
    </row>
    <row r="1468" spans="1:10" ht="15.5">
      <c r="A1468" s="34">
        <f t="shared" si="48"/>
        <v>1464</v>
      </c>
      <c r="B1468" s="81" t="s">
        <v>2032</v>
      </c>
      <c r="C1468" s="81" t="s">
        <v>2905</v>
      </c>
      <c r="D1468" s="81" t="s">
        <v>2860</v>
      </c>
      <c r="E1468" s="81" t="s">
        <v>189</v>
      </c>
      <c r="F1468" s="81" t="s">
        <v>56</v>
      </c>
      <c r="G1468" s="81" t="s">
        <v>189</v>
      </c>
      <c r="H1468" s="83">
        <v>1200</v>
      </c>
      <c r="I1468" s="92">
        <v>0.45</v>
      </c>
      <c r="J1468" s="84">
        <f t="shared" si="49"/>
        <v>660</v>
      </c>
    </row>
    <row r="1469" spans="1:10" ht="15.5">
      <c r="A1469" s="34">
        <f t="shared" si="48"/>
        <v>1465</v>
      </c>
      <c r="B1469" s="81" t="s">
        <v>2032</v>
      </c>
      <c r="C1469" s="81" t="s">
        <v>2906</v>
      </c>
      <c r="D1469" s="81" t="s">
        <v>6854</v>
      </c>
      <c r="E1469" s="81" t="s">
        <v>189</v>
      </c>
      <c r="F1469" s="81" t="s">
        <v>56</v>
      </c>
      <c r="G1469" s="81" t="s">
        <v>189</v>
      </c>
      <c r="H1469" s="83">
        <v>0</v>
      </c>
      <c r="I1469" s="93"/>
      <c r="J1469" s="84">
        <f t="shared" si="49"/>
        <v>0</v>
      </c>
    </row>
    <row r="1470" spans="1:10" ht="15.5">
      <c r="A1470" s="34">
        <f t="shared" si="48"/>
        <v>1466</v>
      </c>
      <c r="B1470" s="81" t="s">
        <v>2032</v>
      </c>
      <c r="C1470" s="81" t="s">
        <v>2907</v>
      </c>
      <c r="D1470" s="81" t="s">
        <v>2908</v>
      </c>
      <c r="E1470" s="81" t="s">
        <v>189</v>
      </c>
      <c r="F1470" s="81" t="s">
        <v>56</v>
      </c>
      <c r="G1470" s="81" t="s">
        <v>189</v>
      </c>
      <c r="H1470" s="83">
        <v>2005</v>
      </c>
      <c r="I1470" s="92">
        <v>0.45</v>
      </c>
      <c r="J1470" s="84">
        <f t="shared" si="49"/>
        <v>1102.75</v>
      </c>
    </row>
    <row r="1471" spans="1:10" ht="15.5">
      <c r="A1471" s="34">
        <f t="shared" si="48"/>
        <v>1467</v>
      </c>
      <c r="B1471" s="81" t="s">
        <v>2032</v>
      </c>
      <c r="C1471" s="81" t="s">
        <v>2909</v>
      </c>
      <c r="D1471" s="81" t="s">
        <v>11178</v>
      </c>
      <c r="E1471" s="81" t="s">
        <v>189</v>
      </c>
      <c r="F1471" s="81" t="s">
        <v>56</v>
      </c>
      <c r="G1471" s="81" t="s">
        <v>189</v>
      </c>
      <c r="H1471" s="83">
        <v>157.5</v>
      </c>
      <c r="I1471" s="92">
        <v>0.45</v>
      </c>
      <c r="J1471" s="84">
        <f t="shared" si="49"/>
        <v>86.625</v>
      </c>
    </row>
    <row r="1472" spans="1:10" ht="15.5">
      <c r="A1472" s="34">
        <f t="shared" si="48"/>
        <v>1468</v>
      </c>
      <c r="B1472" s="81" t="s">
        <v>2032</v>
      </c>
      <c r="C1472" s="81" t="s">
        <v>2910</v>
      </c>
      <c r="D1472" s="81" t="s">
        <v>2911</v>
      </c>
      <c r="E1472" s="81" t="s">
        <v>189</v>
      </c>
      <c r="F1472" s="81" t="s">
        <v>56</v>
      </c>
      <c r="G1472" s="81" t="s">
        <v>189</v>
      </c>
      <c r="H1472" s="83">
        <v>195</v>
      </c>
      <c r="I1472" s="92">
        <v>0.45</v>
      </c>
      <c r="J1472" s="84">
        <f t="shared" si="49"/>
        <v>107.25000000000001</v>
      </c>
    </row>
    <row r="1473" spans="1:10" ht="15.5">
      <c r="A1473" s="34">
        <f t="shared" si="48"/>
        <v>1469</v>
      </c>
      <c r="B1473" s="81" t="s">
        <v>2032</v>
      </c>
      <c r="C1473" s="81" t="s">
        <v>2912</v>
      </c>
      <c r="D1473" s="81" t="s">
        <v>2913</v>
      </c>
      <c r="E1473" s="81" t="s">
        <v>189</v>
      </c>
      <c r="F1473" s="81" t="s">
        <v>56</v>
      </c>
      <c r="G1473" s="81" t="s">
        <v>189</v>
      </c>
      <c r="H1473" s="83">
        <v>435</v>
      </c>
      <c r="I1473" s="92">
        <v>0.45</v>
      </c>
      <c r="J1473" s="84">
        <f t="shared" si="49"/>
        <v>239.25000000000003</v>
      </c>
    </row>
    <row r="1474" spans="1:10" ht="15.5">
      <c r="A1474" s="34">
        <f t="shared" si="48"/>
        <v>1470</v>
      </c>
      <c r="B1474" s="81" t="s">
        <v>2032</v>
      </c>
      <c r="C1474" s="81" t="s">
        <v>2914</v>
      </c>
      <c r="D1474" s="81" t="s">
        <v>2915</v>
      </c>
      <c r="E1474" s="81" t="s">
        <v>189</v>
      </c>
      <c r="F1474" s="81" t="s">
        <v>56</v>
      </c>
      <c r="G1474" s="81" t="s">
        <v>189</v>
      </c>
      <c r="H1474" s="83">
        <v>1170</v>
      </c>
      <c r="I1474" s="92">
        <v>0.45</v>
      </c>
      <c r="J1474" s="84">
        <f t="shared" si="49"/>
        <v>643.5</v>
      </c>
    </row>
    <row r="1475" spans="1:10" ht="15.5">
      <c r="A1475" s="34">
        <f t="shared" si="48"/>
        <v>1471</v>
      </c>
      <c r="B1475" s="81" t="s">
        <v>2032</v>
      </c>
      <c r="C1475" s="81" t="s">
        <v>2916</v>
      </c>
      <c r="D1475" s="81" t="s">
        <v>2917</v>
      </c>
      <c r="E1475" s="81" t="s">
        <v>189</v>
      </c>
      <c r="F1475" s="81" t="s">
        <v>56</v>
      </c>
      <c r="G1475" s="81" t="s">
        <v>189</v>
      </c>
      <c r="H1475" s="83">
        <v>650</v>
      </c>
      <c r="I1475" s="92">
        <v>0.45</v>
      </c>
      <c r="J1475" s="84">
        <f t="shared" si="49"/>
        <v>357.50000000000006</v>
      </c>
    </row>
    <row r="1476" spans="1:10" ht="15.5">
      <c r="A1476" s="34">
        <f t="shared" si="48"/>
        <v>1472</v>
      </c>
      <c r="B1476" s="81" t="s">
        <v>2032</v>
      </c>
      <c r="C1476" s="81" t="s">
        <v>2918</v>
      </c>
      <c r="D1476" s="81" t="s">
        <v>11179</v>
      </c>
      <c r="E1476" s="81" t="s">
        <v>189</v>
      </c>
      <c r="F1476" s="81" t="s">
        <v>56</v>
      </c>
      <c r="G1476" s="81" t="s">
        <v>189</v>
      </c>
      <c r="H1476" s="83">
        <v>250</v>
      </c>
      <c r="I1476" s="92">
        <v>0.45</v>
      </c>
      <c r="J1476" s="84">
        <f t="shared" si="49"/>
        <v>137.5</v>
      </c>
    </row>
    <row r="1477" spans="1:10" ht="15.5">
      <c r="A1477" s="34">
        <f t="shared" si="48"/>
        <v>1473</v>
      </c>
      <c r="B1477" s="81" t="s">
        <v>2032</v>
      </c>
      <c r="C1477" s="81" t="s">
        <v>2919</v>
      </c>
      <c r="D1477" s="81" t="s">
        <v>11180</v>
      </c>
      <c r="E1477" s="81" t="s">
        <v>189</v>
      </c>
      <c r="F1477" s="81" t="s">
        <v>56</v>
      </c>
      <c r="G1477" s="81" t="s">
        <v>189</v>
      </c>
      <c r="H1477" s="83">
        <v>262.5</v>
      </c>
      <c r="I1477" s="92">
        <v>0.45</v>
      </c>
      <c r="J1477" s="84">
        <f t="shared" si="49"/>
        <v>144.375</v>
      </c>
    </row>
    <row r="1478" spans="1:10" ht="15.5">
      <c r="A1478" s="34">
        <f t="shared" si="48"/>
        <v>1474</v>
      </c>
      <c r="B1478" s="81" t="s">
        <v>2032</v>
      </c>
      <c r="C1478" s="81" t="s">
        <v>2920</v>
      </c>
      <c r="D1478" s="81" t="s">
        <v>11181</v>
      </c>
      <c r="E1478" s="81" t="s">
        <v>189</v>
      </c>
      <c r="F1478" s="81" t="s">
        <v>56</v>
      </c>
      <c r="G1478" s="81" t="s">
        <v>189</v>
      </c>
      <c r="H1478" s="83">
        <v>350</v>
      </c>
      <c r="I1478" s="92">
        <v>0.45</v>
      </c>
      <c r="J1478" s="84">
        <f t="shared" si="49"/>
        <v>192.50000000000003</v>
      </c>
    </row>
    <row r="1479" spans="1:10" ht="15.5">
      <c r="A1479" s="34">
        <f t="shared" si="48"/>
        <v>1475</v>
      </c>
      <c r="B1479" s="81" t="s">
        <v>2032</v>
      </c>
      <c r="C1479" s="81" t="s">
        <v>2921</v>
      </c>
      <c r="D1479" s="81" t="s">
        <v>2922</v>
      </c>
      <c r="E1479" s="81" t="s">
        <v>189</v>
      </c>
      <c r="F1479" s="81" t="s">
        <v>56</v>
      </c>
      <c r="G1479" s="81" t="s">
        <v>189</v>
      </c>
      <c r="H1479" s="83">
        <v>425</v>
      </c>
      <c r="I1479" s="92">
        <v>0.45</v>
      </c>
      <c r="J1479" s="84">
        <f t="shared" si="49"/>
        <v>233.75000000000003</v>
      </c>
    </row>
    <row r="1480" spans="1:10" ht="15.5">
      <c r="A1480" s="34">
        <f t="shared" si="48"/>
        <v>1476</v>
      </c>
      <c r="B1480" s="81" t="s">
        <v>2032</v>
      </c>
      <c r="C1480" s="81" t="s">
        <v>2923</v>
      </c>
      <c r="D1480" s="81" t="s">
        <v>2924</v>
      </c>
      <c r="E1480" s="81" t="s">
        <v>189</v>
      </c>
      <c r="F1480" s="81" t="s">
        <v>56</v>
      </c>
      <c r="G1480" s="81" t="s">
        <v>189</v>
      </c>
      <c r="H1480" s="83">
        <v>50</v>
      </c>
      <c r="I1480" s="92">
        <v>0.45</v>
      </c>
      <c r="J1480" s="84">
        <f t="shared" si="49"/>
        <v>27.500000000000004</v>
      </c>
    </row>
    <row r="1481" spans="1:10" ht="15.5">
      <c r="A1481" s="34">
        <f t="shared" si="48"/>
        <v>1477</v>
      </c>
      <c r="B1481" s="81" t="s">
        <v>2032</v>
      </c>
      <c r="C1481" s="81" t="s">
        <v>2925</v>
      </c>
      <c r="D1481" s="81" t="s">
        <v>2926</v>
      </c>
      <c r="E1481" s="81" t="s">
        <v>189</v>
      </c>
      <c r="F1481" s="81" t="s">
        <v>56</v>
      </c>
      <c r="G1481" s="81" t="s">
        <v>189</v>
      </c>
      <c r="H1481" s="83">
        <v>50</v>
      </c>
      <c r="I1481" s="92">
        <v>0.45</v>
      </c>
      <c r="J1481" s="84">
        <f t="shared" si="49"/>
        <v>27.500000000000004</v>
      </c>
    </row>
    <row r="1482" spans="1:10" ht="15.5">
      <c r="A1482" s="34">
        <f t="shared" si="48"/>
        <v>1478</v>
      </c>
      <c r="B1482" s="81" t="s">
        <v>2032</v>
      </c>
      <c r="C1482" s="81" t="s">
        <v>2927</v>
      </c>
      <c r="D1482" s="81" t="s">
        <v>11182</v>
      </c>
      <c r="E1482" s="81" t="s">
        <v>189</v>
      </c>
      <c r="F1482" s="81" t="s">
        <v>56</v>
      </c>
      <c r="G1482" s="81" t="s">
        <v>189</v>
      </c>
      <c r="H1482" s="83">
        <v>90</v>
      </c>
      <c r="I1482" s="92">
        <v>0.45</v>
      </c>
      <c r="J1482" s="84">
        <f t="shared" si="49"/>
        <v>49.500000000000007</v>
      </c>
    </row>
    <row r="1483" spans="1:10" ht="15.5">
      <c r="A1483" s="34">
        <f t="shared" si="48"/>
        <v>1479</v>
      </c>
      <c r="B1483" s="81" t="s">
        <v>2032</v>
      </c>
      <c r="C1483" s="81" t="s">
        <v>2928</v>
      </c>
      <c r="D1483" s="81" t="s">
        <v>2929</v>
      </c>
      <c r="E1483" s="81" t="s">
        <v>189</v>
      </c>
      <c r="F1483" s="81" t="s">
        <v>56</v>
      </c>
      <c r="G1483" s="81" t="s">
        <v>189</v>
      </c>
      <c r="H1483" s="83">
        <v>205</v>
      </c>
      <c r="I1483" s="92">
        <v>0.45</v>
      </c>
      <c r="J1483" s="84">
        <f t="shared" si="49"/>
        <v>112.75000000000001</v>
      </c>
    </row>
    <row r="1484" spans="1:10" ht="15.5">
      <c r="A1484" s="34">
        <f t="shared" si="48"/>
        <v>1480</v>
      </c>
      <c r="B1484" s="81" t="s">
        <v>2032</v>
      </c>
      <c r="C1484" s="81" t="s">
        <v>2930</v>
      </c>
      <c r="D1484" s="81" t="s">
        <v>2931</v>
      </c>
      <c r="E1484" s="81" t="s">
        <v>189</v>
      </c>
      <c r="F1484" s="81" t="s">
        <v>56</v>
      </c>
      <c r="G1484" s="81" t="s">
        <v>189</v>
      </c>
      <c r="H1484" s="83">
        <v>57.5</v>
      </c>
      <c r="I1484" s="92">
        <v>0.45</v>
      </c>
      <c r="J1484" s="84">
        <f t="shared" si="49"/>
        <v>31.625000000000004</v>
      </c>
    </row>
    <row r="1485" spans="1:10" ht="15.5">
      <c r="A1485" s="34">
        <f t="shared" si="48"/>
        <v>1481</v>
      </c>
      <c r="B1485" s="81" t="s">
        <v>2032</v>
      </c>
      <c r="C1485" s="81" t="s">
        <v>2932</v>
      </c>
      <c r="D1485" s="81" t="s">
        <v>2933</v>
      </c>
      <c r="E1485" s="81" t="s">
        <v>189</v>
      </c>
      <c r="F1485" s="81" t="s">
        <v>56</v>
      </c>
      <c r="G1485" s="81" t="s">
        <v>189</v>
      </c>
      <c r="H1485" s="83">
        <v>82.5</v>
      </c>
      <c r="I1485" s="92">
        <v>0.45</v>
      </c>
      <c r="J1485" s="84">
        <f t="shared" si="49"/>
        <v>45.375000000000007</v>
      </c>
    </row>
    <row r="1486" spans="1:10" ht="15.5">
      <c r="A1486" s="34">
        <f t="shared" si="48"/>
        <v>1482</v>
      </c>
      <c r="B1486" s="81" t="s">
        <v>2032</v>
      </c>
      <c r="C1486" s="81" t="s">
        <v>2934</v>
      </c>
      <c r="D1486" s="81" t="s">
        <v>2935</v>
      </c>
      <c r="E1486" s="81" t="s">
        <v>189</v>
      </c>
      <c r="F1486" s="81" t="s">
        <v>56</v>
      </c>
      <c r="G1486" s="81" t="s">
        <v>189</v>
      </c>
      <c r="H1486" s="83">
        <v>15</v>
      </c>
      <c r="I1486" s="92">
        <v>0.45</v>
      </c>
      <c r="J1486" s="84">
        <f t="shared" si="49"/>
        <v>8.25</v>
      </c>
    </row>
    <row r="1487" spans="1:10" ht="15.5">
      <c r="A1487" s="34">
        <f t="shared" si="48"/>
        <v>1483</v>
      </c>
      <c r="B1487" s="81" t="s">
        <v>2032</v>
      </c>
      <c r="C1487" s="81" t="s">
        <v>2936</v>
      </c>
      <c r="D1487" s="81" t="s">
        <v>2937</v>
      </c>
      <c r="E1487" s="81" t="s">
        <v>189</v>
      </c>
      <c r="F1487" s="81" t="s">
        <v>56</v>
      </c>
      <c r="G1487" s="81" t="s">
        <v>189</v>
      </c>
      <c r="H1487" s="83">
        <v>15</v>
      </c>
      <c r="I1487" s="92">
        <v>0.45</v>
      </c>
      <c r="J1487" s="84">
        <f t="shared" si="49"/>
        <v>8.25</v>
      </c>
    </row>
    <row r="1488" spans="1:10" ht="15.5">
      <c r="A1488" s="34">
        <f t="shared" si="48"/>
        <v>1484</v>
      </c>
      <c r="B1488" s="81" t="s">
        <v>2032</v>
      </c>
      <c r="C1488" s="81" t="s">
        <v>2938</v>
      </c>
      <c r="D1488" s="81" t="s">
        <v>2939</v>
      </c>
      <c r="E1488" s="81" t="s">
        <v>189</v>
      </c>
      <c r="F1488" s="81" t="s">
        <v>56</v>
      </c>
      <c r="G1488" s="81" t="s">
        <v>189</v>
      </c>
      <c r="H1488" s="83">
        <v>15</v>
      </c>
      <c r="I1488" s="92">
        <v>0.45</v>
      </c>
      <c r="J1488" s="84">
        <f t="shared" si="49"/>
        <v>8.25</v>
      </c>
    </row>
    <row r="1489" spans="1:10" ht="15.5">
      <c r="A1489" s="34">
        <f t="shared" si="48"/>
        <v>1485</v>
      </c>
      <c r="B1489" s="81" t="s">
        <v>2032</v>
      </c>
      <c r="C1489" s="81" t="s">
        <v>2940</v>
      </c>
      <c r="D1489" s="81" t="s">
        <v>2941</v>
      </c>
      <c r="E1489" s="81" t="s">
        <v>189</v>
      </c>
      <c r="F1489" s="81" t="s">
        <v>56</v>
      </c>
      <c r="G1489" s="81" t="s">
        <v>189</v>
      </c>
      <c r="H1489" s="83">
        <v>15</v>
      </c>
      <c r="I1489" s="92">
        <v>0.45</v>
      </c>
      <c r="J1489" s="84">
        <f t="shared" si="49"/>
        <v>8.25</v>
      </c>
    </row>
    <row r="1490" spans="1:10" ht="15.5">
      <c r="A1490" s="34">
        <f t="shared" si="48"/>
        <v>1486</v>
      </c>
      <c r="B1490" s="81" t="s">
        <v>2032</v>
      </c>
      <c r="C1490" s="81" t="s">
        <v>2942</v>
      </c>
      <c r="D1490" s="81" t="s">
        <v>2943</v>
      </c>
      <c r="E1490" s="81" t="s">
        <v>189</v>
      </c>
      <c r="F1490" s="81" t="s">
        <v>56</v>
      </c>
      <c r="G1490" s="81" t="s">
        <v>189</v>
      </c>
      <c r="H1490" s="83">
        <v>15</v>
      </c>
      <c r="I1490" s="92">
        <v>0.45</v>
      </c>
      <c r="J1490" s="84">
        <f t="shared" si="49"/>
        <v>8.25</v>
      </c>
    </row>
    <row r="1491" spans="1:10" ht="15.5">
      <c r="A1491" s="34">
        <f t="shared" si="48"/>
        <v>1487</v>
      </c>
      <c r="B1491" s="81" t="s">
        <v>2032</v>
      </c>
      <c r="C1491" s="81" t="s">
        <v>2944</v>
      </c>
      <c r="D1491" s="81" t="s">
        <v>2945</v>
      </c>
      <c r="E1491" s="81" t="s">
        <v>189</v>
      </c>
      <c r="F1491" s="81" t="s">
        <v>56</v>
      </c>
      <c r="G1491" s="81" t="s">
        <v>189</v>
      </c>
      <c r="H1491" s="83">
        <v>15</v>
      </c>
      <c r="I1491" s="92">
        <v>0.45</v>
      </c>
      <c r="J1491" s="84">
        <f t="shared" si="49"/>
        <v>8.25</v>
      </c>
    </row>
    <row r="1492" spans="1:10" ht="15.5">
      <c r="A1492" s="34">
        <f t="shared" si="48"/>
        <v>1488</v>
      </c>
      <c r="B1492" s="81" t="s">
        <v>2032</v>
      </c>
      <c r="C1492" s="81" t="s">
        <v>2946</v>
      </c>
      <c r="D1492" s="81" t="s">
        <v>2947</v>
      </c>
      <c r="E1492" s="81" t="s">
        <v>189</v>
      </c>
      <c r="F1492" s="81" t="s">
        <v>56</v>
      </c>
      <c r="G1492" s="81" t="s">
        <v>189</v>
      </c>
      <c r="H1492" s="83">
        <v>15</v>
      </c>
      <c r="I1492" s="92">
        <v>0.45</v>
      </c>
      <c r="J1492" s="84">
        <f t="shared" si="49"/>
        <v>8.25</v>
      </c>
    </row>
    <row r="1493" spans="1:10" ht="15.5">
      <c r="A1493" s="34">
        <f t="shared" si="48"/>
        <v>1489</v>
      </c>
      <c r="B1493" s="81" t="s">
        <v>2032</v>
      </c>
      <c r="C1493" s="81" t="s">
        <v>2948</v>
      </c>
      <c r="D1493" s="81" t="s">
        <v>2949</v>
      </c>
      <c r="E1493" s="81" t="s">
        <v>189</v>
      </c>
      <c r="F1493" s="81" t="s">
        <v>56</v>
      </c>
      <c r="G1493" s="81" t="s">
        <v>189</v>
      </c>
      <c r="H1493" s="83">
        <v>15</v>
      </c>
      <c r="I1493" s="92">
        <v>0.45</v>
      </c>
      <c r="J1493" s="84">
        <f t="shared" si="49"/>
        <v>8.25</v>
      </c>
    </row>
    <row r="1494" spans="1:10" ht="15.5">
      <c r="A1494" s="34">
        <f t="shared" si="48"/>
        <v>1490</v>
      </c>
      <c r="B1494" s="81" t="s">
        <v>2032</v>
      </c>
      <c r="C1494" s="81" t="s">
        <v>2950</v>
      </c>
      <c r="D1494" s="81" t="s">
        <v>2951</v>
      </c>
      <c r="E1494" s="81" t="s">
        <v>189</v>
      </c>
      <c r="F1494" s="81" t="s">
        <v>56</v>
      </c>
      <c r="G1494" s="81" t="s">
        <v>189</v>
      </c>
      <c r="H1494" s="83">
        <v>15</v>
      </c>
      <c r="I1494" s="92">
        <v>0.45</v>
      </c>
      <c r="J1494" s="84">
        <f t="shared" si="49"/>
        <v>8.25</v>
      </c>
    </row>
    <row r="1495" spans="1:10" ht="15.5">
      <c r="A1495" s="34">
        <f t="shared" ref="A1495:A1558" si="50">SUM(A1494+1)</f>
        <v>1491</v>
      </c>
      <c r="B1495" s="81" t="s">
        <v>2032</v>
      </c>
      <c r="C1495" s="81" t="s">
        <v>2952</v>
      </c>
      <c r="D1495" s="81" t="s">
        <v>2953</v>
      </c>
      <c r="E1495" s="81" t="s">
        <v>189</v>
      </c>
      <c r="F1495" s="81" t="s">
        <v>56</v>
      </c>
      <c r="G1495" s="81" t="s">
        <v>189</v>
      </c>
      <c r="H1495" s="83">
        <v>15</v>
      </c>
      <c r="I1495" s="92">
        <v>0.45</v>
      </c>
      <c r="J1495" s="84">
        <f t="shared" si="49"/>
        <v>8.25</v>
      </c>
    </row>
    <row r="1496" spans="1:10" ht="15.5">
      <c r="A1496" s="34">
        <f t="shared" si="50"/>
        <v>1492</v>
      </c>
      <c r="B1496" s="81" t="s">
        <v>2032</v>
      </c>
      <c r="C1496" s="81" t="s">
        <v>2954</v>
      </c>
      <c r="D1496" s="81" t="s">
        <v>2955</v>
      </c>
      <c r="E1496" s="81" t="s">
        <v>189</v>
      </c>
      <c r="F1496" s="81" t="s">
        <v>56</v>
      </c>
      <c r="G1496" s="81" t="s">
        <v>189</v>
      </c>
      <c r="H1496" s="83">
        <v>15</v>
      </c>
      <c r="I1496" s="92">
        <v>0.45</v>
      </c>
      <c r="J1496" s="84">
        <f t="shared" si="49"/>
        <v>8.25</v>
      </c>
    </row>
    <row r="1497" spans="1:10" ht="15.5">
      <c r="A1497" s="34">
        <f t="shared" si="50"/>
        <v>1493</v>
      </c>
      <c r="B1497" s="81" t="s">
        <v>2032</v>
      </c>
      <c r="C1497" s="81" t="s">
        <v>2956</v>
      </c>
      <c r="D1497" s="81" t="s">
        <v>2957</v>
      </c>
      <c r="E1497" s="81" t="s">
        <v>189</v>
      </c>
      <c r="F1497" s="81" t="s">
        <v>56</v>
      </c>
      <c r="G1497" s="81" t="s">
        <v>189</v>
      </c>
      <c r="H1497" s="83">
        <v>15</v>
      </c>
      <c r="I1497" s="92">
        <v>0.45</v>
      </c>
      <c r="J1497" s="84">
        <f t="shared" si="49"/>
        <v>8.25</v>
      </c>
    </row>
    <row r="1498" spans="1:10" ht="15.5">
      <c r="A1498" s="34">
        <f t="shared" si="50"/>
        <v>1494</v>
      </c>
      <c r="B1498" s="81" t="s">
        <v>2032</v>
      </c>
      <c r="C1498" s="81" t="s">
        <v>2958</v>
      </c>
      <c r="D1498" s="81" t="s">
        <v>2959</v>
      </c>
      <c r="E1498" s="81" t="s">
        <v>189</v>
      </c>
      <c r="F1498" s="81" t="s">
        <v>56</v>
      </c>
      <c r="G1498" s="81" t="s">
        <v>189</v>
      </c>
      <c r="H1498" s="83">
        <v>15</v>
      </c>
      <c r="I1498" s="92">
        <v>0.45</v>
      </c>
      <c r="J1498" s="84">
        <f t="shared" si="49"/>
        <v>8.25</v>
      </c>
    </row>
    <row r="1499" spans="1:10" ht="15.5">
      <c r="A1499" s="34">
        <f t="shared" si="50"/>
        <v>1495</v>
      </c>
      <c r="B1499" s="81" t="s">
        <v>2032</v>
      </c>
      <c r="C1499" s="81" t="s">
        <v>2960</v>
      </c>
      <c r="D1499" s="81" t="s">
        <v>2961</v>
      </c>
      <c r="E1499" s="81" t="s">
        <v>189</v>
      </c>
      <c r="F1499" s="81" t="s">
        <v>56</v>
      </c>
      <c r="G1499" s="81" t="s">
        <v>189</v>
      </c>
      <c r="H1499" s="83">
        <v>15</v>
      </c>
      <c r="I1499" s="92">
        <v>0.45</v>
      </c>
      <c r="J1499" s="84">
        <f t="shared" si="49"/>
        <v>8.25</v>
      </c>
    </row>
    <row r="1500" spans="1:10" ht="15.5">
      <c r="A1500" s="34">
        <f t="shared" si="50"/>
        <v>1496</v>
      </c>
      <c r="B1500" s="81" t="s">
        <v>2032</v>
      </c>
      <c r="C1500" s="81" t="s">
        <v>2962</v>
      </c>
      <c r="D1500" s="81" t="s">
        <v>2963</v>
      </c>
      <c r="E1500" s="81" t="s">
        <v>189</v>
      </c>
      <c r="F1500" s="81" t="s">
        <v>56</v>
      </c>
      <c r="G1500" s="81" t="s">
        <v>189</v>
      </c>
      <c r="H1500" s="83">
        <v>17.5</v>
      </c>
      <c r="I1500" s="92">
        <v>0.45</v>
      </c>
      <c r="J1500" s="84">
        <f t="shared" si="49"/>
        <v>9.625</v>
      </c>
    </row>
    <row r="1501" spans="1:10" ht="15.5">
      <c r="A1501" s="34">
        <f t="shared" si="50"/>
        <v>1497</v>
      </c>
      <c r="B1501" s="81" t="s">
        <v>2032</v>
      </c>
      <c r="C1501" s="81" t="s">
        <v>2964</v>
      </c>
      <c r="D1501" s="81" t="s">
        <v>2965</v>
      </c>
      <c r="E1501" s="81" t="s">
        <v>189</v>
      </c>
      <c r="F1501" s="81" t="s">
        <v>56</v>
      </c>
      <c r="G1501" s="81" t="s">
        <v>189</v>
      </c>
      <c r="H1501" s="83">
        <v>17.5</v>
      </c>
      <c r="I1501" s="92">
        <v>0.45</v>
      </c>
      <c r="J1501" s="84">
        <f t="shared" si="49"/>
        <v>9.625</v>
      </c>
    </row>
    <row r="1502" spans="1:10" ht="15.5">
      <c r="A1502" s="34">
        <f t="shared" si="50"/>
        <v>1498</v>
      </c>
      <c r="B1502" s="81" t="s">
        <v>2032</v>
      </c>
      <c r="C1502" s="81" t="s">
        <v>2966</v>
      </c>
      <c r="D1502" s="81" t="s">
        <v>2967</v>
      </c>
      <c r="E1502" s="81" t="s">
        <v>189</v>
      </c>
      <c r="F1502" s="81" t="s">
        <v>56</v>
      </c>
      <c r="G1502" s="81" t="s">
        <v>189</v>
      </c>
      <c r="H1502" s="83">
        <v>17.5</v>
      </c>
      <c r="I1502" s="92">
        <v>0.45</v>
      </c>
      <c r="J1502" s="84">
        <f t="shared" si="49"/>
        <v>9.625</v>
      </c>
    </row>
    <row r="1503" spans="1:10" ht="15.5">
      <c r="A1503" s="34">
        <f t="shared" si="50"/>
        <v>1499</v>
      </c>
      <c r="B1503" s="81" t="s">
        <v>2032</v>
      </c>
      <c r="C1503" s="81" t="s">
        <v>2968</v>
      </c>
      <c r="D1503" s="81" t="s">
        <v>2969</v>
      </c>
      <c r="E1503" s="81" t="s">
        <v>189</v>
      </c>
      <c r="F1503" s="81" t="s">
        <v>56</v>
      </c>
      <c r="G1503" s="81" t="s">
        <v>189</v>
      </c>
      <c r="H1503" s="83">
        <v>17.5</v>
      </c>
      <c r="I1503" s="92">
        <v>0.45</v>
      </c>
      <c r="J1503" s="84">
        <f t="shared" si="49"/>
        <v>9.625</v>
      </c>
    </row>
    <row r="1504" spans="1:10" ht="15.5">
      <c r="A1504" s="34">
        <f t="shared" si="50"/>
        <v>1500</v>
      </c>
      <c r="B1504" s="81" t="s">
        <v>2032</v>
      </c>
      <c r="C1504" s="81" t="s">
        <v>2970</v>
      </c>
      <c r="D1504" s="81" t="s">
        <v>2971</v>
      </c>
      <c r="E1504" s="81" t="s">
        <v>189</v>
      </c>
      <c r="F1504" s="81" t="s">
        <v>56</v>
      </c>
      <c r="G1504" s="81" t="s">
        <v>189</v>
      </c>
      <c r="H1504" s="83">
        <v>17.5</v>
      </c>
      <c r="I1504" s="92">
        <v>0.45</v>
      </c>
      <c r="J1504" s="84">
        <f t="shared" si="49"/>
        <v>9.625</v>
      </c>
    </row>
    <row r="1505" spans="1:10" ht="15.5">
      <c r="A1505" s="34">
        <f t="shared" si="50"/>
        <v>1501</v>
      </c>
      <c r="B1505" s="81" t="s">
        <v>2032</v>
      </c>
      <c r="C1505" s="81" t="s">
        <v>2972</v>
      </c>
      <c r="D1505" s="81" t="s">
        <v>2973</v>
      </c>
      <c r="E1505" s="81" t="s">
        <v>189</v>
      </c>
      <c r="F1505" s="81" t="s">
        <v>56</v>
      </c>
      <c r="G1505" s="81" t="s">
        <v>189</v>
      </c>
      <c r="H1505" s="83">
        <v>33.5</v>
      </c>
      <c r="I1505" s="92">
        <v>0.45</v>
      </c>
      <c r="J1505" s="84">
        <f t="shared" si="49"/>
        <v>18.425000000000001</v>
      </c>
    </row>
    <row r="1506" spans="1:10" ht="15.5">
      <c r="A1506" s="34">
        <f t="shared" si="50"/>
        <v>1502</v>
      </c>
      <c r="B1506" s="81" t="s">
        <v>2032</v>
      </c>
      <c r="C1506" s="81" t="s">
        <v>2974</v>
      </c>
      <c r="D1506" s="81" t="s">
        <v>2975</v>
      </c>
      <c r="E1506" s="81" t="s">
        <v>189</v>
      </c>
      <c r="F1506" s="81" t="s">
        <v>56</v>
      </c>
      <c r="G1506" s="81" t="s">
        <v>189</v>
      </c>
      <c r="H1506" s="83">
        <v>15.5</v>
      </c>
      <c r="I1506" s="92">
        <v>0.45</v>
      </c>
      <c r="J1506" s="84">
        <f t="shared" si="49"/>
        <v>8.5250000000000004</v>
      </c>
    </row>
    <row r="1507" spans="1:10" ht="15.5">
      <c r="A1507" s="34">
        <f t="shared" si="50"/>
        <v>1503</v>
      </c>
      <c r="B1507" s="81" t="s">
        <v>2032</v>
      </c>
      <c r="C1507" s="81" t="s">
        <v>2976</v>
      </c>
      <c r="D1507" s="81" t="s">
        <v>2977</v>
      </c>
      <c r="E1507" s="81" t="s">
        <v>189</v>
      </c>
      <c r="F1507" s="81" t="s">
        <v>56</v>
      </c>
      <c r="G1507" s="81" t="s">
        <v>189</v>
      </c>
      <c r="H1507" s="83">
        <v>6.5</v>
      </c>
      <c r="I1507" s="92">
        <v>0.45</v>
      </c>
      <c r="J1507" s="84">
        <f t="shared" si="49"/>
        <v>3.5750000000000002</v>
      </c>
    </row>
    <row r="1508" spans="1:10" ht="15.5">
      <c r="A1508" s="34">
        <f t="shared" si="50"/>
        <v>1504</v>
      </c>
      <c r="B1508" s="81" t="s">
        <v>2032</v>
      </c>
      <c r="C1508" s="81" t="s">
        <v>2978</v>
      </c>
      <c r="D1508" s="81" t="s">
        <v>2979</v>
      </c>
      <c r="E1508" s="81" t="s">
        <v>189</v>
      </c>
      <c r="F1508" s="81" t="s">
        <v>56</v>
      </c>
      <c r="G1508" s="81" t="s">
        <v>189</v>
      </c>
      <c r="H1508" s="83">
        <v>3.5</v>
      </c>
      <c r="I1508" s="92">
        <v>0.45</v>
      </c>
      <c r="J1508" s="84">
        <f t="shared" si="49"/>
        <v>1.9250000000000003</v>
      </c>
    </row>
    <row r="1509" spans="1:10" ht="15.5">
      <c r="A1509" s="34">
        <f t="shared" si="50"/>
        <v>1505</v>
      </c>
      <c r="B1509" s="81" t="s">
        <v>2032</v>
      </c>
      <c r="C1509" s="81" t="s">
        <v>2980</v>
      </c>
      <c r="D1509" s="81" t="s">
        <v>2981</v>
      </c>
      <c r="E1509" s="81" t="s">
        <v>189</v>
      </c>
      <c r="F1509" s="81" t="s">
        <v>56</v>
      </c>
      <c r="G1509" s="81" t="s">
        <v>189</v>
      </c>
      <c r="H1509" s="83">
        <v>3.5</v>
      </c>
      <c r="I1509" s="92">
        <v>0.45</v>
      </c>
      <c r="J1509" s="84">
        <f t="shared" si="49"/>
        <v>1.9250000000000003</v>
      </c>
    </row>
    <row r="1510" spans="1:10" ht="15.5">
      <c r="A1510" s="34">
        <f t="shared" si="50"/>
        <v>1506</v>
      </c>
      <c r="B1510" s="81" t="s">
        <v>2032</v>
      </c>
      <c r="C1510" s="81" t="s">
        <v>2982</v>
      </c>
      <c r="D1510" s="81" t="s">
        <v>2983</v>
      </c>
      <c r="E1510" s="81" t="s">
        <v>189</v>
      </c>
      <c r="F1510" s="81" t="s">
        <v>56</v>
      </c>
      <c r="G1510" s="81" t="s">
        <v>189</v>
      </c>
      <c r="H1510" s="83">
        <v>3.5</v>
      </c>
      <c r="I1510" s="92">
        <v>0.45</v>
      </c>
      <c r="J1510" s="84">
        <f t="shared" si="49"/>
        <v>1.9250000000000003</v>
      </c>
    </row>
    <row r="1511" spans="1:10" ht="15.5">
      <c r="A1511" s="34">
        <f t="shared" si="50"/>
        <v>1507</v>
      </c>
      <c r="B1511" s="81" t="s">
        <v>2032</v>
      </c>
      <c r="C1511" s="81" t="s">
        <v>2984</v>
      </c>
      <c r="D1511" s="81" t="s">
        <v>2985</v>
      </c>
      <c r="E1511" s="81" t="s">
        <v>189</v>
      </c>
      <c r="F1511" s="81" t="s">
        <v>56</v>
      </c>
      <c r="G1511" s="81" t="s">
        <v>189</v>
      </c>
      <c r="H1511" s="83">
        <v>3.5</v>
      </c>
      <c r="I1511" s="92">
        <v>0.45</v>
      </c>
      <c r="J1511" s="84">
        <f t="shared" si="49"/>
        <v>1.9250000000000003</v>
      </c>
    </row>
    <row r="1512" spans="1:10" ht="15.5">
      <c r="A1512" s="34">
        <f t="shared" si="50"/>
        <v>1508</v>
      </c>
      <c r="B1512" s="81" t="s">
        <v>2032</v>
      </c>
      <c r="C1512" s="81" t="s">
        <v>2986</v>
      </c>
      <c r="D1512" s="81" t="s">
        <v>2987</v>
      </c>
      <c r="E1512" s="81" t="s">
        <v>189</v>
      </c>
      <c r="F1512" s="81" t="s">
        <v>56</v>
      </c>
      <c r="G1512" s="81" t="s">
        <v>189</v>
      </c>
      <c r="H1512" s="83">
        <v>13</v>
      </c>
      <c r="I1512" s="92">
        <v>0.45</v>
      </c>
      <c r="J1512" s="84">
        <f t="shared" si="49"/>
        <v>7.15</v>
      </c>
    </row>
    <row r="1513" spans="1:10" ht="15.5">
      <c r="A1513" s="34">
        <f t="shared" si="50"/>
        <v>1509</v>
      </c>
      <c r="B1513" s="81" t="s">
        <v>2032</v>
      </c>
      <c r="C1513" s="81" t="s">
        <v>2988</v>
      </c>
      <c r="D1513" s="81" t="s">
        <v>2989</v>
      </c>
      <c r="E1513" s="81" t="s">
        <v>189</v>
      </c>
      <c r="F1513" s="81" t="s">
        <v>56</v>
      </c>
      <c r="G1513" s="81" t="s">
        <v>189</v>
      </c>
      <c r="H1513" s="83">
        <v>14</v>
      </c>
      <c r="I1513" s="92">
        <v>0.45</v>
      </c>
      <c r="J1513" s="84">
        <f t="shared" si="49"/>
        <v>7.7000000000000011</v>
      </c>
    </row>
    <row r="1514" spans="1:10" ht="15.5">
      <c r="A1514" s="34">
        <f t="shared" si="50"/>
        <v>1510</v>
      </c>
      <c r="B1514" s="81" t="s">
        <v>2032</v>
      </c>
      <c r="C1514" s="81" t="s">
        <v>2990</v>
      </c>
      <c r="D1514" s="81" t="s">
        <v>2991</v>
      </c>
      <c r="E1514" s="81" t="s">
        <v>189</v>
      </c>
      <c r="F1514" s="81" t="s">
        <v>56</v>
      </c>
      <c r="G1514" s="81" t="s">
        <v>189</v>
      </c>
      <c r="H1514" s="83">
        <v>21.5</v>
      </c>
      <c r="I1514" s="92">
        <v>0.45</v>
      </c>
      <c r="J1514" s="84">
        <f t="shared" si="49"/>
        <v>11.825000000000001</v>
      </c>
    </row>
    <row r="1515" spans="1:10" ht="15.5">
      <c r="A1515" s="34">
        <f t="shared" si="50"/>
        <v>1511</v>
      </c>
      <c r="B1515" s="81" t="s">
        <v>2032</v>
      </c>
      <c r="C1515" s="81" t="s">
        <v>2992</v>
      </c>
      <c r="D1515" s="81" t="s">
        <v>2993</v>
      </c>
      <c r="E1515" s="81" t="s">
        <v>189</v>
      </c>
      <c r="F1515" s="81" t="s">
        <v>56</v>
      </c>
      <c r="G1515" s="81" t="s">
        <v>189</v>
      </c>
      <c r="H1515" s="83">
        <v>22.5</v>
      </c>
      <c r="I1515" s="92">
        <v>0.45</v>
      </c>
      <c r="J1515" s="84">
        <f t="shared" si="49"/>
        <v>12.375000000000002</v>
      </c>
    </row>
    <row r="1516" spans="1:10" ht="15.5">
      <c r="A1516" s="34">
        <f t="shared" si="50"/>
        <v>1512</v>
      </c>
      <c r="B1516" s="81" t="s">
        <v>2032</v>
      </c>
      <c r="C1516" s="81" t="s">
        <v>2994</v>
      </c>
      <c r="D1516" s="81" t="s">
        <v>2995</v>
      </c>
      <c r="E1516" s="81" t="s">
        <v>189</v>
      </c>
      <c r="F1516" s="81" t="s">
        <v>56</v>
      </c>
      <c r="G1516" s="81" t="s">
        <v>189</v>
      </c>
      <c r="H1516" s="83">
        <v>55</v>
      </c>
      <c r="I1516" s="92">
        <v>0.45</v>
      </c>
      <c r="J1516" s="84">
        <f t="shared" si="49"/>
        <v>30.250000000000004</v>
      </c>
    </row>
    <row r="1517" spans="1:10" ht="15.5">
      <c r="A1517" s="34">
        <f t="shared" si="50"/>
        <v>1513</v>
      </c>
      <c r="B1517" s="81" t="s">
        <v>2032</v>
      </c>
      <c r="C1517" s="81" t="s">
        <v>2996</v>
      </c>
      <c r="D1517" s="81" t="s">
        <v>2997</v>
      </c>
      <c r="E1517" s="81" t="s">
        <v>189</v>
      </c>
      <c r="F1517" s="81" t="s">
        <v>56</v>
      </c>
      <c r="G1517" s="81" t="s">
        <v>189</v>
      </c>
      <c r="H1517" s="83">
        <v>6.25</v>
      </c>
      <c r="I1517" s="92">
        <v>0.45</v>
      </c>
      <c r="J1517" s="84">
        <f t="shared" si="49"/>
        <v>3.4375000000000004</v>
      </c>
    </row>
    <row r="1518" spans="1:10" ht="15.5">
      <c r="A1518" s="34">
        <f t="shared" si="50"/>
        <v>1514</v>
      </c>
      <c r="B1518" s="81" t="s">
        <v>2032</v>
      </c>
      <c r="C1518" s="81" t="s">
        <v>2998</v>
      </c>
      <c r="D1518" s="81" t="s">
        <v>2999</v>
      </c>
      <c r="E1518" s="81" t="s">
        <v>189</v>
      </c>
      <c r="F1518" s="81" t="s">
        <v>56</v>
      </c>
      <c r="G1518" s="81" t="s">
        <v>189</v>
      </c>
      <c r="H1518" s="83">
        <v>5.5</v>
      </c>
      <c r="I1518" s="92">
        <v>0.45</v>
      </c>
      <c r="J1518" s="84">
        <f t="shared" si="49"/>
        <v>3.0250000000000004</v>
      </c>
    </row>
    <row r="1519" spans="1:10" ht="15.5">
      <c r="A1519" s="34">
        <f t="shared" si="50"/>
        <v>1515</v>
      </c>
      <c r="B1519" s="81" t="s">
        <v>2032</v>
      </c>
      <c r="C1519" s="81" t="s">
        <v>3000</v>
      </c>
      <c r="D1519" s="81" t="s">
        <v>3001</v>
      </c>
      <c r="E1519" s="81" t="s">
        <v>189</v>
      </c>
      <c r="F1519" s="81" t="s">
        <v>56</v>
      </c>
      <c r="G1519" s="81" t="s">
        <v>189</v>
      </c>
      <c r="H1519" s="83">
        <v>10</v>
      </c>
      <c r="I1519" s="92">
        <v>0.45</v>
      </c>
      <c r="J1519" s="84">
        <f t="shared" si="49"/>
        <v>5.5</v>
      </c>
    </row>
    <row r="1520" spans="1:10" ht="15.5">
      <c r="A1520" s="34">
        <f t="shared" si="50"/>
        <v>1516</v>
      </c>
      <c r="B1520" s="81" t="s">
        <v>2032</v>
      </c>
      <c r="C1520" s="81" t="s">
        <v>3002</v>
      </c>
      <c r="D1520" s="81" t="s">
        <v>3003</v>
      </c>
      <c r="E1520" s="81" t="s">
        <v>189</v>
      </c>
      <c r="F1520" s="81" t="s">
        <v>56</v>
      </c>
      <c r="G1520" s="81" t="s">
        <v>189</v>
      </c>
      <c r="H1520" s="83">
        <v>10</v>
      </c>
      <c r="I1520" s="92">
        <v>0.45</v>
      </c>
      <c r="J1520" s="84">
        <f t="shared" si="49"/>
        <v>5.5</v>
      </c>
    </row>
    <row r="1521" spans="1:11" ht="15.5">
      <c r="A1521" s="34">
        <f t="shared" si="50"/>
        <v>1517</v>
      </c>
      <c r="B1521" s="81" t="s">
        <v>2032</v>
      </c>
      <c r="C1521" s="81" t="s">
        <v>3004</v>
      </c>
      <c r="D1521" s="81" t="s">
        <v>3005</v>
      </c>
      <c r="E1521" s="81" t="s">
        <v>189</v>
      </c>
      <c r="F1521" s="81" t="s">
        <v>56</v>
      </c>
      <c r="G1521" s="81" t="s">
        <v>189</v>
      </c>
      <c r="H1521" s="83">
        <v>10</v>
      </c>
      <c r="I1521" s="92">
        <v>0.45</v>
      </c>
      <c r="J1521" s="84">
        <f t="shared" si="49"/>
        <v>5.5</v>
      </c>
    </row>
    <row r="1522" spans="1:11" ht="15.5">
      <c r="A1522" s="34">
        <f t="shared" si="50"/>
        <v>1518</v>
      </c>
      <c r="B1522" s="81" t="s">
        <v>2032</v>
      </c>
      <c r="C1522" s="81" t="s">
        <v>3006</v>
      </c>
      <c r="D1522" s="81" t="s">
        <v>3007</v>
      </c>
      <c r="E1522" s="81" t="s">
        <v>189</v>
      </c>
      <c r="F1522" s="81" t="s">
        <v>56</v>
      </c>
      <c r="G1522" s="81" t="s">
        <v>189</v>
      </c>
      <c r="H1522" s="83">
        <v>10</v>
      </c>
      <c r="I1522" s="92">
        <v>0.45</v>
      </c>
      <c r="J1522" s="84">
        <f t="shared" si="49"/>
        <v>5.5</v>
      </c>
    </row>
    <row r="1523" spans="1:11" ht="15.5">
      <c r="A1523" s="34">
        <f t="shared" si="50"/>
        <v>1519</v>
      </c>
      <c r="B1523" s="81" t="s">
        <v>2032</v>
      </c>
      <c r="C1523" s="81" t="s">
        <v>3008</v>
      </c>
      <c r="D1523" s="81" t="s">
        <v>3009</v>
      </c>
      <c r="E1523" s="81" t="s">
        <v>189</v>
      </c>
      <c r="F1523" s="81" t="s">
        <v>56</v>
      </c>
      <c r="G1523" s="81" t="s">
        <v>189</v>
      </c>
      <c r="H1523" s="83">
        <v>4</v>
      </c>
      <c r="I1523" s="92">
        <v>0.45</v>
      </c>
      <c r="J1523" s="84">
        <f t="shared" si="49"/>
        <v>2.2000000000000002</v>
      </c>
    </row>
    <row r="1524" spans="1:11" ht="15.5">
      <c r="A1524" s="34">
        <f t="shared" si="50"/>
        <v>1520</v>
      </c>
      <c r="B1524" s="81" t="s">
        <v>2032</v>
      </c>
      <c r="C1524" s="81" t="s">
        <v>3010</v>
      </c>
      <c r="D1524" s="81" t="s">
        <v>3011</v>
      </c>
      <c r="E1524" s="81" t="s">
        <v>189</v>
      </c>
      <c r="F1524" s="81" t="s">
        <v>56</v>
      </c>
      <c r="G1524" s="81" t="s">
        <v>189</v>
      </c>
      <c r="H1524" s="83">
        <v>4</v>
      </c>
      <c r="I1524" s="92">
        <v>0.45</v>
      </c>
      <c r="J1524" s="84">
        <f t="shared" si="49"/>
        <v>2.2000000000000002</v>
      </c>
    </row>
    <row r="1525" spans="1:11" ht="15.5">
      <c r="A1525" s="34">
        <f t="shared" si="50"/>
        <v>1521</v>
      </c>
      <c r="B1525" s="81" t="s">
        <v>2032</v>
      </c>
      <c r="C1525" s="81" t="s">
        <v>3012</v>
      </c>
      <c r="D1525" s="81" t="s">
        <v>3013</v>
      </c>
      <c r="E1525" s="81" t="s">
        <v>189</v>
      </c>
      <c r="F1525" s="81" t="s">
        <v>56</v>
      </c>
      <c r="G1525" s="81" t="s">
        <v>189</v>
      </c>
      <c r="H1525" s="83">
        <v>6.25</v>
      </c>
      <c r="I1525" s="92">
        <v>0.45</v>
      </c>
      <c r="J1525" s="84">
        <f t="shared" ref="J1525:J1588" si="51">H1525*(1-I1525)</f>
        <v>3.4375000000000004</v>
      </c>
    </row>
    <row r="1526" spans="1:11" ht="15.5">
      <c r="A1526" s="34">
        <f t="shared" si="50"/>
        <v>1522</v>
      </c>
      <c r="B1526" s="81" t="s">
        <v>2032</v>
      </c>
      <c r="C1526" s="81" t="s">
        <v>3014</v>
      </c>
      <c r="D1526" s="81" t="s">
        <v>3015</v>
      </c>
      <c r="E1526" s="81" t="s">
        <v>189</v>
      </c>
      <c r="F1526" s="81" t="s">
        <v>56</v>
      </c>
      <c r="G1526" s="81" t="s">
        <v>189</v>
      </c>
      <c r="H1526" s="83">
        <v>7.5</v>
      </c>
      <c r="I1526" s="92">
        <v>0.45</v>
      </c>
      <c r="J1526" s="84">
        <f t="shared" si="51"/>
        <v>4.125</v>
      </c>
    </row>
    <row r="1527" spans="1:11" ht="15.5">
      <c r="A1527" s="34">
        <f t="shared" si="50"/>
        <v>1523</v>
      </c>
      <c r="B1527" s="81" t="s">
        <v>2032</v>
      </c>
      <c r="C1527" s="81" t="s">
        <v>3016</v>
      </c>
      <c r="D1527" s="81" t="s">
        <v>3017</v>
      </c>
      <c r="E1527" s="81" t="s">
        <v>189</v>
      </c>
      <c r="F1527" s="81" t="s">
        <v>56</v>
      </c>
      <c r="G1527" s="81" t="s">
        <v>189</v>
      </c>
      <c r="H1527" s="83">
        <v>4</v>
      </c>
      <c r="I1527" s="92">
        <v>0.45</v>
      </c>
      <c r="J1527" s="84">
        <f t="shared" si="51"/>
        <v>2.2000000000000002</v>
      </c>
    </row>
    <row r="1528" spans="1:11" ht="15.5">
      <c r="A1528" s="34">
        <f t="shared" si="50"/>
        <v>1524</v>
      </c>
      <c r="B1528" s="81" t="s">
        <v>2032</v>
      </c>
      <c r="C1528" s="81" t="s">
        <v>3018</v>
      </c>
      <c r="D1528" s="81" t="s">
        <v>11183</v>
      </c>
      <c r="E1528" s="81" t="s">
        <v>189</v>
      </c>
      <c r="F1528" s="81" t="s">
        <v>56</v>
      </c>
      <c r="G1528" s="81" t="s">
        <v>189</v>
      </c>
      <c r="H1528" s="83">
        <v>16.5</v>
      </c>
      <c r="I1528" s="92">
        <v>0.45</v>
      </c>
      <c r="J1528" s="84">
        <f t="shared" si="51"/>
        <v>9.0750000000000011</v>
      </c>
    </row>
    <row r="1529" spans="1:11" ht="15.5">
      <c r="A1529" s="34">
        <f t="shared" si="50"/>
        <v>1525</v>
      </c>
      <c r="B1529" s="81" t="s">
        <v>2032</v>
      </c>
      <c r="C1529" s="81" t="s">
        <v>3019</v>
      </c>
      <c r="D1529" s="81" t="s">
        <v>3020</v>
      </c>
      <c r="E1529" s="81" t="s">
        <v>189</v>
      </c>
      <c r="F1529" s="81" t="s">
        <v>56</v>
      </c>
      <c r="G1529" s="81" t="s">
        <v>189</v>
      </c>
      <c r="H1529" s="83">
        <v>3.75</v>
      </c>
      <c r="I1529" s="92">
        <v>0.45</v>
      </c>
      <c r="J1529" s="84">
        <f t="shared" si="51"/>
        <v>2.0625</v>
      </c>
    </row>
    <row r="1530" spans="1:11" ht="15.5">
      <c r="A1530" s="34">
        <f t="shared" si="50"/>
        <v>1526</v>
      </c>
      <c r="B1530" s="81" t="s">
        <v>2032</v>
      </c>
      <c r="C1530" s="81" t="s">
        <v>3021</v>
      </c>
      <c r="D1530" s="81" t="s">
        <v>3022</v>
      </c>
      <c r="E1530" s="81" t="s">
        <v>189</v>
      </c>
      <c r="F1530" s="81" t="s">
        <v>56</v>
      </c>
      <c r="G1530" s="81" t="s">
        <v>189</v>
      </c>
      <c r="H1530" s="83">
        <v>10</v>
      </c>
      <c r="I1530" s="92">
        <v>0.45</v>
      </c>
      <c r="J1530" s="84">
        <f t="shared" si="51"/>
        <v>5.5</v>
      </c>
    </row>
    <row r="1531" spans="1:11" ht="15.5">
      <c r="A1531" s="34">
        <f t="shared" si="50"/>
        <v>1527</v>
      </c>
      <c r="B1531" s="81" t="s">
        <v>2032</v>
      </c>
      <c r="C1531" s="81" t="s">
        <v>3023</v>
      </c>
      <c r="D1531" s="81" t="s">
        <v>3024</v>
      </c>
      <c r="E1531" s="81" t="s">
        <v>189</v>
      </c>
      <c r="F1531" s="81" t="s">
        <v>56</v>
      </c>
      <c r="G1531" s="81" t="s">
        <v>189</v>
      </c>
      <c r="H1531" s="83">
        <v>330</v>
      </c>
      <c r="I1531" s="92">
        <v>0.45</v>
      </c>
      <c r="J1531" s="84">
        <f t="shared" si="51"/>
        <v>181.50000000000003</v>
      </c>
    </row>
    <row r="1532" spans="1:11" ht="15.5">
      <c r="A1532" s="34">
        <f t="shared" si="50"/>
        <v>1528</v>
      </c>
      <c r="B1532" s="81" t="s">
        <v>2032</v>
      </c>
      <c r="C1532" s="81" t="s">
        <v>3025</v>
      </c>
      <c r="D1532" s="81" t="s">
        <v>3026</v>
      </c>
      <c r="E1532" s="81" t="s">
        <v>189</v>
      </c>
      <c r="F1532" s="81" t="s">
        <v>56</v>
      </c>
      <c r="G1532" s="81" t="s">
        <v>189</v>
      </c>
      <c r="H1532" s="83">
        <v>155</v>
      </c>
      <c r="I1532" s="92">
        <v>0.45</v>
      </c>
      <c r="J1532" s="84">
        <f t="shared" si="51"/>
        <v>85.25</v>
      </c>
    </row>
    <row r="1533" spans="1:11" ht="15.5">
      <c r="A1533" s="34">
        <f t="shared" si="50"/>
        <v>1529</v>
      </c>
      <c r="B1533" s="81" t="s">
        <v>2032</v>
      </c>
      <c r="C1533" s="81" t="s">
        <v>3027</v>
      </c>
      <c r="D1533" s="81" t="s">
        <v>3028</v>
      </c>
      <c r="E1533" s="81" t="s">
        <v>189</v>
      </c>
      <c r="F1533" s="81" t="s">
        <v>56</v>
      </c>
      <c r="G1533" s="81" t="s">
        <v>189</v>
      </c>
      <c r="H1533" s="83">
        <v>23.75</v>
      </c>
      <c r="I1533" s="92">
        <v>0.45</v>
      </c>
      <c r="J1533" s="84">
        <f t="shared" si="51"/>
        <v>13.062500000000002</v>
      </c>
    </row>
    <row r="1534" spans="1:11" ht="15.5">
      <c r="A1534" s="34">
        <f t="shared" si="50"/>
        <v>1530</v>
      </c>
      <c r="B1534" s="81" t="s">
        <v>2032</v>
      </c>
      <c r="C1534" s="81" t="s">
        <v>3029</v>
      </c>
      <c r="D1534" s="81" t="s">
        <v>3030</v>
      </c>
      <c r="E1534" s="81" t="s">
        <v>189</v>
      </c>
      <c r="F1534" s="81" t="s">
        <v>56</v>
      </c>
      <c r="G1534" s="81" t="s">
        <v>189</v>
      </c>
      <c r="H1534" s="83">
        <v>7.5</v>
      </c>
      <c r="I1534" s="92">
        <v>0.45</v>
      </c>
      <c r="J1534" s="84">
        <f t="shared" si="51"/>
        <v>4.125</v>
      </c>
    </row>
    <row r="1535" spans="1:11" ht="15.5">
      <c r="A1535" s="34">
        <f t="shared" si="50"/>
        <v>1531</v>
      </c>
      <c r="B1535" s="85" t="s">
        <v>187</v>
      </c>
      <c r="C1535" s="85" t="s">
        <v>3031</v>
      </c>
      <c r="D1535" s="85" t="s">
        <v>3032</v>
      </c>
      <c r="E1535" s="85" t="s">
        <v>189</v>
      </c>
      <c r="F1535" s="85" t="s">
        <v>56</v>
      </c>
      <c r="G1535" s="85" t="s">
        <v>189</v>
      </c>
      <c r="H1535" s="85" t="s">
        <v>3033</v>
      </c>
      <c r="I1535" s="94">
        <v>0.35</v>
      </c>
      <c r="J1535" s="78">
        <f t="shared" si="51"/>
        <v>193.05</v>
      </c>
      <c r="K1535" s="79"/>
    </row>
    <row r="1536" spans="1:11" ht="15.5">
      <c r="A1536" s="34">
        <f t="shared" si="50"/>
        <v>1532</v>
      </c>
      <c r="B1536" s="85" t="s">
        <v>187</v>
      </c>
      <c r="C1536" s="85" t="s">
        <v>3034</v>
      </c>
      <c r="D1536" s="85" t="s">
        <v>3035</v>
      </c>
      <c r="E1536" s="85" t="s">
        <v>189</v>
      </c>
      <c r="F1536" s="85" t="s">
        <v>56</v>
      </c>
      <c r="G1536" s="85" t="s">
        <v>189</v>
      </c>
      <c r="H1536" s="85" t="s">
        <v>1706</v>
      </c>
      <c r="I1536" s="94">
        <v>0.35</v>
      </c>
      <c r="J1536" s="78">
        <f t="shared" si="51"/>
        <v>124.80000000000001</v>
      </c>
    </row>
    <row r="1537" spans="1:10" ht="15.5">
      <c r="A1537" s="34">
        <f t="shared" si="50"/>
        <v>1533</v>
      </c>
      <c r="B1537" s="85" t="s">
        <v>187</v>
      </c>
      <c r="C1537" s="85" t="s">
        <v>3036</v>
      </c>
      <c r="D1537" s="85" t="s">
        <v>3037</v>
      </c>
      <c r="E1537" s="85" t="s">
        <v>189</v>
      </c>
      <c r="F1537" s="85" t="s">
        <v>56</v>
      </c>
      <c r="G1537" s="85" t="s">
        <v>189</v>
      </c>
      <c r="H1537" s="85" t="s">
        <v>1240</v>
      </c>
      <c r="I1537" s="94">
        <v>0.35</v>
      </c>
      <c r="J1537" s="78">
        <f t="shared" si="51"/>
        <v>193.70000000000002</v>
      </c>
    </row>
    <row r="1538" spans="1:10" ht="15.5">
      <c r="A1538" s="34">
        <f t="shared" si="50"/>
        <v>1534</v>
      </c>
      <c r="B1538" s="85" t="s">
        <v>187</v>
      </c>
      <c r="C1538" s="85" t="s">
        <v>3038</v>
      </c>
      <c r="D1538" s="85" t="s">
        <v>3039</v>
      </c>
      <c r="E1538" s="85" t="s">
        <v>189</v>
      </c>
      <c r="F1538" s="85" t="s">
        <v>56</v>
      </c>
      <c r="G1538" s="85" t="s">
        <v>189</v>
      </c>
      <c r="H1538" s="85" t="s">
        <v>3040</v>
      </c>
      <c r="I1538" s="94">
        <v>0.35</v>
      </c>
      <c r="J1538" s="78">
        <f t="shared" si="51"/>
        <v>141.05000000000001</v>
      </c>
    </row>
    <row r="1539" spans="1:10" ht="15.5">
      <c r="A1539" s="34">
        <f t="shared" si="50"/>
        <v>1535</v>
      </c>
      <c r="B1539" s="85" t="s">
        <v>187</v>
      </c>
      <c r="C1539" s="85" t="s">
        <v>3041</v>
      </c>
      <c r="D1539" s="85" t="s">
        <v>3042</v>
      </c>
      <c r="E1539" s="85" t="s">
        <v>189</v>
      </c>
      <c r="F1539" s="85" t="s">
        <v>56</v>
      </c>
      <c r="G1539" s="85" t="s">
        <v>189</v>
      </c>
      <c r="H1539" s="85" t="s">
        <v>3043</v>
      </c>
      <c r="I1539" s="94">
        <v>0.35</v>
      </c>
      <c r="J1539" s="78">
        <f t="shared" si="51"/>
        <v>131.30000000000001</v>
      </c>
    </row>
    <row r="1540" spans="1:10" ht="15.5">
      <c r="A1540" s="34">
        <f t="shared" si="50"/>
        <v>1536</v>
      </c>
      <c r="B1540" s="85" t="s">
        <v>187</v>
      </c>
      <c r="C1540" s="85" t="s">
        <v>3044</v>
      </c>
      <c r="D1540" s="85" t="s">
        <v>3045</v>
      </c>
      <c r="E1540" s="85" t="s">
        <v>189</v>
      </c>
      <c r="F1540" s="85" t="s">
        <v>56</v>
      </c>
      <c r="G1540" s="85" t="s">
        <v>189</v>
      </c>
      <c r="H1540" s="85" t="s">
        <v>315</v>
      </c>
      <c r="I1540" s="94">
        <v>0.35</v>
      </c>
      <c r="J1540" s="78">
        <f t="shared" si="51"/>
        <v>191.1</v>
      </c>
    </row>
    <row r="1541" spans="1:10" ht="15.5">
      <c r="A1541" s="34">
        <f t="shared" si="50"/>
        <v>1537</v>
      </c>
      <c r="B1541" s="85" t="s">
        <v>187</v>
      </c>
      <c r="C1541" s="85" t="s">
        <v>3046</v>
      </c>
      <c r="D1541" s="85" t="s">
        <v>3047</v>
      </c>
      <c r="E1541" s="85" t="s">
        <v>189</v>
      </c>
      <c r="F1541" s="85" t="s">
        <v>56</v>
      </c>
      <c r="G1541" s="85" t="s">
        <v>189</v>
      </c>
      <c r="H1541" s="85" t="s">
        <v>256</v>
      </c>
      <c r="I1541" s="94">
        <v>0.35</v>
      </c>
      <c r="J1541" s="78">
        <f t="shared" si="51"/>
        <v>98.15</v>
      </c>
    </row>
    <row r="1542" spans="1:10" ht="15.5">
      <c r="A1542" s="34">
        <f t="shared" si="50"/>
        <v>1538</v>
      </c>
      <c r="B1542" s="85" t="s">
        <v>187</v>
      </c>
      <c r="C1542" s="85" t="s">
        <v>3048</v>
      </c>
      <c r="D1542" s="85" t="s">
        <v>3049</v>
      </c>
      <c r="E1542" s="85" t="s">
        <v>189</v>
      </c>
      <c r="F1542" s="85" t="s">
        <v>56</v>
      </c>
      <c r="G1542" s="85" t="s">
        <v>189</v>
      </c>
      <c r="H1542" s="85" t="s">
        <v>320</v>
      </c>
      <c r="I1542" s="94">
        <v>0.35</v>
      </c>
      <c r="J1542" s="78">
        <f t="shared" si="51"/>
        <v>165.1</v>
      </c>
    </row>
    <row r="1543" spans="1:10" ht="15.5">
      <c r="A1543" s="34">
        <f t="shared" si="50"/>
        <v>1539</v>
      </c>
      <c r="B1543" s="85" t="s">
        <v>187</v>
      </c>
      <c r="C1543" s="85" t="s">
        <v>3050</v>
      </c>
      <c r="D1543" s="85" t="s">
        <v>3051</v>
      </c>
      <c r="E1543" s="85" t="s">
        <v>189</v>
      </c>
      <c r="F1543" s="85" t="s">
        <v>56</v>
      </c>
      <c r="G1543" s="85" t="s">
        <v>189</v>
      </c>
      <c r="H1543" s="85" t="s">
        <v>256</v>
      </c>
      <c r="I1543" s="94">
        <v>0.35</v>
      </c>
      <c r="J1543" s="78">
        <f t="shared" si="51"/>
        <v>98.15</v>
      </c>
    </row>
    <row r="1544" spans="1:10" ht="15.5">
      <c r="A1544" s="34">
        <f t="shared" si="50"/>
        <v>1540</v>
      </c>
      <c r="B1544" s="85" t="s">
        <v>187</v>
      </c>
      <c r="C1544" s="85" t="s">
        <v>3052</v>
      </c>
      <c r="D1544" s="85" t="s">
        <v>3053</v>
      </c>
      <c r="E1544" s="85" t="s">
        <v>189</v>
      </c>
      <c r="F1544" s="85" t="s">
        <v>56</v>
      </c>
      <c r="G1544" s="85" t="s">
        <v>189</v>
      </c>
      <c r="H1544" s="85" t="s">
        <v>3054</v>
      </c>
      <c r="I1544" s="94">
        <v>0.35</v>
      </c>
      <c r="J1544" s="78">
        <f t="shared" si="51"/>
        <v>57.2</v>
      </c>
    </row>
    <row r="1545" spans="1:10" ht="15.5">
      <c r="A1545" s="34">
        <f t="shared" si="50"/>
        <v>1541</v>
      </c>
      <c r="B1545" s="85" t="s">
        <v>187</v>
      </c>
      <c r="C1545" s="85" t="s">
        <v>3055</v>
      </c>
      <c r="D1545" s="85" t="s">
        <v>3056</v>
      </c>
      <c r="E1545" s="85" t="s">
        <v>189</v>
      </c>
      <c r="F1545" s="85" t="s">
        <v>56</v>
      </c>
      <c r="G1545" s="85" t="s">
        <v>189</v>
      </c>
      <c r="H1545" s="85" t="s">
        <v>226</v>
      </c>
      <c r="I1545" s="94">
        <v>0.35</v>
      </c>
      <c r="J1545" s="78">
        <f t="shared" si="51"/>
        <v>157.95000000000002</v>
      </c>
    </row>
    <row r="1546" spans="1:10" ht="15.5">
      <c r="A1546" s="34">
        <f t="shared" si="50"/>
        <v>1542</v>
      </c>
      <c r="B1546" s="85" t="s">
        <v>187</v>
      </c>
      <c r="C1546" s="85" t="s">
        <v>3057</v>
      </c>
      <c r="D1546" s="85" t="s">
        <v>3058</v>
      </c>
      <c r="E1546" s="85" t="s">
        <v>189</v>
      </c>
      <c r="F1546" s="85" t="s">
        <v>56</v>
      </c>
      <c r="G1546" s="85" t="s">
        <v>189</v>
      </c>
      <c r="H1546" s="85" t="s">
        <v>258</v>
      </c>
      <c r="I1546" s="94">
        <v>0.35</v>
      </c>
      <c r="J1546" s="78">
        <f t="shared" si="51"/>
        <v>109.2</v>
      </c>
    </row>
    <row r="1547" spans="1:10" ht="15.5">
      <c r="A1547" s="34">
        <f t="shared" si="50"/>
        <v>1543</v>
      </c>
      <c r="B1547" s="85" t="s">
        <v>187</v>
      </c>
      <c r="C1547" s="85" t="s">
        <v>3059</v>
      </c>
      <c r="D1547" s="85" t="s">
        <v>3060</v>
      </c>
      <c r="E1547" s="85" t="s">
        <v>189</v>
      </c>
      <c r="F1547" s="85" t="s">
        <v>56</v>
      </c>
      <c r="G1547" s="85" t="s">
        <v>189</v>
      </c>
      <c r="H1547" s="85" t="s">
        <v>357</v>
      </c>
      <c r="I1547" s="94">
        <v>0.35</v>
      </c>
      <c r="J1547" s="78">
        <f t="shared" si="51"/>
        <v>76.05</v>
      </c>
    </row>
    <row r="1548" spans="1:10" ht="15.5">
      <c r="A1548" s="34">
        <f t="shared" si="50"/>
        <v>1544</v>
      </c>
      <c r="B1548" s="85" t="s">
        <v>187</v>
      </c>
      <c r="C1548" s="85" t="s">
        <v>3061</v>
      </c>
      <c r="D1548" s="85" t="s">
        <v>3062</v>
      </c>
      <c r="E1548" s="85" t="s">
        <v>189</v>
      </c>
      <c r="F1548" s="85" t="s">
        <v>56</v>
      </c>
      <c r="G1548" s="85" t="s">
        <v>189</v>
      </c>
      <c r="H1548" s="85" t="s">
        <v>3063</v>
      </c>
      <c r="I1548" s="94">
        <v>0.35</v>
      </c>
      <c r="J1548" s="78">
        <f t="shared" si="51"/>
        <v>137.80000000000001</v>
      </c>
    </row>
    <row r="1549" spans="1:10" ht="15.5">
      <c r="A1549" s="34">
        <f t="shared" si="50"/>
        <v>1545</v>
      </c>
      <c r="B1549" s="85" t="s">
        <v>187</v>
      </c>
      <c r="C1549" s="85" t="s">
        <v>3064</v>
      </c>
      <c r="D1549" s="85" t="s">
        <v>3065</v>
      </c>
      <c r="E1549" s="85" t="s">
        <v>189</v>
      </c>
      <c r="F1549" s="85" t="s">
        <v>56</v>
      </c>
      <c r="G1549" s="85" t="s">
        <v>189</v>
      </c>
      <c r="H1549" s="85" t="s">
        <v>3066</v>
      </c>
      <c r="I1549" s="94">
        <v>0.35</v>
      </c>
      <c r="J1549" s="78">
        <f t="shared" si="51"/>
        <v>2124.85</v>
      </c>
    </row>
    <row r="1550" spans="1:10" ht="15.5">
      <c r="A1550" s="34">
        <f t="shared" si="50"/>
        <v>1546</v>
      </c>
      <c r="B1550" s="85" t="s">
        <v>187</v>
      </c>
      <c r="C1550" s="85" t="s">
        <v>3067</v>
      </c>
      <c r="D1550" s="85" t="s">
        <v>3068</v>
      </c>
      <c r="E1550" s="85" t="s">
        <v>189</v>
      </c>
      <c r="F1550" s="85" t="s">
        <v>56</v>
      </c>
      <c r="G1550" s="85" t="s">
        <v>189</v>
      </c>
      <c r="H1550" s="85" t="s">
        <v>3069</v>
      </c>
      <c r="I1550" s="94">
        <v>0.35</v>
      </c>
      <c r="J1550" s="78">
        <f t="shared" si="51"/>
        <v>1854.45</v>
      </c>
    </row>
    <row r="1551" spans="1:10" ht="15.5">
      <c r="A1551" s="34">
        <f t="shared" si="50"/>
        <v>1547</v>
      </c>
      <c r="B1551" s="85" t="s">
        <v>187</v>
      </c>
      <c r="C1551" s="85" t="s">
        <v>3070</v>
      </c>
      <c r="D1551" s="85" t="s">
        <v>3071</v>
      </c>
      <c r="E1551" s="85" t="s">
        <v>189</v>
      </c>
      <c r="F1551" s="85" t="s">
        <v>56</v>
      </c>
      <c r="G1551" s="85" t="s">
        <v>189</v>
      </c>
      <c r="H1551" s="85" t="s">
        <v>3072</v>
      </c>
      <c r="I1551" s="94">
        <v>0.35</v>
      </c>
      <c r="J1551" s="78">
        <f t="shared" si="51"/>
        <v>1077.7</v>
      </c>
    </row>
    <row r="1552" spans="1:10" ht="15.5">
      <c r="A1552" s="34">
        <f t="shared" si="50"/>
        <v>1548</v>
      </c>
      <c r="B1552" s="85" t="s">
        <v>187</v>
      </c>
      <c r="C1552" s="85" t="s">
        <v>3073</v>
      </c>
      <c r="D1552" s="85" t="s">
        <v>3074</v>
      </c>
      <c r="E1552" s="85" t="s">
        <v>189</v>
      </c>
      <c r="F1552" s="85" t="s">
        <v>56</v>
      </c>
      <c r="G1552" s="85" t="s">
        <v>189</v>
      </c>
      <c r="H1552" s="85" t="s">
        <v>3075</v>
      </c>
      <c r="I1552" s="94">
        <v>0.35</v>
      </c>
      <c r="J1552" s="78">
        <f t="shared" si="51"/>
        <v>1233.7</v>
      </c>
    </row>
    <row r="1553" spans="1:10" ht="15.5">
      <c r="A1553" s="34">
        <f t="shared" si="50"/>
        <v>1549</v>
      </c>
      <c r="B1553" s="85" t="s">
        <v>187</v>
      </c>
      <c r="C1553" s="85" t="s">
        <v>3076</v>
      </c>
      <c r="D1553" s="85" t="s">
        <v>3077</v>
      </c>
      <c r="E1553" s="85" t="s">
        <v>189</v>
      </c>
      <c r="F1553" s="85" t="s">
        <v>56</v>
      </c>
      <c r="G1553" s="85" t="s">
        <v>189</v>
      </c>
      <c r="H1553" s="85" t="s">
        <v>3078</v>
      </c>
      <c r="I1553" s="94">
        <v>0.35</v>
      </c>
      <c r="J1553" s="78">
        <f t="shared" si="51"/>
        <v>575.9</v>
      </c>
    </row>
    <row r="1554" spans="1:10" ht="15.5">
      <c r="A1554" s="34">
        <f t="shared" si="50"/>
        <v>1550</v>
      </c>
      <c r="B1554" s="85" t="s">
        <v>187</v>
      </c>
      <c r="C1554" s="85" t="s">
        <v>3079</v>
      </c>
      <c r="D1554" s="85" t="s">
        <v>3080</v>
      </c>
      <c r="E1554" s="85" t="s">
        <v>189</v>
      </c>
      <c r="F1554" s="85" t="s">
        <v>56</v>
      </c>
      <c r="G1554" s="85" t="s">
        <v>189</v>
      </c>
      <c r="H1554" s="85" t="s">
        <v>2099</v>
      </c>
      <c r="I1554" s="94">
        <v>0.35</v>
      </c>
      <c r="J1554" s="78">
        <f t="shared" si="51"/>
        <v>744.25</v>
      </c>
    </row>
    <row r="1555" spans="1:10" ht="15.5">
      <c r="A1555" s="34">
        <f t="shared" si="50"/>
        <v>1551</v>
      </c>
      <c r="B1555" s="85" t="s">
        <v>187</v>
      </c>
      <c r="C1555" s="85" t="s">
        <v>3081</v>
      </c>
      <c r="D1555" s="85" t="s">
        <v>3082</v>
      </c>
      <c r="E1555" s="85" t="s">
        <v>189</v>
      </c>
      <c r="F1555" s="85" t="s">
        <v>56</v>
      </c>
      <c r="G1555" s="85" t="s">
        <v>189</v>
      </c>
      <c r="H1555" s="85" t="s">
        <v>3083</v>
      </c>
      <c r="I1555" s="94">
        <v>0.35</v>
      </c>
      <c r="J1555" s="78">
        <f t="shared" si="51"/>
        <v>889.85</v>
      </c>
    </row>
    <row r="1556" spans="1:10" ht="15.5">
      <c r="A1556" s="34">
        <f t="shared" si="50"/>
        <v>1552</v>
      </c>
      <c r="B1556" s="85" t="s">
        <v>187</v>
      </c>
      <c r="C1556" s="85" t="s">
        <v>3084</v>
      </c>
      <c r="D1556" s="85" t="s">
        <v>3085</v>
      </c>
      <c r="E1556" s="85" t="s">
        <v>189</v>
      </c>
      <c r="F1556" s="85" t="s">
        <v>56</v>
      </c>
      <c r="G1556" s="85" t="s">
        <v>189</v>
      </c>
      <c r="H1556" s="85" t="s">
        <v>3086</v>
      </c>
      <c r="I1556" s="94">
        <v>0.35</v>
      </c>
      <c r="J1556" s="78">
        <f t="shared" si="51"/>
        <v>521.95000000000005</v>
      </c>
    </row>
    <row r="1557" spans="1:10" ht="15.5">
      <c r="A1557" s="34">
        <f t="shared" si="50"/>
        <v>1553</v>
      </c>
      <c r="B1557" s="85" t="s">
        <v>187</v>
      </c>
      <c r="C1557" s="85" t="s">
        <v>3087</v>
      </c>
      <c r="D1557" s="85" t="s">
        <v>3088</v>
      </c>
      <c r="E1557" s="85" t="s">
        <v>189</v>
      </c>
      <c r="F1557" s="85" t="s">
        <v>56</v>
      </c>
      <c r="G1557" s="85" t="s">
        <v>189</v>
      </c>
      <c r="H1557" s="85" t="s">
        <v>3086</v>
      </c>
      <c r="I1557" s="94">
        <v>0.35</v>
      </c>
      <c r="J1557" s="78">
        <f t="shared" si="51"/>
        <v>521.95000000000005</v>
      </c>
    </row>
    <row r="1558" spans="1:10" ht="15.5">
      <c r="A1558" s="34">
        <f t="shared" si="50"/>
        <v>1554</v>
      </c>
      <c r="B1558" s="85" t="s">
        <v>187</v>
      </c>
      <c r="C1558" s="85" t="s">
        <v>3089</v>
      </c>
      <c r="D1558" s="85" t="s">
        <v>3090</v>
      </c>
      <c r="E1558" s="85" t="s">
        <v>189</v>
      </c>
      <c r="F1558" s="85" t="s">
        <v>56</v>
      </c>
      <c r="G1558" s="85" t="s">
        <v>189</v>
      </c>
      <c r="H1558" s="85" t="s">
        <v>3091</v>
      </c>
      <c r="I1558" s="94">
        <v>0.35</v>
      </c>
      <c r="J1558" s="78">
        <f t="shared" si="51"/>
        <v>930.15</v>
      </c>
    </row>
    <row r="1559" spans="1:10" ht="15.5">
      <c r="A1559" s="34">
        <f t="shared" ref="A1559:A1622" si="52">SUM(A1558+1)</f>
        <v>1555</v>
      </c>
      <c r="B1559" s="85" t="s">
        <v>187</v>
      </c>
      <c r="C1559" s="85" t="s">
        <v>3092</v>
      </c>
      <c r="D1559" s="85" t="s">
        <v>3093</v>
      </c>
      <c r="E1559" s="85" t="s">
        <v>189</v>
      </c>
      <c r="F1559" s="85" t="s">
        <v>56</v>
      </c>
      <c r="G1559" s="85" t="s">
        <v>189</v>
      </c>
      <c r="H1559" s="85" t="s">
        <v>3094</v>
      </c>
      <c r="I1559" s="94">
        <v>0.35</v>
      </c>
      <c r="J1559" s="78">
        <f t="shared" si="51"/>
        <v>645.45000000000005</v>
      </c>
    </row>
    <row r="1560" spans="1:10" ht="15.5">
      <c r="A1560" s="34">
        <f t="shared" si="52"/>
        <v>1556</v>
      </c>
      <c r="B1560" s="85" t="s">
        <v>187</v>
      </c>
      <c r="C1560" s="85" t="s">
        <v>3095</v>
      </c>
      <c r="D1560" s="85" t="s">
        <v>3096</v>
      </c>
      <c r="E1560" s="85" t="s">
        <v>189</v>
      </c>
      <c r="F1560" s="85" t="s">
        <v>56</v>
      </c>
      <c r="G1560" s="85" t="s">
        <v>189</v>
      </c>
      <c r="H1560" s="85" t="s">
        <v>3094</v>
      </c>
      <c r="I1560" s="94">
        <v>0.35</v>
      </c>
      <c r="J1560" s="78">
        <f t="shared" si="51"/>
        <v>645.45000000000005</v>
      </c>
    </row>
    <row r="1561" spans="1:10" ht="15.5">
      <c r="A1561" s="34">
        <f t="shared" si="52"/>
        <v>1557</v>
      </c>
      <c r="B1561" s="85" t="s">
        <v>187</v>
      </c>
      <c r="C1561" s="85" t="s">
        <v>3097</v>
      </c>
      <c r="D1561" s="85" t="s">
        <v>3096</v>
      </c>
      <c r="E1561" s="85" t="s">
        <v>189</v>
      </c>
      <c r="F1561" s="85" t="s">
        <v>56</v>
      </c>
      <c r="G1561" s="85" t="s">
        <v>189</v>
      </c>
      <c r="H1561" s="85" t="s">
        <v>3094</v>
      </c>
      <c r="I1561" s="94">
        <v>0.35</v>
      </c>
      <c r="J1561" s="78">
        <f t="shared" si="51"/>
        <v>645.45000000000005</v>
      </c>
    </row>
    <row r="1562" spans="1:10" ht="15.5">
      <c r="A1562" s="34">
        <f t="shared" si="52"/>
        <v>1558</v>
      </c>
      <c r="B1562" s="85" t="s">
        <v>187</v>
      </c>
      <c r="C1562" s="85" t="s">
        <v>3098</v>
      </c>
      <c r="D1562" s="85" t="s">
        <v>3099</v>
      </c>
      <c r="E1562" s="85" t="s">
        <v>189</v>
      </c>
      <c r="F1562" s="85" t="s">
        <v>56</v>
      </c>
      <c r="G1562" s="85" t="s">
        <v>189</v>
      </c>
      <c r="H1562" s="85" t="s">
        <v>225</v>
      </c>
      <c r="I1562" s="94">
        <v>0.35</v>
      </c>
      <c r="J1562" s="78">
        <f t="shared" si="51"/>
        <v>64.350000000000009</v>
      </c>
    </row>
    <row r="1563" spans="1:10" ht="15.5">
      <c r="A1563" s="34">
        <f t="shared" si="52"/>
        <v>1559</v>
      </c>
      <c r="B1563" s="85" t="s">
        <v>187</v>
      </c>
      <c r="C1563" s="85" t="s">
        <v>3100</v>
      </c>
      <c r="D1563" s="85" t="s">
        <v>3101</v>
      </c>
      <c r="E1563" s="85" t="s">
        <v>189</v>
      </c>
      <c r="F1563" s="85" t="s">
        <v>56</v>
      </c>
      <c r="G1563" s="85" t="s">
        <v>189</v>
      </c>
      <c r="H1563" s="85" t="s">
        <v>319</v>
      </c>
      <c r="I1563" s="94">
        <v>0.35</v>
      </c>
      <c r="J1563" s="78">
        <f t="shared" si="51"/>
        <v>63.7</v>
      </c>
    </row>
    <row r="1564" spans="1:10" ht="15.5">
      <c r="A1564" s="34">
        <f t="shared" si="52"/>
        <v>1560</v>
      </c>
      <c r="B1564" s="85" t="s">
        <v>187</v>
      </c>
      <c r="C1564" s="85" t="s">
        <v>3102</v>
      </c>
      <c r="D1564" s="85" t="s">
        <v>3103</v>
      </c>
      <c r="E1564" s="85" t="s">
        <v>189</v>
      </c>
      <c r="F1564" s="85" t="s">
        <v>56</v>
      </c>
      <c r="G1564" s="85" t="s">
        <v>189</v>
      </c>
      <c r="H1564" s="85" t="s">
        <v>1075</v>
      </c>
      <c r="I1564" s="94">
        <v>0.35</v>
      </c>
      <c r="J1564" s="78">
        <f t="shared" si="51"/>
        <v>202.8</v>
      </c>
    </row>
    <row r="1565" spans="1:10" ht="15.5">
      <c r="A1565" s="34">
        <f t="shared" si="52"/>
        <v>1561</v>
      </c>
      <c r="B1565" s="85" t="s">
        <v>187</v>
      </c>
      <c r="C1565" s="85" t="s">
        <v>3104</v>
      </c>
      <c r="D1565" s="85" t="s">
        <v>3105</v>
      </c>
      <c r="E1565" s="85" t="s">
        <v>189</v>
      </c>
      <c r="F1565" s="85" t="s">
        <v>56</v>
      </c>
      <c r="G1565" s="85" t="s">
        <v>189</v>
      </c>
      <c r="H1565" s="85" t="s">
        <v>3106</v>
      </c>
      <c r="I1565" s="94">
        <v>0.35</v>
      </c>
      <c r="J1565" s="78">
        <f t="shared" si="51"/>
        <v>411.45</v>
      </c>
    </row>
    <row r="1566" spans="1:10" ht="15.5">
      <c r="A1566" s="34">
        <f t="shared" si="52"/>
        <v>1562</v>
      </c>
      <c r="B1566" s="85" t="s">
        <v>187</v>
      </c>
      <c r="C1566" s="85" t="s">
        <v>3107</v>
      </c>
      <c r="D1566" s="85" t="s">
        <v>3108</v>
      </c>
      <c r="E1566" s="85" t="s">
        <v>189</v>
      </c>
      <c r="F1566" s="85" t="s">
        <v>56</v>
      </c>
      <c r="G1566" s="85" t="s">
        <v>189</v>
      </c>
      <c r="H1566" s="85" t="s">
        <v>3109</v>
      </c>
      <c r="I1566" s="94">
        <v>0.35</v>
      </c>
      <c r="J1566" s="78">
        <f t="shared" si="51"/>
        <v>635.70000000000005</v>
      </c>
    </row>
    <row r="1567" spans="1:10" ht="15.5">
      <c r="A1567" s="34">
        <f t="shared" si="52"/>
        <v>1563</v>
      </c>
      <c r="B1567" s="85" t="s">
        <v>187</v>
      </c>
      <c r="C1567" s="85" t="s">
        <v>3110</v>
      </c>
      <c r="D1567" s="85" t="s">
        <v>3111</v>
      </c>
      <c r="E1567" s="85" t="s">
        <v>189</v>
      </c>
      <c r="F1567" s="85" t="s">
        <v>56</v>
      </c>
      <c r="G1567" s="85" t="s">
        <v>189</v>
      </c>
      <c r="H1567" s="85" t="s">
        <v>3112</v>
      </c>
      <c r="I1567" s="94">
        <v>0.35</v>
      </c>
      <c r="J1567" s="78">
        <f t="shared" si="51"/>
        <v>457.6</v>
      </c>
    </row>
    <row r="1568" spans="1:10" ht="15.5">
      <c r="A1568" s="34">
        <f t="shared" si="52"/>
        <v>1564</v>
      </c>
      <c r="B1568" s="85" t="s">
        <v>187</v>
      </c>
      <c r="C1568" s="85" t="s">
        <v>3113</v>
      </c>
      <c r="D1568" s="85" t="s">
        <v>3114</v>
      </c>
      <c r="E1568" s="85" t="s">
        <v>189</v>
      </c>
      <c r="F1568" s="85" t="s">
        <v>56</v>
      </c>
      <c r="G1568" s="85" t="s">
        <v>189</v>
      </c>
      <c r="H1568" s="85" t="s">
        <v>3115</v>
      </c>
      <c r="I1568" s="94">
        <v>0.35</v>
      </c>
      <c r="J1568" s="78">
        <f t="shared" si="51"/>
        <v>842.4</v>
      </c>
    </row>
    <row r="1569" spans="1:10" ht="15.5">
      <c r="A1569" s="34">
        <f t="shared" si="52"/>
        <v>1565</v>
      </c>
      <c r="B1569" s="85" t="s">
        <v>187</v>
      </c>
      <c r="C1569" s="85" t="s">
        <v>3116</v>
      </c>
      <c r="D1569" s="85" t="s">
        <v>3117</v>
      </c>
      <c r="E1569" s="85" t="s">
        <v>189</v>
      </c>
      <c r="F1569" s="85" t="s">
        <v>56</v>
      </c>
      <c r="G1569" s="85" t="s">
        <v>189</v>
      </c>
      <c r="H1569" s="85" t="s">
        <v>3106</v>
      </c>
      <c r="I1569" s="94">
        <v>0.35</v>
      </c>
      <c r="J1569" s="78">
        <f t="shared" si="51"/>
        <v>411.45</v>
      </c>
    </row>
    <row r="1570" spans="1:10" ht="15.5">
      <c r="A1570" s="34">
        <f t="shared" si="52"/>
        <v>1566</v>
      </c>
      <c r="B1570" s="85" t="s">
        <v>187</v>
      </c>
      <c r="C1570" s="85" t="s">
        <v>3118</v>
      </c>
      <c r="D1570" s="85" t="s">
        <v>3119</v>
      </c>
      <c r="E1570" s="85" t="s">
        <v>189</v>
      </c>
      <c r="F1570" s="85" t="s">
        <v>56</v>
      </c>
      <c r="G1570" s="85" t="s">
        <v>189</v>
      </c>
      <c r="H1570" s="85" t="s">
        <v>3120</v>
      </c>
      <c r="I1570" s="94">
        <v>0.35</v>
      </c>
      <c r="J1570" s="78">
        <f t="shared" si="51"/>
        <v>478.40000000000003</v>
      </c>
    </row>
    <row r="1571" spans="1:10" ht="15.5">
      <c r="A1571" s="34">
        <f t="shared" si="52"/>
        <v>1567</v>
      </c>
      <c r="B1571" s="85" t="s">
        <v>187</v>
      </c>
      <c r="C1571" s="85" t="s">
        <v>3121</v>
      </c>
      <c r="D1571" s="85" t="s">
        <v>3122</v>
      </c>
      <c r="E1571" s="85" t="s">
        <v>189</v>
      </c>
      <c r="F1571" s="85" t="s">
        <v>56</v>
      </c>
      <c r="G1571" s="85" t="s">
        <v>189</v>
      </c>
      <c r="H1571" s="85" t="s">
        <v>3123</v>
      </c>
      <c r="I1571" s="94">
        <v>0.35</v>
      </c>
      <c r="J1571" s="78">
        <f t="shared" si="51"/>
        <v>748.80000000000007</v>
      </c>
    </row>
    <row r="1572" spans="1:10" ht="15.5">
      <c r="A1572" s="34">
        <f t="shared" si="52"/>
        <v>1568</v>
      </c>
      <c r="B1572" s="85" t="s">
        <v>187</v>
      </c>
      <c r="C1572" s="85" t="s">
        <v>3124</v>
      </c>
      <c r="D1572" s="85" t="s">
        <v>3125</v>
      </c>
      <c r="E1572" s="85" t="s">
        <v>189</v>
      </c>
      <c r="F1572" s="85" t="s">
        <v>56</v>
      </c>
      <c r="G1572" s="85" t="s">
        <v>189</v>
      </c>
      <c r="H1572" s="85" t="s">
        <v>2334</v>
      </c>
      <c r="I1572" s="94">
        <v>0.35</v>
      </c>
      <c r="J1572" s="78">
        <f t="shared" si="51"/>
        <v>539.5</v>
      </c>
    </row>
    <row r="1573" spans="1:10" ht="15.5">
      <c r="A1573" s="34">
        <f t="shared" si="52"/>
        <v>1569</v>
      </c>
      <c r="B1573" s="85" t="s">
        <v>187</v>
      </c>
      <c r="C1573" s="85" t="s">
        <v>3126</v>
      </c>
      <c r="D1573" s="85" t="s">
        <v>3127</v>
      </c>
      <c r="E1573" s="85" t="s">
        <v>189</v>
      </c>
      <c r="F1573" s="85" t="s">
        <v>56</v>
      </c>
      <c r="G1573" s="85" t="s">
        <v>189</v>
      </c>
      <c r="H1573" s="85" t="s">
        <v>2334</v>
      </c>
      <c r="I1573" s="94">
        <v>0.35</v>
      </c>
      <c r="J1573" s="78">
        <f t="shared" si="51"/>
        <v>539.5</v>
      </c>
    </row>
    <row r="1574" spans="1:10" ht="15.5">
      <c r="A1574" s="34">
        <f t="shared" si="52"/>
        <v>1570</v>
      </c>
      <c r="B1574" s="85" t="s">
        <v>187</v>
      </c>
      <c r="C1574" s="85" t="s">
        <v>3128</v>
      </c>
      <c r="D1574" s="85" t="s">
        <v>3129</v>
      </c>
      <c r="E1574" s="85" t="s">
        <v>189</v>
      </c>
      <c r="F1574" s="85" t="s">
        <v>56</v>
      </c>
      <c r="G1574" s="85" t="s">
        <v>189</v>
      </c>
      <c r="H1574" s="85" t="s">
        <v>326</v>
      </c>
      <c r="I1574" s="94">
        <v>0.35</v>
      </c>
      <c r="J1574" s="78">
        <f t="shared" si="51"/>
        <v>812.5</v>
      </c>
    </row>
    <row r="1575" spans="1:10" ht="15.5">
      <c r="A1575" s="34">
        <f t="shared" si="52"/>
        <v>1571</v>
      </c>
      <c r="B1575" s="85" t="s">
        <v>187</v>
      </c>
      <c r="C1575" s="85" t="s">
        <v>3130</v>
      </c>
      <c r="D1575" s="85" t="s">
        <v>3131</v>
      </c>
      <c r="E1575" s="85" t="s">
        <v>189</v>
      </c>
      <c r="F1575" s="85" t="s">
        <v>56</v>
      </c>
      <c r="G1575" s="85" t="s">
        <v>189</v>
      </c>
      <c r="H1575" s="85" t="s">
        <v>3132</v>
      </c>
      <c r="I1575" s="94">
        <v>0.35</v>
      </c>
      <c r="J1575" s="78">
        <f t="shared" si="51"/>
        <v>1209</v>
      </c>
    </row>
    <row r="1576" spans="1:10" ht="15.5">
      <c r="A1576" s="34">
        <f t="shared" si="52"/>
        <v>1572</v>
      </c>
      <c r="B1576" s="85" t="s">
        <v>187</v>
      </c>
      <c r="C1576" s="85" t="s">
        <v>3133</v>
      </c>
      <c r="D1576" s="85" t="s">
        <v>3134</v>
      </c>
      <c r="E1576" s="85" t="s">
        <v>189</v>
      </c>
      <c r="F1576" s="85" t="s">
        <v>56</v>
      </c>
      <c r="G1576" s="85" t="s">
        <v>189</v>
      </c>
      <c r="H1576" s="85" t="s">
        <v>193</v>
      </c>
      <c r="I1576" s="94">
        <v>0.35</v>
      </c>
      <c r="J1576" s="78">
        <f t="shared" si="51"/>
        <v>127.4</v>
      </c>
    </row>
    <row r="1577" spans="1:10" ht="15.5">
      <c r="A1577" s="34">
        <f t="shared" si="52"/>
        <v>1573</v>
      </c>
      <c r="B1577" s="85" t="s">
        <v>187</v>
      </c>
      <c r="C1577" s="85" t="s">
        <v>3135</v>
      </c>
      <c r="D1577" s="85" t="s">
        <v>3136</v>
      </c>
      <c r="E1577" s="85" t="s">
        <v>189</v>
      </c>
      <c r="F1577" s="85" t="s">
        <v>56</v>
      </c>
      <c r="G1577" s="85" t="s">
        <v>189</v>
      </c>
      <c r="H1577" s="85" t="s">
        <v>3137</v>
      </c>
      <c r="I1577" s="94">
        <v>0.35</v>
      </c>
      <c r="J1577" s="78">
        <f t="shared" si="51"/>
        <v>567.45000000000005</v>
      </c>
    </row>
    <row r="1578" spans="1:10" ht="15.5">
      <c r="A1578" s="34">
        <f t="shared" si="52"/>
        <v>1574</v>
      </c>
      <c r="B1578" s="85" t="s">
        <v>187</v>
      </c>
      <c r="C1578" s="85" t="s">
        <v>3138</v>
      </c>
      <c r="D1578" s="85" t="s">
        <v>3139</v>
      </c>
      <c r="E1578" s="85" t="s">
        <v>189</v>
      </c>
      <c r="F1578" s="85" t="s">
        <v>56</v>
      </c>
      <c r="G1578" s="85" t="s">
        <v>189</v>
      </c>
      <c r="H1578" s="85" t="s">
        <v>3140</v>
      </c>
      <c r="I1578" s="94">
        <v>0.35</v>
      </c>
      <c r="J1578" s="78">
        <f t="shared" si="51"/>
        <v>703.95</v>
      </c>
    </row>
    <row r="1579" spans="1:10" ht="15.5">
      <c r="A1579" s="34">
        <f t="shared" si="52"/>
        <v>1575</v>
      </c>
      <c r="B1579" s="85" t="s">
        <v>187</v>
      </c>
      <c r="C1579" s="85" t="s">
        <v>3141</v>
      </c>
      <c r="D1579" s="85" t="s">
        <v>3142</v>
      </c>
      <c r="E1579" s="85" t="s">
        <v>189</v>
      </c>
      <c r="F1579" s="85" t="s">
        <v>56</v>
      </c>
      <c r="G1579" s="85" t="s">
        <v>189</v>
      </c>
      <c r="H1579" s="85" t="s">
        <v>3143</v>
      </c>
      <c r="I1579" s="94">
        <v>0.35</v>
      </c>
      <c r="J1579" s="78">
        <f t="shared" si="51"/>
        <v>234.65</v>
      </c>
    </row>
    <row r="1580" spans="1:10" ht="15.5">
      <c r="A1580" s="34">
        <f t="shared" si="52"/>
        <v>1576</v>
      </c>
      <c r="B1580" s="85" t="s">
        <v>187</v>
      </c>
      <c r="C1580" s="85" t="s">
        <v>3144</v>
      </c>
      <c r="D1580" s="85" t="s">
        <v>3145</v>
      </c>
      <c r="E1580" s="85" t="s">
        <v>189</v>
      </c>
      <c r="F1580" s="85" t="s">
        <v>56</v>
      </c>
      <c r="G1580" s="85" t="s">
        <v>189</v>
      </c>
      <c r="H1580" s="85" t="s">
        <v>3146</v>
      </c>
      <c r="I1580" s="94">
        <v>0.35</v>
      </c>
      <c r="J1580" s="78">
        <f t="shared" si="51"/>
        <v>334.1</v>
      </c>
    </row>
    <row r="1581" spans="1:10" ht="15.5">
      <c r="A1581" s="34">
        <f t="shared" si="52"/>
        <v>1577</v>
      </c>
      <c r="B1581" s="85" t="s">
        <v>187</v>
      </c>
      <c r="C1581" s="85" t="s">
        <v>3147</v>
      </c>
      <c r="D1581" s="85" t="s">
        <v>3148</v>
      </c>
      <c r="E1581" s="85" t="s">
        <v>189</v>
      </c>
      <c r="F1581" s="85" t="s">
        <v>56</v>
      </c>
      <c r="G1581" s="85" t="s">
        <v>189</v>
      </c>
      <c r="H1581" s="85" t="s">
        <v>3149</v>
      </c>
      <c r="I1581" s="94">
        <v>0.35</v>
      </c>
      <c r="J1581" s="78">
        <f t="shared" si="51"/>
        <v>375.7</v>
      </c>
    </row>
    <row r="1582" spans="1:10" ht="15.5">
      <c r="A1582" s="34">
        <f t="shared" si="52"/>
        <v>1578</v>
      </c>
      <c r="B1582" s="85" t="s">
        <v>187</v>
      </c>
      <c r="C1582" s="85" t="s">
        <v>3150</v>
      </c>
      <c r="D1582" s="85" t="s">
        <v>3151</v>
      </c>
      <c r="E1582" s="85" t="s">
        <v>189</v>
      </c>
      <c r="F1582" s="85" t="s">
        <v>56</v>
      </c>
      <c r="G1582" s="85" t="s">
        <v>189</v>
      </c>
      <c r="H1582" s="85" t="s">
        <v>3152</v>
      </c>
      <c r="I1582" s="94">
        <v>0.35</v>
      </c>
      <c r="J1582" s="78">
        <f t="shared" si="51"/>
        <v>524.55000000000007</v>
      </c>
    </row>
    <row r="1583" spans="1:10" ht="15.5">
      <c r="A1583" s="34">
        <f t="shared" si="52"/>
        <v>1579</v>
      </c>
      <c r="B1583" s="85" t="s">
        <v>187</v>
      </c>
      <c r="C1583" s="85" t="s">
        <v>3153</v>
      </c>
      <c r="D1583" s="85" t="s">
        <v>3154</v>
      </c>
      <c r="E1583" s="85" t="s">
        <v>189</v>
      </c>
      <c r="F1583" s="85" t="s">
        <v>56</v>
      </c>
      <c r="G1583" s="85" t="s">
        <v>189</v>
      </c>
      <c r="H1583" s="85" t="s">
        <v>306</v>
      </c>
      <c r="I1583" s="94">
        <v>0.35</v>
      </c>
      <c r="J1583" s="78">
        <f t="shared" si="51"/>
        <v>292.5</v>
      </c>
    </row>
    <row r="1584" spans="1:10" ht="15.5">
      <c r="A1584" s="34">
        <f t="shared" si="52"/>
        <v>1580</v>
      </c>
      <c r="B1584" s="85" t="s">
        <v>187</v>
      </c>
      <c r="C1584" s="85" t="s">
        <v>3155</v>
      </c>
      <c r="D1584" s="85" t="s">
        <v>3156</v>
      </c>
      <c r="E1584" s="85" t="s">
        <v>189</v>
      </c>
      <c r="F1584" s="85" t="s">
        <v>56</v>
      </c>
      <c r="G1584" s="85" t="s">
        <v>189</v>
      </c>
      <c r="H1584" s="85" t="s">
        <v>2359</v>
      </c>
      <c r="I1584" s="94">
        <v>0.35</v>
      </c>
      <c r="J1584" s="78">
        <f t="shared" si="51"/>
        <v>354.25</v>
      </c>
    </row>
    <row r="1585" spans="1:10" ht="15.5">
      <c r="A1585" s="34">
        <f t="shared" si="52"/>
        <v>1581</v>
      </c>
      <c r="B1585" s="85" t="s">
        <v>187</v>
      </c>
      <c r="C1585" s="85" t="s">
        <v>3157</v>
      </c>
      <c r="D1585" s="85" t="s">
        <v>3158</v>
      </c>
      <c r="E1585" s="85" t="s">
        <v>189</v>
      </c>
      <c r="F1585" s="85" t="s">
        <v>56</v>
      </c>
      <c r="G1585" s="85" t="s">
        <v>189</v>
      </c>
      <c r="H1585" s="85" t="s">
        <v>3159</v>
      </c>
      <c r="I1585" s="94">
        <v>0.35</v>
      </c>
      <c r="J1585" s="78">
        <f t="shared" si="51"/>
        <v>428.35</v>
      </c>
    </row>
    <row r="1586" spans="1:10" ht="15.5">
      <c r="A1586" s="34">
        <f t="shared" si="52"/>
        <v>1582</v>
      </c>
      <c r="B1586" s="85" t="s">
        <v>187</v>
      </c>
      <c r="C1586" s="85" t="s">
        <v>3160</v>
      </c>
      <c r="D1586" s="85" t="s">
        <v>3161</v>
      </c>
      <c r="E1586" s="85" t="s">
        <v>189</v>
      </c>
      <c r="F1586" s="85" t="s">
        <v>56</v>
      </c>
      <c r="G1586" s="85" t="s">
        <v>189</v>
      </c>
      <c r="H1586" s="85" t="s">
        <v>3162</v>
      </c>
      <c r="I1586" s="94">
        <v>0.35</v>
      </c>
      <c r="J1586" s="78">
        <f t="shared" si="51"/>
        <v>1285.7</v>
      </c>
    </row>
    <row r="1587" spans="1:10" ht="15.5">
      <c r="A1587" s="34">
        <f t="shared" si="52"/>
        <v>1583</v>
      </c>
      <c r="B1587" s="85" t="s">
        <v>187</v>
      </c>
      <c r="C1587" s="85" t="s">
        <v>3163</v>
      </c>
      <c r="D1587" s="85" t="s">
        <v>3164</v>
      </c>
      <c r="E1587" s="85" t="s">
        <v>189</v>
      </c>
      <c r="F1587" s="85" t="s">
        <v>56</v>
      </c>
      <c r="G1587" s="85" t="s">
        <v>189</v>
      </c>
      <c r="H1587" s="85" t="s">
        <v>3165</v>
      </c>
      <c r="I1587" s="94">
        <v>0.35</v>
      </c>
      <c r="J1587" s="78">
        <f t="shared" si="51"/>
        <v>1032.2</v>
      </c>
    </row>
    <row r="1588" spans="1:10" ht="15.5">
      <c r="A1588" s="34">
        <f t="shared" si="52"/>
        <v>1584</v>
      </c>
      <c r="B1588" s="85" t="s">
        <v>187</v>
      </c>
      <c r="C1588" s="85" t="s">
        <v>3166</v>
      </c>
      <c r="D1588" s="85" t="s">
        <v>3167</v>
      </c>
      <c r="E1588" s="85" t="s">
        <v>189</v>
      </c>
      <c r="F1588" s="85" t="s">
        <v>56</v>
      </c>
      <c r="G1588" s="85" t="s">
        <v>189</v>
      </c>
      <c r="H1588" s="85" t="s">
        <v>217</v>
      </c>
      <c r="I1588" s="94">
        <v>0.35</v>
      </c>
      <c r="J1588" s="78">
        <f t="shared" si="51"/>
        <v>149.5</v>
      </c>
    </row>
    <row r="1589" spans="1:10" ht="15.5">
      <c r="A1589" s="34">
        <f t="shared" si="52"/>
        <v>1585</v>
      </c>
      <c r="B1589" s="85" t="s">
        <v>187</v>
      </c>
      <c r="C1589" s="85" t="s">
        <v>3168</v>
      </c>
      <c r="D1589" s="85" t="s">
        <v>3169</v>
      </c>
      <c r="E1589" s="85" t="s">
        <v>189</v>
      </c>
      <c r="F1589" s="85" t="s">
        <v>56</v>
      </c>
      <c r="G1589" s="85" t="s">
        <v>189</v>
      </c>
      <c r="H1589" s="85" t="s">
        <v>252</v>
      </c>
      <c r="I1589" s="94">
        <v>0.35</v>
      </c>
      <c r="J1589" s="78">
        <f t="shared" ref="J1589:J1652" si="53">H1589*(1-I1589)</f>
        <v>164.45000000000002</v>
      </c>
    </row>
    <row r="1590" spans="1:10" ht="15.5">
      <c r="A1590" s="34">
        <f t="shared" si="52"/>
        <v>1586</v>
      </c>
      <c r="B1590" s="85" t="s">
        <v>187</v>
      </c>
      <c r="C1590" s="85" t="s">
        <v>3170</v>
      </c>
      <c r="D1590" s="85" t="s">
        <v>3171</v>
      </c>
      <c r="E1590" s="85" t="s">
        <v>189</v>
      </c>
      <c r="F1590" s="85" t="s">
        <v>56</v>
      </c>
      <c r="G1590" s="85" t="s">
        <v>189</v>
      </c>
      <c r="H1590" s="85" t="s">
        <v>264</v>
      </c>
      <c r="I1590" s="94">
        <v>0.35</v>
      </c>
      <c r="J1590" s="78">
        <f t="shared" si="53"/>
        <v>70.850000000000009</v>
      </c>
    </row>
    <row r="1591" spans="1:10" ht="15.5">
      <c r="A1591" s="34">
        <f t="shared" si="52"/>
        <v>1587</v>
      </c>
      <c r="B1591" s="85" t="s">
        <v>187</v>
      </c>
      <c r="C1591" s="85" t="s">
        <v>3172</v>
      </c>
      <c r="D1591" s="85" t="s">
        <v>3173</v>
      </c>
      <c r="E1591" s="85" t="s">
        <v>189</v>
      </c>
      <c r="F1591" s="85" t="s">
        <v>56</v>
      </c>
      <c r="G1591" s="85" t="s">
        <v>189</v>
      </c>
      <c r="H1591" s="85" t="s">
        <v>215</v>
      </c>
      <c r="I1591" s="94">
        <v>0.35</v>
      </c>
      <c r="J1591" s="78">
        <f t="shared" si="53"/>
        <v>85.8</v>
      </c>
    </row>
    <row r="1592" spans="1:10" ht="15.5">
      <c r="A1592" s="34">
        <f t="shared" si="52"/>
        <v>1588</v>
      </c>
      <c r="B1592" s="85" t="s">
        <v>187</v>
      </c>
      <c r="C1592" s="85" t="s">
        <v>3174</v>
      </c>
      <c r="D1592" s="85" t="s">
        <v>3175</v>
      </c>
      <c r="E1592" s="85" t="s">
        <v>189</v>
      </c>
      <c r="F1592" s="85" t="s">
        <v>56</v>
      </c>
      <c r="G1592" s="85" t="s">
        <v>189</v>
      </c>
      <c r="H1592" s="85" t="s">
        <v>3176</v>
      </c>
      <c r="I1592" s="94">
        <v>0.35</v>
      </c>
      <c r="J1592" s="78">
        <f t="shared" si="53"/>
        <v>99.45</v>
      </c>
    </row>
    <row r="1593" spans="1:10" ht="15.5">
      <c r="A1593" s="34">
        <f t="shared" si="52"/>
        <v>1589</v>
      </c>
      <c r="B1593" s="85" t="s">
        <v>187</v>
      </c>
      <c r="C1593" s="85" t="s">
        <v>3177</v>
      </c>
      <c r="D1593" s="85" t="s">
        <v>3178</v>
      </c>
      <c r="E1593" s="85" t="s">
        <v>189</v>
      </c>
      <c r="F1593" s="85" t="s">
        <v>56</v>
      </c>
      <c r="G1593" s="85" t="s">
        <v>189</v>
      </c>
      <c r="H1593" s="85" t="s">
        <v>248</v>
      </c>
      <c r="I1593" s="94">
        <v>0.35</v>
      </c>
      <c r="J1593" s="78">
        <f t="shared" si="53"/>
        <v>94.9</v>
      </c>
    </row>
    <row r="1594" spans="1:10" ht="15.5">
      <c r="A1594" s="34">
        <f t="shared" si="52"/>
        <v>1590</v>
      </c>
      <c r="B1594" s="85" t="s">
        <v>187</v>
      </c>
      <c r="C1594" s="85" t="s">
        <v>3179</v>
      </c>
      <c r="D1594" s="85" t="s">
        <v>3180</v>
      </c>
      <c r="E1594" s="85" t="s">
        <v>189</v>
      </c>
      <c r="F1594" s="85" t="s">
        <v>56</v>
      </c>
      <c r="G1594" s="85" t="s">
        <v>189</v>
      </c>
      <c r="H1594" s="85" t="s">
        <v>236</v>
      </c>
      <c r="I1594" s="94">
        <v>0.35</v>
      </c>
      <c r="J1594" s="78">
        <f t="shared" si="53"/>
        <v>89.7</v>
      </c>
    </row>
    <row r="1595" spans="1:10" ht="15.5">
      <c r="A1595" s="34">
        <f t="shared" si="52"/>
        <v>1591</v>
      </c>
      <c r="B1595" s="85" t="s">
        <v>187</v>
      </c>
      <c r="C1595" s="85" t="s">
        <v>3181</v>
      </c>
      <c r="D1595" s="85" t="s">
        <v>3182</v>
      </c>
      <c r="E1595" s="85" t="s">
        <v>189</v>
      </c>
      <c r="F1595" s="85" t="s">
        <v>56</v>
      </c>
      <c r="G1595" s="85" t="s">
        <v>189</v>
      </c>
      <c r="H1595" s="85" t="s">
        <v>1707</v>
      </c>
      <c r="I1595" s="94">
        <v>0.35</v>
      </c>
      <c r="J1595" s="78">
        <f t="shared" si="53"/>
        <v>144.30000000000001</v>
      </c>
    </row>
    <row r="1596" spans="1:10" ht="15.5">
      <c r="A1596" s="34">
        <f t="shared" si="52"/>
        <v>1592</v>
      </c>
      <c r="B1596" s="85" t="s">
        <v>187</v>
      </c>
      <c r="C1596" s="85" t="s">
        <v>3183</v>
      </c>
      <c r="D1596" s="85" t="s">
        <v>3184</v>
      </c>
      <c r="E1596" s="85" t="s">
        <v>189</v>
      </c>
      <c r="F1596" s="85" t="s">
        <v>56</v>
      </c>
      <c r="G1596" s="85" t="s">
        <v>189</v>
      </c>
      <c r="H1596" s="85" t="s">
        <v>219</v>
      </c>
      <c r="I1596" s="94">
        <v>0.35</v>
      </c>
      <c r="J1596" s="78">
        <f t="shared" si="53"/>
        <v>111.8</v>
      </c>
    </row>
    <row r="1597" spans="1:10" ht="15.5">
      <c r="A1597" s="34">
        <f t="shared" si="52"/>
        <v>1593</v>
      </c>
      <c r="B1597" s="85" t="s">
        <v>187</v>
      </c>
      <c r="C1597" s="85" t="s">
        <v>3185</v>
      </c>
      <c r="D1597" s="85" t="s">
        <v>3186</v>
      </c>
      <c r="E1597" s="85" t="s">
        <v>189</v>
      </c>
      <c r="F1597" s="85" t="s">
        <v>56</v>
      </c>
      <c r="G1597" s="85" t="s">
        <v>189</v>
      </c>
      <c r="H1597" s="85" t="s">
        <v>443</v>
      </c>
      <c r="I1597" s="94">
        <v>0.35</v>
      </c>
      <c r="J1597" s="78">
        <f t="shared" si="53"/>
        <v>33.15</v>
      </c>
    </row>
    <row r="1598" spans="1:10" ht="15.5">
      <c r="A1598" s="34">
        <f t="shared" si="52"/>
        <v>1594</v>
      </c>
      <c r="B1598" s="85" t="s">
        <v>187</v>
      </c>
      <c r="C1598" s="85" t="s">
        <v>3187</v>
      </c>
      <c r="D1598" s="85" t="s">
        <v>3188</v>
      </c>
      <c r="E1598" s="85" t="s">
        <v>189</v>
      </c>
      <c r="F1598" s="85" t="s">
        <v>56</v>
      </c>
      <c r="G1598" s="85" t="s">
        <v>189</v>
      </c>
      <c r="H1598" s="85" t="s">
        <v>1274</v>
      </c>
      <c r="I1598" s="94">
        <v>0.35</v>
      </c>
      <c r="J1598" s="78">
        <f t="shared" si="53"/>
        <v>5.2</v>
      </c>
    </row>
    <row r="1599" spans="1:10" ht="15.5">
      <c r="A1599" s="34">
        <f t="shared" si="52"/>
        <v>1595</v>
      </c>
      <c r="B1599" s="85" t="s">
        <v>187</v>
      </c>
      <c r="C1599" s="85" t="s">
        <v>3189</v>
      </c>
      <c r="D1599" s="85" t="s">
        <v>3190</v>
      </c>
      <c r="E1599" s="85" t="s">
        <v>189</v>
      </c>
      <c r="F1599" s="85" t="s">
        <v>56</v>
      </c>
      <c r="G1599" s="85" t="s">
        <v>189</v>
      </c>
      <c r="H1599" s="85" t="s">
        <v>1274</v>
      </c>
      <c r="I1599" s="94">
        <v>0.35</v>
      </c>
      <c r="J1599" s="78">
        <f t="shared" si="53"/>
        <v>5.2</v>
      </c>
    </row>
    <row r="1600" spans="1:10" ht="15.5">
      <c r="A1600" s="34">
        <f t="shared" si="52"/>
        <v>1596</v>
      </c>
      <c r="B1600" s="85" t="s">
        <v>187</v>
      </c>
      <c r="C1600" s="85" t="s">
        <v>3191</v>
      </c>
      <c r="D1600" s="85" t="s">
        <v>3192</v>
      </c>
      <c r="E1600" s="85" t="s">
        <v>189</v>
      </c>
      <c r="F1600" s="85" t="s">
        <v>56</v>
      </c>
      <c r="G1600" s="85" t="s">
        <v>189</v>
      </c>
      <c r="H1600" s="85" t="s">
        <v>328</v>
      </c>
      <c r="I1600" s="94">
        <v>0.35</v>
      </c>
      <c r="J1600" s="78">
        <f t="shared" si="53"/>
        <v>0.65</v>
      </c>
    </row>
    <row r="1601" spans="1:10" ht="15.5">
      <c r="A1601" s="34">
        <f t="shared" si="52"/>
        <v>1597</v>
      </c>
      <c r="B1601" s="85" t="s">
        <v>187</v>
      </c>
      <c r="C1601" s="85" t="s">
        <v>3193</v>
      </c>
      <c r="D1601" s="85" t="s">
        <v>3194</v>
      </c>
      <c r="E1601" s="85" t="s">
        <v>189</v>
      </c>
      <c r="F1601" s="85" t="s">
        <v>56</v>
      </c>
      <c r="G1601" s="85" t="s">
        <v>189</v>
      </c>
      <c r="H1601" s="85" t="s">
        <v>300</v>
      </c>
      <c r="I1601" s="94">
        <v>0.35</v>
      </c>
      <c r="J1601" s="78">
        <f t="shared" si="53"/>
        <v>4.55</v>
      </c>
    </row>
    <row r="1602" spans="1:10" ht="15.5">
      <c r="A1602" s="34">
        <f t="shared" si="52"/>
        <v>1598</v>
      </c>
      <c r="B1602" s="85" t="s">
        <v>187</v>
      </c>
      <c r="C1602" s="85" t="s">
        <v>3195</v>
      </c>
      <c r="D1602" s="85" t="s">
        <v>3196</v>
      </c>
      <c r="E1602" s="85" t="s">
        <v>189</v>
      </c>
      <c r="F1602" s="85" t="s">
        <v>56</v>
      </c>
      <c r="G1602" s="85" t="s">
        <v>189</v>
      </c>
      <c r="H1602" s="85" t="s">
        <v>300</v>
      </c>
      <c r="I1602" s="94">
        <v>0.35</v>
      </c>
      <c r="J1602" s="78">
        <f t="shared" si="53"/>
        <v>4.55</v>
      </c>
    </row>
    <row r="1603" spans="1:10" ht="15.5">
      <c r="A1603" s="34">
        <f t="shared" si="52"/>
        <v>1599</v>
      </c>
      <c r="B1603" s="85" t="s">
        <v>187</v>
      </c>
      <c r="C1603" s="85" t="s">
        <v>3197</v>
      </c>
      <c r="D1603" s="85" t="s">
        <v>3198</v>
      </c>
      <c r="E1603" s="85" t="s">
        <v>189</v>
      </c>
      <c r="F1603" s="85" t="s">
        <v>56</v>
      </c>
      <c r="G1603" s="85" t="s">
        <v>189</v>
      </c>
      <c r="H1603" s="85" t="s">
        <v>3199</v>
      </c>
      <c r="I1603" s="94">
        <v>0.35</v>
      </c>
      <c r="J1603" s="78">
        <f t="shared" si="53"/>
        <v>2.6</v>
      </c>
    </row>
    <row r="1604" spans="1:10" ht="15.5">
      <c r="A1604" s="34">
        <f t="shared" si="52"/>
        <v>1600</v>
      </c>
      <c r="B1604" s="85" t="s">
        <v>187</v>
      </c>
      <c r="C1604" s="85" t="s">
        <v>3200</v>
      </c>
      <c r="D1604" s="85" t="s">
        <v>3201</v>
      </c>
      <c r="E1604" s="85" t="s">
        <v>189</v>
      </c>
      <c r="F1604" s="85" t="s">
        <v>56</v>
      </c>
      <c r="G1604" s="85" t="s">
        <v>189</v>
      </c>
      <c r="H1604" s="85" t="s">
        <v>327</v>
      </c>
      <c r="I1604" s="94">
        <v>0.35</v>
      </c>
      <c r="J1604" s="78">
        <f t="shared" si="53"/>
        <v>1.9500000000000002</v>
      </c>
    </row>
    <row r="1605" spans="1:10" ht="15.5">
      <c r="A1605" s="34">
        <f t="shared" si="52"/>
        <v>1601</v>
      </c>
      <c r="B1605" s="85" t="s">
        <v>187</v>
      </c>
      <c r="C1605" s="85" t="s">
        <v>3202</v>
      </c>
      <c r="D1605" s="85" t="s">
        <v>3203</v>
      </c>
      <c r="E1605" s="85" t="s">
        <v>189</v>
      </c>
      <c r="F1605" s="85" t="s">
        <v>56</v>
      </c>
      <c r="G1605" s="85" t="s">
        <v>189</v>
      </c>
      <c r="H1605" s="85" t="s">
        <v>1274</v>
      </c>
      <c r="I1605" s="94">
        <v>0.35</v>
      </c>
      <c r="J1605" s="78">
        <f t="shared" si="53"/>
        <v>5.2</v>
      </c>
    </row>
    <row r="1606" spans="1:10" ht="15.5">
      <c r="A1606" s="34">
        <f t="shared" si="52"/>
        <v>1602</v>
      </c>
      <c r="B1606" s="85" t="s">
        <v>187</v>
      </c>
      <c r="C1606" s="85" t="s">
        <v>3204</v>
      </c>
      <c r="D1606" s="85" t="s">
        <v>3205</v>
      </c>
      <c r="E1606" s="85" t="s">
        <v>189</v>
      </c>
      <c r="F1606" s="85" t="s">
        <v>56</v>
      </c>
      <c r="G1606" s="85" t="s">
        <v>189</v>
      </c>
      <c r="H1606" s="85" t="s">
        <v>277</v>
      </c>
      <c r="I1606" s="94">
        <v>0.35</v>
      </c>
      <c r="J1606" s="78">
        <f t="shared" si="53"/>
        <v>1.3</v>
      </c>
    </row>
    <row r="1607" spans="1:10" ht="15.5">
      <c r="A1607" s="34">
        <f t="shared" si="52"/>
        <v>1603</v>
      </c>
      <c r="B1607" s="85" t="s">
        <v>187</v>
      </c>
      <c r="C1607" s="85" t="s">
        <v>3206</v>
      </c>
      <c r="D1607" s="85" t="s">
        <v>3207</v>
      </c>
      <c r="E1607" s="85" t="s">
        <v>189</v>
      </c>
      <c r="F1607" s="85" t="s">
        <v>56</v>
      </c>
      <c r="G1607" s="85" t="s">
        <v>189</v>
      </c>
      <c r="H1607" s="85" t="s">
        <v>331</v>
      </c>
      <c r="I1607" s="94">
        <v>0.35</v>
      </c>
      <c r="J1607" s="78">
        <f t="shared" si="53"/>
        <v>3.25</v>
      </c>
    </row>
    <row r="1608" spans="1:10" ht="15.5">
      <c r="A1608" s="34">
        <f t="shared" si="52"/>
        <v>1604</v>
      </c>
      <c r="B1608" s="85" t="s">
        <v>187</v>
      </c>
      <c r="C1608" s="85" t="s">
        <v>3208</v>
      </c>
      <c r="D1608" s="85" t="s">
        <v>3209</v>
      </c>
      <c r="E1608" s="85" t="s">
        <v>189</v>
      </c>
      <c r="F1608" s="85" t="s">
        <v>56</v>
      </c>
      <c r="G1608" s="85" t="s">
        <v>189</v>
      </c>
      <c r="H1608" s="85" t="s">
        <v>301</v>
      </c>
      <c r="I1608" s="94">
        <v>0.35</v>
      </c>
      <c r="J1608" s="78">
        <f t="shared" si="53"/>
        <v>5.8500000000000005</v>
      </c>
    </row>
    <row r="1609" spans="1:10" ht="15.5">
      <c r="A1609" s="34">
        <f t="shared" si="52"/>
        <v>1605</v>
      </c>
      <c r="B1609" s="85" t="s">
        <v>187</v>
      </c>
      <c r="C1609" s="85" t="s">
        <v>3210</v>
      </c>
      <c r="D1609" s="85" t="s">
        <v>3211</v>
      </c>
      <c r="E1609" s="85" t="s">
        <v>189</v>
      </c>
      <c r="F1609" s="85" t="s">
        <v>56</v>
      </c>
      <c r="G1609" s="85" t="s">
        <v>189</v>
      </c>
      <c r="H1609" s="85" t="s">
        <v>1640</v>
      </c>
      <c r="I1609" s="94">
        <v>0.35</v>
      </c>
      <c r="J1609" s="78">
        <f t="shared" si="53"/>
        <v>8.4500000000000011</v>
      </c>
    </row>
    <row r="1610" spans="1:10" ht="15.5">
      <c r="A1610" s="34">
        <f t="shared" si="52"/>
        <v>1606</v>
      </c>
      <c r="B1610" s="85" t="s">
        <v>187</v>
      </c>
      <c r="C1610" s="85" t="s">
        <v>3212</v>
      </c>
      <c r="D1610" s="85" t="s">
        <v>3213</v>
      </c>
      <c r="E1610" s="85" t="s">
        <v>189</v>
      </c>
      <c r="F1610" s="85" t="s">
        <v>56</v>
      </c>
      <c r="G1610" s="85" t="s">
        <v>189</v>
      </c>
      <c r="H1610" s="85" t="s">
        <v>207</v>
      </c>
      <c r="I1610" s="94">
        <v>0.35</v>
      </c>
      <c r="J1610" s="78">
        <f t="shared" si="53"/>
        <v>7.15</v>
      </c>
    </row>
    <row r="1611" spans="1:10" ht="15.5">
      <c r="A1611" s="34">
        <f t="shared" si="52"/>
        <v>1607</v>
      </c>
      <c r="B1611" s="85" t="s">
        <v>187</v>
      </c>
      <c r="C1611" s="85" t="s">
        <v>3214</v>
      </c>
      <c r="D1611" s="85" t="s">
        <v>3215</v>
      </c>
      <c r="E1611" s="85" t="s">
        <v>189</v>
      </c>
      <c r="F1611" s="85" t="s">
        <v>56</v>
      </c>
      <c r="G1611" s="85" t="s">
        <v>189</v>
      </c>
      <c r="H1611" s="85" t="s">
        <v>228</v>
      </c>
      <c r="I1611" s="94">
        <v>0.35</v>
      </c>
      <c r="J1611" s="78">
        <f t="shared" si="53"/>
        <v>85.15</v>
      </c>
    </row>
    <row r="1612" spans="1:10" ht="15.5">
      <c r="A1612" s="34">
        <f t="shared" si="52"/>
        <v>1608</v>
      </c>
      <c r="B1612" s="85" t="s">
        <v>187</v>
      </c>
      <c r="C1612" s="85" t="s">
        <v>3216</v>
      </c>
      <c r="D1612" s="85" t="s">
        <v>3217</v>
      </c>
      <c r="E1612" s="85" t="s">
        <v>189</v>
      </c>
      <c r="F1612" s="85" t="s">
        <v>56</v>
      </c>
      <c r="G1612" s="85" t="s">
        <v>189</v>
      </c>
      <c r="H1612" s="85" t="s">
        <v>196</v>
      </c>
      <c r="I1612" s="94">
        <v>0.35</v>
      </c>
      <c r="J1612" s="78">
        <f t="shared" si="53"/>
        <v>87.75</v>
      </c>
    </row>
    <row r="1613" spans="1:10" ht="15.5">
      <c r="A1613" s="34">
        <f t="shared" si="52"/>
        <v>1609</v>
      </c>
      <c r="B1613" s="85" t="s">
        <v>187</v>
      </c>
      <c r="C1613" s="85" t="s">
        <v>3218</v>
      </c>
      <c r="D1613" s="85" t="s">
        <v>3219</v>
      </c>
      <c r="E1613" s="85" t="s">
        <v>189</v>
      </c>
      <c r="F1613" s="85" t="s">
        <v>56</v>
      </c>
      <c r="G1613" s="85" t="s">
        <v>189</v>
      </c>
      <c r="H1613" s="85" t="s">
        <v>579</v>
      </c>
      <c r="I1613" s="94">
        <v>0.35</v>
      </c>
      <c r="J1613" s="78">
        <f t="shared" si="53"/>
        <v>43.550000000000004</v>
      </c>
    </row>
    <row r="1614" spans="1:10" ht="15.5">
      <c r="A1614" s="34">
        <f t="shared" si="52"/>
        <v>1610</v>
      </c>
      <c r="B1614" s="85" t="s">
        <v>187</v>
      </c>
      <c r="C1614" s="85" t="s">
        <v>3220</v>
      </c>
      <c r="D1614" s="85" t="s">
        <v>3221</v>
      </c>
      <c r="E1614" s="85" t="s">
        <v>189</v>
      </c>
      <c r="F1614" s="85" t="s">
        <v>56</v>
      </c>
      <c r="G1614" s="85" t="s">
        <v>189</v>
      </c>
      <c r="H1614" s="85" t="s">
        <v>539</v>
      </c>
      <c r="I1614" s="94">
        <v>0.35</v>
      </c>
      <c r="J1614" s="78">
        <f t="shared" si="53"/>
        <v>55.25</v>
      </c>
    </row>
    <row r="1615" spans="1:10" ht="15.5">
      <c r="A1615" s="34">
        <f t="shared" si="52"/>
        <v>1611</v>
      </c>
      <c r="B1615" s="85" t="s">
        <v>187</v>
      </c>
      <c r="C1615" s="85" t="s">
        <v>3222</v>
      </c>
      <c r="D1615" s="85" t="s">
        <v>3223</v>
      </c>
      <c r="E1615" s="85" t="s">
        <v>189</v>
      </c>
      <c r="F1615" s="85" t="s">
        <v>56</v>
      </c>
      <c r="G1615" s="85" t="s">
        <v>189</v>
      </c>
      <c r="H1615" s="85" t="s">
        <v>3224</v>
      </c>
      <c r="I1615" s="94">
        <v>0.35</v>
      </c>
      <c r="J1615" s="78">
        <f t="shared" si="53"/>
        <v>771.55000000000007</v>
      </c>
    </row>
    <row r="1616" spans="1:10" ht="15.5">
      <c r="A1616" s="34">
        <f t="shared" si="52"/>
        <v>1612</v>
      </c>
      <c r="B1616" s="85" t="s">
        <v>187</v>
      </c>
      <c r="C1616" s="85" t="s">
        <v>3225</v>
      </c>
      <c r="D1616" s="85" t="s">
        <v>3226</v>
      </c>
      <c r="E1616" s="85" t="s">
        <v>189</v>
      </c>
      <c r="F1616" s="85" t="s">
        <v>56</v>
      </c>
      <c r="G1616" s="85" t="s">
        <v>189</v>
      </c>
      <c r="H1616" s="85" t="s">
        <v>3227</v>
      </c>
      <c r="I1616" s="94">
        <v>0.35</v>
      </c>
      <c r="J1616" s="78">
        <f t="shared" si="53"/>
        <v>445.90000000000003</v>
      </c>
    </row>
    <row r="1617" spans="1:10" ht="15.5">
      <c r="A1617" s="34">
        <f t="shared" si="52"/>
        <v>1613</v>
      </c>
      <c r="B1617" s="85" t="s">
        <v>187</v>
      </c>
      <c r="C1617" s="85" t="s">
        <v>3228</v>
      </c>
      <c r="D1617" s="85" t="s">
        <v>3229</v>
      </c>
      <c r="E1617" s="85" t="s">
        <v>189</v>
      </c>
      <c r="F1617" s="85" t="s">
        <v>56</v>
      </c>
      <c r="G1617" s="85" t="s">
        <v>189</v>
      </c>
      <c r="H1617" s="85" t="s">
        <v>3230</v>
      </c>
      <c r="I1617" s="94">
        <v>0.35</v>
      </c>
      <c r="J1617" s="78">
        <f t="shared" si="53"/>
        <v>208.65</v>
      </c>
    </row>
    <row r="1618" spans="1:10" ht="15.5">
      <c r="A1618" s="34">
        <f t="shared" si="52"/>
        <v>1614</v>
      </c>
      <c r="B1618" s="85" t="s">
        <v>187</v>
      </c>
      <c r="C1618" s="85" t="s">
        <v>3231</v>
      </c>
      <c r="D1618" s="85" t="s">
        <v>3232</v>
      </c>
      <c r="E1618" s="85" t="s">
        <v>189</v>
      </c>
      <c r="F1618" s="85" t="s">
        <v>56</v>
      </c>
      <c r="G1618" s="85" t="s">
        <v>189</v>
      </c>
      <c r="H1618" s="85" t="s">
        <v>3233</v>
      </c>
      <c r="I1618" s="94">
        <v>0.35</v>
      </c>
      <c r="J1618" s="78">
        <f t="shared" si="53"/>
        <v>614.25</v>
      </c>
    </row>
    <row r="1619" spans="1:10" ht="15.5">
      <c r="A1619" s="34">
        <f t="shared" si="52"/>
        <v>1615</v>
      </c>
      <c r="B1619" s="85" t="s">
        <v>187</v>
      </c>
      <c r="C1619" s="85" t="s">
        <v>3234</v>
      </c>
      <c r="D1619" s="85" t="s">
        <v>3235</v>
      </c>
      <c r="E1619" s="85" t="s">
        <v>189</v>
      </c>
      <c r="F1619" s="85" t="s">
        <v>56</v>
      </c>
      <c r="G1619" s="85" t="s">
        <v>189</v>
      </c>
      <c r="H1619" s="85" t="s">
        <v>220</v>
      </c>
      <c r="I1619" s="94">
        <v>0.35</v>
      </c>
      <c r="J1619" s="78">
        <f t="shared" si="53"/>
        <v>92.3</v>
      </c>
    </row>
    <row r="1620" spans="1:10" ht="15.5">
      <c r="A1620" s="34">
        <f t="shared" si="52"/>
        <v>1616</v>
      </c>
      <c r="B1620" s="85" t="s">
        <v>187</v>
      </c>
      <c r="C1620" s="85" t="s">
        <v>3236</v>
      </c>
      <c r="D1620" s="85" t="s">
        <v>3237</v>
      </c>
      <c r="E1620" s="85" t="s">
        <v>189</v>
      </c>
      <c r="F1620" s="85" t="s">
        <v>56</v>
      </c>
      <c r="G1620" s="85" t="s">
        <v>189</v>
      </c>
      <c r="H1620" s="85" t="s">
        <v>3238</v>
      </c>
      <c r="I1620" s="94">
        <v>0.35</v>
      </c>
      <c r="J1620" s="78">
        <f t="shared" si="53"/>
        <v>2275</v>
      </c>
    </row>
    <row r="1621" spans="1:10" ht="15.5">
      <c r="A1621" s="34">
        <f t="shared" si="52"/>
        <v>1617</v>
      </c>
      <c r="B1621" s="85" t="s">
        <v>187</v>
      </c>
      <c r="C1621" s="85" t="s">
        <v>3239</v>
      </c>
      <c r="D1621" s="85" t="s">
        <v>3240</v>
      </c>
      <c r="E1621" s="85" t="s">
        <v>189</v>
      </c>
      <c r="F1621" s="85" t="s">
        <v>56</v>
      </c>
      <c r="G1621" s="85" t="s">
        <v>189</v>
      </c>
      <c r="H1621" s="85" t="s">
        <v>3241</v>
      </c>
      <c r="I1621" s="94">
        <v>0.35</v>
      </c>
      <c r="J1621" s="78">
        <f t="shared" si="53"/>
        <v>1679.6000000000001</v>
      </c>
    </row>
    <row r="1622" spans="1:10" ht="15.5">
      <c r="A1622" s="34">
        <f t="shared" si="52"/>
        <v>1618</v>
      </c>
      <c r="B1622" s="85" t="s">
        <v>187</v>
      </c>
      <c r="C1622" s="85" t="s">
        <v>3242</v>
      </c>
      <c r="D1622" s="85" t="s">
        <v>3243</v>
      </c>
      <c r="E1622" s="85" t="s">
        <v>189</v>
      </c>
      <c r="F1622" s="85" t="s">
        <v>56</v>
      </c>
      <c r="G1622" s="85" t="s">
        <v>189</v>
      </c>
      <c r="H1622" s="85" t="s">
        <v>3244</v>
      </c>
      <c r="I1622" s="94">
        <v>0.35</v>
      </c>
      <c r="J1622" s="78">
        <f t="shared" si="53"/>
        <v>2117.7000000000003</v>
      </c>
    </row>
    <row r="1623" spans="1:10" ht="15.5">
      <c r="A1623" s="34">
        <f t="shared" ref="A1623:A1686" si="54">SUM(A1622+1)</f>
        <v>1619</v>
      </c>
      <c r="B1623" s="85" t="s">
        <v>187</v>
      </c>
      <c r="C1623" s="85" t="s">
        <v>3245</v>
      </c>
      <c r="D1623" s="85" t="s">
        <v>3246</v>
      </c>
      <c r="E1623" s="85" t="s">
        <v>189</v>
      </c>
      <c r="F1623" s="85" t="s">
        <v>56</v>
      </c>
      <c r="G1623" s="85" t="s">
        <v>189</v>
      </c>
      <c r="H1623" s="85" t="s">
        <v>3247</v>
      </c>
      <c r="I1623" s="94">
        <v>0.35</v>
      </c>
      <c r="J1623" s="78">
        <f t="shared" si="53"/>
        <v>2076.75</v>
      </c>
    </row>
    <row r="1624" spans="1:10" ht="15.5">
      <c r="A1624" s="34">
        <f t="shared" si="54"/>
        <v>1620</v>
      </c>
      <c r="B1624" s="85" t="s">
        <v>187</v>
      </c>
      <c r="C1624" s="85" t="s">
        <v>3248</v>
      </c>
      <c r="D1624" s="85" t="s">
        <v>3249</v>
      </c>
      <c r="E1624" s="85" t="s">
        <v>189</v>
      </c>
      <c r="F1624" s="85" t="s">
        <v>56</v>
      </c>
      <c r="G1624" s="85" t="s">
        <v>189</v>
      </c>
      <c r="H1624" s="85" t="s">
        <v>3250</v>
      </c>
      <c r="I1624" s="94">
        <v>0.35</v>
      </c>
      <c r="J1624" s="78">
        <f t="shared" si="53"/>
        <v>2273.7000000000003</v>
      </c>
    </row>
    <row r="1625" spans="1:10" ht="15.5">
      <c r="A1625" s="34">
        <f t="shared" si="54"/>
        <v>1621</v>
      </c>
      <c r="B1625" s="85" t="s">
        <v>187</v>
      </c>
      <c r="C1625" s="85" t="s">
        <v>3251</v>
      </c>
      <c r="D1625" s="85" t="s">
        <v>3252</v>
      </c>
      <c r="E1625" s="85" t="s">
        <v>189</v>
      </c>
      <c r="F1625" s="85" t="s">
        <v>56</v>
      </c>
      <c r="G1625" s="85" t="s">
        <v>189</v>
      </c>
      <c r="H1625" s="85" t="s">
        <v>3253</v>
      </c>
      <c r="I1625" s="94">
        <v>0.35</v>
      </c>
      <c r="J1625" s="78">
        <f t="shared" si="53"/>
        <v>2501.2000000000003</v>
      </c>
    </row>
    <row r="1626" spans="1:10" ht="15.5">
      <c r="A1626" s="34">
        <f t="shared" si="54"/>
        <v>1622</v>
      </c>
      <c r="B1626" s="85" t="s">
        <v>187</v>
      </c>
      <c r="C1626" s="85" t="s">
        <v>3254</v>
      </c>
      <c r="D1626" s="85" t="s">
        <v>3255</v>
      </c>
      <c r="E1626" s="85" t="s">
        <v>189</v>
      </c>
      <c r="F1626" s="85" t="s">
        <v>56</v>
      </c>
      <c r="G1626" s="85" t="s">
        <v>189</v>
      </c>
      <c r="H1626" s="85" t="s">
        <v>3256</v>
      </c>
      <c r="I1626" s="94">
        <v>0.35</v>
      </c>
      <c r="J1626" s="78">
        <f t="shared" si="53"/>
        <v>2284.75</v>
      </c>
    </row>
    <row r="1627" spans="1:10" ht="15.5">
      <c r="A1627" s="34">
        <f t="shared" si="54"/>
        <v>1623</v>
      </c>
      <c r="B1627" s="85" t="s">
        <v>187</v>
      </c>
      <c r="C1627" s="85" t="s">
        <v>3257</v>
      </c>
      <c r="D1627" s="85" t="s">
        <v>3258</v>
      </c>
      <c r="E1627" s="85" t="s">
        <v>189</v>
      </c>
      <c r="F1627" s="85" t="s">
        <v>56</v>
      </c>
      <c r="G1627" s="85" t="s">
        <v>189</v>
      </c>
      <c r="H1627" s="85" t="s">
        <v>1245</v>
      </c>
      <c r="I1627" s="94">
        <v>0.35</v>
      </c>
      <c r="J1627" s="78">
        <f t="shared" si="53"/>
        <v>581.75</v>
      </c>
    </row>
    <row r="1628" spans="1:10" ht="15.5">
      <c r="A1628" s="34">
        <f t="shared" si="54"/>
        <v>1624</v>
      </c>
      <c r="B1628" s="85" t="s">
        <v>187</v>
      </c>
      <c r="C1628" s="85" t="s">
        <v>3259</v>
      </c>
      <c r="D1628" s="85" t="s">
        <v>3260</v>
      </c>
      <c r="E1628" s="85" t="s">
        <v>189</v>
      </c>
      <c r="F1628" s="85" t="s">
        <v>56</v>
      </c>
      <c r="G1628" s="85" t="s">
        <v>189</v>
      </c>
      <c r="H1628" s="85" t="s">
        <v>317</v>
      </c>
      <c r="I1628" s="94">
        <v>0.35</v>
      </c>
      <c r="J1628" s="78">
        <f t="shared" si="53"/>
        <v>1527.5</v>
      </c>
    </row>
    <row r="1629" spans="1:10" ht="15.5">
      <c r="A1629" s="34">
        <f t="shared" si="54"/>
        <v>1625</v>
      </c>
      <c r="B1629" s="85" t="s">
        <v>187</v>
      </c>
      <c r="C1629" s="85" t="s">
        <v>3261</v>
      </c>
      <c r="D1629" s="85" t="s">
        <v>3262</v>
      </c>
      <c r="E1629" s="85" t="s">
        <v>189</v>
      </c>
      <c r="F1629" s="85" t="s">
        <v>56</v>
      </c>
      <c r="G1629" s="85" t="s">
        <v>189</v>
      </c>
      <c r="H1629" s="85" t="s">
        <v>317</v>
      </c>
      <c r="I1629" s="94">
        <v>0.35</v>
      </c>
      <c r="J1629" s="78">
        <f t="shared" si="53"/>
        <v>1527.5</v>
      </c>
    </row>
    <row r="1630" spans="1:10" ht="15.5">
      <c r="A1630" s="34">
        <f t="shared" si="54"/>
        <v>1626</v>
      </c>
      <c r="B1630" s="85" t="s">
        <v>187</v>
      </c>
      <c r="C1630" s="85" t="s">
        <v>3263</v>
      </c>
      <c r="D1630" s="85" t="s">
        <v>3264</v>
      </c>
      <c r="E1630" s="85" t="s">
        <v>189</v>
      </c>
      <c r="F1630" s="85" t="s">
        <v>56</v>
      </c>
      <c r="G1630" s="85" t="s">
        <v>189</v>
      </c>
      <c r="H1630" s="85" t="s">
        <v>3265</v>
      </c>
      <c r="I1630" s="94">
        <v>0.35</v>
      </c>
      <c r="J1630" s="78">
        <f t="shared" si="53"/>
        <v>2845.05</v>
      </c>
    </row>
    <row r="1631" spans="1:10" ht="15.5">
      <c r="A1631" s="34">
        <f t="shared" si="54"/>
        <v>1627</v>
      </c>
      <c r="B1631" s="85" t="s">
        <v>187</v>
      </c>
      <c r="C1631" s="85" t="s">
        <v>3266</v>
      </c>
      <c r="D1631" s="85" t="s">
        <v>3267</v>
      </c>
      <c r="E1631" s="85" t="s">
        <v>189</v>
      </c>
      <c r="F1631" s="85" t="s">
        <v>56</v>
      </c>
      <c r="G1631" s="85" t="s">
        <v>189</v>
      </c>
      <c r="H1631" s="85" t="s">
        <v>3265</v>
      </c>
      <c r="I1631" s="94">
        <v>0.35</v>
      </c>
      <c r="J1631" s="78">
        <f t="shared" si="53"/>
        <v>2845.05</v>
      </c>
    </row>
    <row r="1632" spans="1:10" ht="15.5">
      <c r="A1632" s="34">
        <f t="shared" si="54"/>
        <v>1628</v>
      </c>
      <c r="B1632" s="85" t="s">
        <v>187</v>
      </c>
      <c r="C1632" s="85" t="s">
        <v>3268</v>
      </c>
      <c r="D1632" s="85" t="s">
        <v>3269</v>
      </c>
      <c r="E1632" s="85" t="s">
        <v>189</v>
      </c>
      <c r="F1632" s="85" t="s">
        <v>56</v>
      </c>
      <c r="G1632" s="85" t="s">
        <v>189</v>
      </c>
      <c r="H1632" s="85" t="s">
        <v>3270</v>
      </c>
      <c r="I1632" s="94">
        <v>0.35</v>
      </c>
      <c r="J1632" s="78">
        <f t="shared" si="53"/>
        <v>1035.45</v>
      </c>
    </row>
    <row r="1633" spans="1:10" ht="15.5">
      <c r="A1633" s="34">
        <f t="shared" si="54"/>
        <v>1629</v>
      </c>
      <c r="B1633" s="85" t="s">
        <v>187</v>
      </c>
      <c r="C1633" s="85" t="s">
        <v>3271</v>
      </c>
      <c r="D1633" s="85" t="s">
        <v>3272</v>
      </c>
      <c r="E1633" s="85" t="s">
        <v>189</v>
      </c>
      <c r="F1633" s="85" t="s">
        <v>56</v>
      </c>
      <c r="G1633" s="85" t="s">
        <v>189</v>
      </c>
      <c r="H1633" s="85" t="s">
        <v>3273</v>
      </c>
      <c r="I1633" s="94">
        <v>0.35</v>
      </c>
      <c r="J1633" s="78">
        <f t="shared" si="53"/>
        <v>941.2</v>
      </c>
    </row>
    <row r="1634" spans="1:10" ht="15.5">
      <c r="A1634" s="34">
        <f t="shared" si="54"/>
        <v>1630</v>
      </c>
      <c r="B1634" s="85" t="s">
        <v>187</v>
      </c>
      <c r="C1634" s="85" t="s">
        <v>3274</v>
      </c>
      <c r="D1634" s="85" t="s">
        <v>3275</v>
      </c>
      <c r="E1634" s="85" t="s">
        <v>189</v>
      </c>
      <c r="F1634" s="85" t="s">
        <v>56</v>
      </c>
      <c r="G1634" s="85" t="s">
        <v>189</v>
      </c>
      <c r="H1634" s="85" t="s">
        <v>3276</v>
      </c>
      <c r="I1634" s="94">
        <v>0.35</v>
      </c>
      <c r="J1634" s="78">
        <f t="shared" si="53"/>
        <v>278.85000000000002</v>
      </c>
    </row>
    <row r="1635" spans="1:10" ht="15.5">
      <c r="A1635" s="34">
        <f t="shared" si="54"/>
        <v>1631</v>
      </c>
      <c r="B1635" s="85" t="s">
        <v>187</v>
      </c>
      <c r="C1635" s="85" t="s">
        <v>3277</v>
      </c>
      <c r="D1635" s="85" t="s">
        <v>3278</v>
      </c>
      <c r="E1635" s="85" t="s">
        <v>189</v>
      </c>
      <c r="F1635" s="85" t="s">
        <v>56</v>
      </c>
      <c r="G1635" s="85" t="s">
        <v>189</v>
      </c>
      <c r="H1635" s="85" t="s">
        <v>254</v>
      </c>
      <c r="I1635" s="94">
        <v>0.35</v>
      </c>
      <c r="J1635" s="78">
        <f t="shared" si="53"/>
        <v>247.65</v>
      </c>
    </row>
    <row r="1636" spans="1:10" ht="15.5">
      <c r="A1636" s="34">
        <f t="shared" si="54"/>
        <v>1632</v>
      </c>
      <c r="B1636" s="85" t="s">
        <v>187</v>
      </c>
      <c r="C1636" s="85" t="s">
        <v>3279</v>
      </c>
      <c r="D1636" s="85" t="s">
        <v>3280</v>
      </c>
      <c r="E1636" s="85" t="s">
        <v>189</v>
      </c>
      <c r="F1636" s="85" t="s">
        <v>56</v>
      </c>
      <c r="G1636" s="85" t="s">
        <v>189</v>
      </c>
      <c r="H1636" s="85" t="s">
        <v>3281</v>
      </c>
      <c r="I1636" s="94">
        <v>0.35</v>
      </c>
      <c r="J1636" s="78">
        <f t="shared" si="53"/>
        <v>3497</v>
      </c>
    </row>
    <row r="1637" spans="1:10" ht="15.5">
      <c r="A1637" s="34">
        <f t="shared" si="54"/>
        <v>1633</v>
      </c>
      <c r="B1637" s="85" t="s">
        <v>187</v>
      </c>
      <c r="C1637" s="85" t="s">
        <v>3282</v>
      </c>
      <c r="D1637" s="85" t="s">
        <v>3283</v>
      </c>
      <c r="E1637" s="85" t="s">
        <v>189</v>
      </c>
      <c r="F1637" s="85" t="s">
        <v>56</v>
      </c>
      <c r="G1637" s="85" t="s">
        <v>189</v>
      </c>
      <c r="H1637" s="85" t="s">
        <v>3284</v>
      </c>
      <c r="I1637" s="94">
        <v>0.35</v>
      </c>
      <c r="J1637" s="78">
        <f t="shared" si="53"/>
        <v>625.95000000000005</v>
      </c>
    </row>
    <row r="1638" spans="1:10" ht="15.5">
      <c r="A1638" s="34">
        <f t="shared" si="54"/>
        <v>1634</v>
      </c>
      <c r="B1638" s="85" t="s">
        <v>187</v>
      </c>
      <c r="C1638" s="85" t="s">
        <v>3285</v>
      </c>
      <c r="D1638" s="85" t="s">
        <v>3286</v>
      </c>
      <c r="E1638" s="85" t="s">
        <v>189</v>
      </c>
      <c r="F1638" s="85" t="s">
        <v>56</v>
      </c>
      <c r="G1638" s="85" t="s">
        <v>189</v>
      </c>
      <c r="H1638" s="85" t="s">
        <v>3287</v>
      </c>
      <c r="I1638" s="94">
        <v>0.35</v>
      </c>
      <c r="J1638" s="78">
        <f t="shared" si="53"/>
        <v>466.7</v>
      </c>
    </row>
    <row r="1639" spans="1:10" ht="15.5">
      <c r="A1639" s="34">
        <f t="shared" si="54"/>
        <v>1635</v>
      </c>
      <c r="B1639" s="85" t="s">
        <v>187</v>
      </c>
      <c r="C1639" s="85" t="s">
        <v>3288</v>
      </c>
      <c r="D1639" s="85" t="s">
        <v>3289</v>
      </c>
      <c r="E1639" s="85" t="s">
        <v>189</v>
      </c>
      <c r="F1639" s="85" t="s">
        <v>56</v>
      </c>
      <c r="G1639" s="85" t="s">
        <v>189</v>
      </c>
      <c r="H1639" s="85" t="s">
        <v>3290</v>
      </c>
      <c r="I1639" s="94">
        <v>0.35</v>
      </c>
      <c r="J1639" s="78">
        <f t="shared" si="53"/>
        <v>3268.85</v>
      </c>
    </row>
    <row r="1640" spans="1:10" ht="15.5">
      <c r="A1640" s="34">
        <f t="shared" si="54"/>
        <v>1636</v>
      </c>
      <c r="B1640" s="85" t="s">
        <v>187</v>
      </c>
      <c r="C1640" s="85" t="s">
        <v>3291</v>
      </c>
      <c r="D1640" s="85" t="s">
        <v>3292</v>
      </c>
      <c r="E1640" s="85" t="s">
        <v>189</v>
      </c>
      <c r="F1640" s="85" t="s">
        <v>56</v>
      </c>
      <c r="G1640" s="85" t="s">
        <v>189</v>
      </c>
      <c r="H1640" s="85" t="s">
        <v>3293</v>
      </c>
      <c r="I1640" s="94">
        <v>0.35</v>
      </c>
      <c r="J1640" s="78">
        <f t="shared" si="53"/>
        <v>4900.3500000000004</v>
      </c>
    </row>
    <row r="1641" spans="1:10" ht="15.5">
      <c r="A1641" s="34">
        <f t="shared" si="54"/>
        <v>1637</v>
      </c>
      <c r="B1641" s="85" t="s">
        <v>187</v>
      </c>
      <c r="C1641" s="85" t="s">
        <v>3294</v>
      </c>
      <c r="D1641" s="85" t="s">
        <v>3295</v>
      </c>
      <c r="E1641" s="85" t="s">
        <v>189</v>
      </c>
      <c r="F1641" s="85" t="s">
        <v>56</v>
      </c>
      <c r="G1641" s="85" t="s">
        <v>189</v>
      </c>
      <c r="H1641" s="85" t="s">
        <v>3296</v>
      </c>
      <c r="I1641" s="94">
        <v>0.35</v>
      </c>
      <c r="J1641" s="78">
        <f t="shared" si="53"/>
        <v>5098.6000000000004</v>
      </c>
    </row>
    <row r="1642" spans="1:10" ht="15.5">
      <c r="A1642" s="34">
        <f t="shared" si="54"/>
        <v>1638</v>
      </c>
      <c r="B1642" s="85" t="s">
        <v>187</v>
      </c>
      <c r="C1642" s="85" t="s">
        <v>3297</v>
      </c>
      <c r="D1642" s="85" t="s">
        <v>3298</v>
      </c>
      <c r="E1642" s="85" t="s">
        <v>189</v>
      </c>
      <c r="F1642" s="85" t="s">
        <v>56</v>
      </c>
      <c r="G1642" s="85" t="s">
        <v>189</v>
      </c>
      <c r="H1642" s="85" t="s">
        <v>3299</v>
      </c>
      <c r="I1642" s="94">
        <v>0.35</v>
      </c>
      <c r="J1642" s="78">
        <f t="shared" si="53"/>
        <v>5079.1000000000004</v>
      </c>
    </row>
    <row r="1643" spans="1:10" ht="15.5">
      <c r="A1643" s="34">
        <f t="shared" si="54"/>
        <v>1639</v>
      </c>
      <c r="B1643" s="85" t="s">
        <v>187</v>
      </c>
      <c r="C1643" s="85" t="s">
        <v>3300</v>
      </c>
      <c r="D1643" s="85" t="s">
        <v>3301</v>
      </c>
      <c r="E1643" s="85" t="s">
        <v>189</v>
      </c>
      <c r="F1643" s="85" t="s">
        <v>56</v>
      </c>
      <c r="G1643" s="85" t="s">
        <v>189</v>
      </c>
      <c r="H1643" s="85" t="s">
        <v>3290</v>
      </c>
      <c r="I1643" s="94">
        <v>0.35</v>
      </c>
      <c r="J1643" s="78">
        <f t="shared" si="53"/>
        <v>3268.85</v>
      </c>
    </row>
    <row r="1644" spans="1:10" ht="15.5">
      <c r="A1644" s="34">
        <f t="shared" si="54"/>
        <v>1640</v>
      </c>
      <c r="B1644" s="85" t="s">
        <v>187</v>
      </c>
      <c r="C1644" s="85" t="s">
        <v>3302</v>
      </c>
      <c r="D1644" s="85" t="s">
        <v>3303</v>
      </c>
      <c r="E1644" s="85" t="s">
        <v>189</v>
      </c>
      <c r="F1644" s="85" t="s">
        <v>56</v>
      </c>
      <c r="G1644" s="85" t="s">
        <v>189</v>
      </c>
      <c r="H1644" s="85" t="s">
        <v>3304</v>
      </c>
      <c r="I1644" s="94">
        <v>0.35</v>
      </c>
      <c r="J1644" s="78">
        <f t="shared" si="53"/>
        <v>3759.6</v>
      </c>
    </row>
    <row r="1645" spans="1:10" ht="15.5">
      <c r="A1645" s="34">
        <f t="shared" si="54"/>
        <v>1641</v>
      </c>
      <c r="B1645" s="85" t="s">
        <v>187</v>
      </c>
      <c r="C1645" s="85" t="s">
        <v>3305</v>
      </c>
      <c r="D1645" s="85" t="s">
        <v>3306</v>
      </c>
      <c r="E1645" s="85" t="s">
        <v>189</v>
      </c>
      <c r="F1645" s="85" t="s">
        <v>56</v>
      </c>
      <c r="G1645" s="85" t="s">
        <v>189</v>
      </c>
      <c r="H1645" s="85" t="s">
        <v>3290</v>
      </c>
      <c r="I1645" s="94">
        <v>0.35</v>
      </c>
      <c r="J1645" s="78">
        <f t="shared" si="53"/>
        <v>3268.85</v>
      </c>
    </row>
    <row r="1646" spans="1:10" ht="15.5">
      <c r="A1646" s="34">
        <f t="shared" si="54"/>
        <v>1642</v>
      </c>
      <c r="B1646" s="85" t="s">
        <v>187</v>
      </c>
      <c r="C1646" s="85" t="s">
        <v>3307</v>
      </c>
      <c r="D1646" s="85" t="s">
        <v>3308</v>
      </c>
      <c r="E1646" s="85" t="s">
        <v>189</v>
      </c>
      <c r="F1646" s="85" t="s">
        <v>56</v>
      </c>
      <c r="G1646" s="85" t="s">
        <v>189</v>
      </c>
      <c r="H1646" s="85" t="s">
        <v>3309</v>
      </c>
      <c r="I1646" s="94">
        <v>0.35</v>
      </c>
      <c r="J1646" s="78">
        <f t="shared" si="53"/>
        <v>7352.1500000000005</v>
      </c>
    </row>
    <row r="1647" spans="1:10" ht="15.5">
      <c r="A1647" s="34">
        <f t="shared" si="54"/>
        <v>1643</v>
      </c>
      <c r="B1647" s="85" t="s">
        <v>187</v>
      </c>
      <c r="C1647" s="85" t="s">
        <v>3310</v>
      </c>
      <c r="D1647" s="85" t="s">
        <v>3311</v>
      </c>
      <c r="E1647" s="85" t="s">
        <v>189</v>
      </c>
      <c r="F1647" s="85" t="s">
        <v>56</v>
      </c>
      <c r="G1647" s="85" t="s">
        <v>189</v>
      </c>
      <c r="H1647" s="85" t="s">
        <v>3312</v>
      </c>
      <c r="I1647" s="94">
        <v>0.35</v>
      </c>
      <c r="J1647" s="78">
        <f t="shared" si="53"/>
        <v>7550.4000000000005</v>
      </c>
    </row>
    <row r="1648" spans="1:10" ht="15.5">
      <c r="A1648" s="34">
        <f t="shared" si="54"/>
        <v>1644</v>
      </c>
      <c r="B1648" s="85" t="s">
        <v>187</v>
      </c>
      <c r="C1648" s="85" t="s">
        <v>3313</v>
      </c>
      <c r="D1648" s="85" t="s">
        <v>3314</v>
      </c>
      <c r="E1648" s="85" t="s">
        <v>189</v>
      </c>
      <c r="F1648" s="85" t="s">
        <v>56</v>
      </c>
      <c r="G1648" s="85" t="s">
        <v>189</v>
      </c>
      <c r="H1648" s="85" t="s">
        <v>3315</v>
      </c>
      <c r="I1648" s="94">
        <v>0.35</v>
      </c>
      <c r="J1648" s="78">
        <f t="shared" si="53"/>
        <v>6444.75</v>
      </c>
    </row>
    <row r="1649" spans="1:10" ht="15.5">
      <c r="A1649" s="34">
        <f t="shared" si="54"/>
        <v>1645</v>
      </c>
      <c r="B1649" s="85" t="s">
        <v>187</v>
      </c>
      <c r="C1649" s="85" t="s">
        <v>3316</v>
      </c>
      <c r="D1649" s="85" t="s">
        <v>3317</v>
      </c>
      <c r="E1649" s="85" t="s">
        <v>189</v>
      </c>
      <c r="F1649" s="85" t="s">
        <v>56</v>
      </c>
      <c r="G1649" s="85" t="s">
        <v>189</v>
      </c>
      <c r="H1649" s="85" t="s">
        <v>3318</v>
      </c>
      <c r="I1649" s="94">
        <v>0.35</v>
      </c>
      <c r="J1649" s="78">
        <f t="shared" si="53"/>
        <v>6247.1500000000005</v>
      </c>
    </row>
    <row r="1650" spans="1:10" ht="15.5">
      <c r="A1650" s="34">
        <f t="shared" si="54"/>
        <v>1646</v>
      </c>
      <c r="B1650" s="85" t="s">
        <v>187</v>
      </c>
      <c r="C1650" s="85" t="s">
        <v>3319</v>
      </c>
      <c r="D1650" s="85" t="s">
        <v>3320</v>
      </c>
      <c r="E1650" s="85" t="s">
        <v>189</v>
      </c>
      <c r="F1650" s="85" t="s">
        <v>56</v>
      </c>
      <c r="G1650" s="85" t="s">
        <v>189</v>
      </c>
      <c r="H1650" s="85" t="s">
        <v>3321</v>
      </c>
      <c r="I1650" s="94">
        <v>0.35</v>
      </c>
      <c r="J1650" s="78">
        <f t="shared" si="53"/>
        <v>6650.1500000000005</v>
      </c>
    </row>
    <row r="1651" spans="1:10" ht="15.5">
      <c r="A1651" s="34">
        <f t="shared" si="54"/>
        <v>1647</v>
      </c>
      <c r="B1651" s="85" t="s">
        <v>187</v>
      </c>
      <c r="C1651" s="85" t="s">
        <v>3322</v>
      </c>
      <c r="D1651" s="85" t="s">
        <v>3323</v>
      </c>
      <c r="E1651" s="85" t="s">
        <v>189</v>
      </c>
      <c r="F1651" s="85" t="s">
        <v>56</v>
      </c>
      <c r="G1651" s="85" t="s">
        <v>189</v>
      </c>
      <c r="H1651" s="85" t="s">
        <v>3324</v>
      </c>
      <c r="I1651" s="94">
        <v>0.35</v>
      </c>
      <c r="J1651" s="78">
        <f t="shared" si="53"/>
        <v>8753.5500000000011</v>
      </c>
    </row>
    <row r="1652" spans="1:10" ht="15.5">
      <c r="A1652" s="34">
        <f t="shared" si="54"/>
        <v>1648</v>
      </c>
      <c r="B1652" s="85" t="s">
        <v>187</v>
      </c>
      <c r="C1652" s="85" t="s">
        <v>3325</v>
      </c>
      <c r="D1652" s="85" t="s">
        <v>3326</v>
      </c>
      <c r="E1652" s="85" t="s">
        <v>189</v>
      </c>
      <c r="F1652" s="85" t="s">
        <v>56</v>
      </c>
      <c r="G1652" s="85" t="s">
        <v>189</v>
      </c>
      <c r="H1652" s="85" t="s">
        <v>3327</v>
      </c>
      <c r="I1652" s="94">
        <v>0.35</v>
      </c>
      <c r="J1652" s="78">
        <f t="shared" si="53"/>
        <v>8987.5500000000011</v>
      </c>
    </row>
    <row r="1653" spans="1:10" ht="15.5">
      <c r="A1653" s="34">
        <f t="shared" si="54"/>
        <v>1649</v>
      </c>
      <c r="B1653" s="85" t="s">
        <v>187</v>
      </c>
      <c r="C1653" s="85" t="s">
        <v>3328</v>
      </c>
      <c r="D1653" s="85" t="s">
        <v>3329</v>
      </c>
      <c r="E1653" s="85" t="s">
        <v>189</v>
      </c>
      <c r="F1653" s="85" t="s">
        <v>56</v>
      </c>
      <c r="G1653" s="85" t="s">
        <v>189</v>
      </c>
      <c r="H1653" s="85" t="s">
        <v>3330</v>
      </c>
      <c r="I1653" s="94">
        <v>0.35</v>
      </c>
      <c r="J1653" s="78">
        <f t="shared" ref="J1653:J1716" si="55">H1653*(1-I1653)</f>
        <v>7881.25</v>
      </c>
    </row>
    <row r="1654" spans="1:10" ht="15.5">
      <c r="A1654" s="34">
        <f t="shared" si="54"/>
        <v>1650</v>
      </c>
      <c r="B1654" s="85" t="s">
        <v>187</v>
      </c>
      <c r="C1654" s="85" t="s">
        <v>3331</v>
      </c>
      <c r="D1654" s="85" t="s">
        <v>3332</v>
      </c>
      <c r="E1654" s="85" t="s">
        <v>189</v>
      </c>
      <c r="F1654" s="85" t="s">
        <v>56</v>
      </c>
      <c r="G1654" s="85" t="s">
        <v>189</v>
      </c>
      <c r="H1654" s="85" t="s">
        <v>3321</v>
      </c>
      <c r="I1654" s="94">
        <v>0.35</v>
      </c>
      <c r="J1654" s="78">
        <f t="shared" si="55"/>
        <v>6650.1500000000005</v>
      </c>
    </row>
    <row r="1655" spans="1:10" ht="15.5">
      <c r="A1655" s="34">
        <f t="shared" si="54"/>
        <v>1651</v>
      </c>
      <c r="B1655" s="85" t="s">
        <v>187</v>
      </c>
      <c r="C1655" s="85" t="s">
        <v>3333</v>
      </c>
      <c r="D1655" s="85" t="s">
        <v>3334</v>
      </c>
      <c r="E1655" s="85" t="s">
        <v>189</v>
      </c>
      <c r="F1655" s="85" t="s">
        <v>56</v>
      </c>
      <c r="G1655" s="85" t="s">
        <v>189</v>
      </c>
      <c r="H1655" s="85" t="s">
        <v>3335</v>
      </c>
      <c r="I1655" s="94">
        <v>0.35</v>
      </c>
      <c r="J1655" s="78">
        <f t="shared" si="55"/>
        <v>7647.9000000000005</v>
      </c>
    </row>
    <row r="1656" spans="1:10" ht="15.5">
      <c r="A1656" s="34">
        <f t="shared" si="54"/>
        <v>1652</v>
      </c>
      <c r="B1656" s="85" t="s">
        <v>187</v>
      </c>
      <c r="C1656" s="85" t="s">
        <v>3336</v>
      </c>
      <c r="D1656" s="85" t="s">
        <v>3337</v>
      </c>
      <c r="E1656" s="85" t="s">
        <v>189</v>
      </c>
      <c r="F1656" s="85" t="s">
        <v>56</v>
      </c>
      <c r="G1656" s="85" t="s">
        <v>189</v>
      </c>
      <c r="H1656" s="85" t="s">
        <v>3338</v>
      </c>
      <c r="I1656" s="94">
        <v>0.35</v>
      </c>
      <c r="J1656" s="78">
        <f t="shared" si="55"/>
        <v>10545.6</v>
      </c>
    </row>
    <row r="1657" spans="1:10" ht="15.5">
      <c r="A1657" s="34">
        <f t="shared" si="54"/>
        <v>1653</v>
      </c>
      <c r="B1657" s="85" t="s">
        <v>187</v>
      </c>
      <c r="C1657" s="85" t="s">
        <v>3339</v>
      </c>
      <c r="D1657" s="85" t="s">
        <v>3340</v>
      </c>
      <c r="E1657" s="85" t="s">
        <v>189</v>
      </c>
      <c r="F1657" s="85" t="s">
        <v>56</v>
      </c>
      <c r="G1657" s="85" t="s">
        <v>189</v>
      </c>
      <c r="H1657" s="85" t="s">
        <v>3341</v>
      </c>
      <c r="I1657" s="94">
        <v>0.35</v>
      </c>
      <c r="J1657" s="78">
        <f t="shared" si="55"/>
        <v>9439.9500000000007</v>
      </c>
    </row>
    <row r="1658" spans="1:10" ht="15.5">
      <c r="A1658" s="34">
        <f t="shared" si="54"/>
        <v>1654</v>
      </c>
      <c r="B1658" s="85" t="s">
        <v>187</v>
      </c>
      <c r="C1658" s="85" t="s">
        <v>3342</v>
      </c>
      <c r="D1658" s="85" t="s">
        <v>3343</v>
      </c>
      <c r="E1658" s="85" t="s">
        <v>189</v>
      </c>
      <c r="F1658" s="85" t="s">
        <v>56</v>
      </c>
      <c r="G1658" s="85" t="s">
        <v>189</v>
      </c>
      <c r="H1658" s="85" t="s">
        <v>3321</v>
      </c>
      <c r="I1658" s="94">
        <v>0.35</v>
      </c>
      <c r="J1658" s="78">
        <f t="shared" si="55"/>
        <v>6650.1500000000005</v>
      </c>
    </row>
    <row r="1659" spans="1:10" ht="15.5">
      <c r="A1659" s="34">
        <f t="shared" si="54"/>
        <v>1655</v>
      </c>
      <c r="B1659" s="85" t="s">
        <v>187</v>
      </c>
      <c r="C1659" s="85" t="s">
        <v>3344</v>
      </c>
      <c r="D1659" s="85" t="s">
        <v>3345</v>
      </c>
      <c r="E1659" s="85" t="s">
        <v>189</v>
      </c>
      <c r="F1659" s="85" t="s">
        <v>56</v>
      </c>
      <c r="G1659" s="85" t="s">
        <v>189</v>
      </c>
      <c r="H1659" s="85" t="s">
        <v>3346</v>
      </c>
      <c r="I1659" s="94">
        <v>0.35</v>
      </c>
      <c r="J1659" s="78">
        <f t="shared" si="55"/>
        <v>10154.950000000001</v>
      </c>
    </row>
    <row r="1660" spans="1:10" ht="15.5">
      <c r="A1660" s="34">
        <f t="shared" si="54"/>
        <v>1656</v>
      </c>
      <c r="B1660" s="85" t="s">
        <v>187</v>
      </c>
      <c r="C1660" s="85" t="s">
        <v>3347</v>
      </c>
      <c r="D1660" s="85" t="s">
        <v>3348</v>
      </c>
      <c r="E1660" s="85" t="s">
        <v>189</v>
      </c>
      <c r="F1660" s="85" t="s">
        <v>56</v>
      </c>
      <c r="G1660" s="85" t="s">
        <v>189</v>
      </c>
      <c r="H1660" s="85" t="s">
        <v>3349</v>
      </c>
      <c r="I1660" s="94">
        <v>0.35</v>
      </c>
      <c r="J1660" s="78">
        <f t="shared" si="55"/>
        <v>10388.300000000001</v>
      </c>
    </row>
    <row r="1661" spans="1:10" ht="15.5">
      <c r="A1661" s="34">
        <f t="shared" si="54"/>
        <v>1657</v>
      </c>
      <c r="B1661" s="85" t="s">
        <v>187</v>
      </c>
      <c r="C1661" s="85" t="s">
        <v>3350</v>
      </c>
      <c r="D1661" s="85" t="s">
        <v>3351</v>
      </c>
      <c r="E1661" s="85" t="s">
        <v>189</v>
      </c>
      <c r="F1661" s="85" t="s">
        <v>56</v>
      </c>
      <c r="G1661" s="85" t="s">
        <v>189</v>
      </c>
      <c r="H1661" s="85" t="s">
        <v>3352</v>
      </c>
      <c r="I1661" s="94">
        <v>0.35</v>
      </c>
      <c r="J1661" s="78">
        <f t="shared" si="55"/>
        <v>9282</v>
      </c>
    </row>
    <row r="1662" spans="1:10" ht="15.5">
      <c r="A1662" s="34">
        <f t="shared" si="54"/>
        <v>1658</v>
      </c>
      <c r="B1662" s="85" t="s">
        <v>187</v>
      </c>
      <c r="C1662" s="85" t="s">
        <v>3353</v>
      </c>
      <c r="D1662" s="85" t="s">
        <v>3354</v>
      </c>
      <c r="E1662" s="85" t="s">
        <v>189</v>
      </c>
      <c r="F1662" s="85" t="s">
        <v>56</v>
      </c>
      <c r="G1662" s="85" t="s">
        <v>189</v>
      </c>
      <c r="H1662" s="85" t="s">
        <v>3355</v>
      </c>
      <c r="I1662" s="94">
        <v>0.35</v>
      </c>
      <c r="J1662" s="78">
        <f t="shared" si="55"/>
        <v>9049.3000000000011</v>
      </c>
    </row>
    <row r="1663" spans="1:10" ht="15.5">
      <c r="A1663" s="34">
        <f t="shared" si="54"/>
        <v>1659</v>
      </c>
      <c r="B1663" s="85" t="s">
        <v>187</v>
      </c>
      <c r="C1663" s="85" t="s">
        <v>3356</v>
      </c>
      <c r="D1663" s="85" t="s">
        <v>3357</v>
      </c>
      <c r="E1663" s="85" t="s">
        <v>189</v>
      </c>
      <c r="F1663" s="85" t="s">
        <v>56</v>
      </c>
      <c r="G1663" s="85" t="s">
        <v>189</v>
      </c>
      <c r="H1663" s="85" t="s">
        <v>3358</v>
      </c>
      <c r="I1663" s="94">
        <v>0.35</v>
      </c>
      <c r="J1663" s="78">
        <f t="shared" si="55"/>
        <v>11946.35</v>
      </c>
    </row>
    <row r="1664" spans="1:10" ht="15.5">
      <c r="A1664" s="34">
        <f t="shared" si="54"/>
        <v>1660</v>
      </c>
      <c r="B1664" s="85" t="s">
        <v>187</v>
      </c>
      <c r="C1664" s="85" t="s">
        <v>3359</v>
      </c>
      <c r="D1664" s="85" t="s">
        <v>3360</v>
      </c>
      <c r="E1664" s="85" t="s">
        <v>189</v>
      </c>
      <c r="F1664" s="85" t="s">
        <v>56</v>
      </c>
      <c r="G1664" s="85" t="s">
        <v>189</v>
      </c>
      <c r="H1664" s="85" t="s">
        <v>3361</v>
      </c>
      <c r="I1664" s="94">
        <v>0.35</v>
      </c>
      <c r="J1664" s="78">
        <f t="shared" si="55"/>
        <v>10841.35</v>
      </c>
    </row>
    <row r="1665" spans="1:10" ht="15.5">
      <c r="A1665" s="34">
        <f t="shared" si="54"/>
        <v>1661</v>
      </c>
      <c r="B1665" s="85" t="s">
        <v>187</v>
      </c>
      <c r="C1665" s="85" t="s">
        <v>3362</v>
      </c>
      <c r="D1665" s="85" t="s">
        <v>3363</v>
      </c>
      <c r="E1665" s="85" t="s">
        <v>189</v>
      </c>
      <c r="F1665" s="85" t="s">
        <v>56</v>
      </c>
      <c r="G1665" s="85" t="s">
        <v>189</v>
      </c>
      <c r="H1665" s="85" t="s">
        <v>3364</v>
      </c>
      <c r="I1665" s="94">
        <v>0.35</v>
      </c>
      <c r="J1665" s="78">
        <f t="shared" si="55"/>
        <v>11672.7</v>
      </c>
    </row>
    <row r="1666" spans="1:10" ht="15.5">
      <c r="A1666" s="34">
        <f t="shared" si="54"/>
        <v>1662</v>
      </c>
      <c r="B1666" s="85" t="s">
        <v>187</v>
      </c>
      <c r="C1666" s="85" t="s">
        <v>3365</v>
      </c>
      <c r="D1666" s="85" t="s">
        <v>3366</v>
      </c>
      <c r="E1666" s="85" t="s">
        <v>189</v>
      </c>
      <c r="F1666" s="85" t="s">
        <v>56</v>
      </c>
      <c r="G1666" s="85" t="s">
        <v>189</v>
      </c>
      <c r="H1666" s="85" t="s">
        <v>3367</v>
      </c>
      <c r="I1666" s="94">
        <v>0.35</v>
      </c>
      <c r="J1666" s="78">
        <f t="shared" si="55"/>
        <v>10450.050000000001</v>
      </c>
    </row>
    <row r="1667" spans="1:10" ht="15.5">
      <c r="A1667" s="34">
        <f t="shared" si="54"/>
        <v>1663</v>
      </c>
      <c r="B1667" s="85" t="s">
        <v>187</v>
      </c>
      <c r="C1667" s="85" t="s">
        <v>3368</v>
      </c>
      <c r="D1667" s="85" t="s">
        <v>3369</v>
      </c>
      <c r="E1667" s="85" t="s">
        <v>189</v>
      </c>
      <c r="F1667" s="85" t="s">
        <v>56</v>
      </c>
      <c r="G1667" s="85" t="s">
        <v>189</v>
      </c>
      <c r="H1667" s="85" t="s">
        <v>3370</v>
      </c>
      <c r="I1667" s="94">
        <v>0.35</v>
      </c>
      <c r="J1667" s="78">
        <f t="shared" si="55"/>
        <v>13347.75</v>
      </c>
    </row>
    <row r="1668" spans="1:10" ht="15.5">
      <c r="A1668" s="34">
        <f t="shared" si="54"/>
        <v>1664</v>
      </c>
      <c r="B1668" s="85" t="s">
        <v>187</v>
      </c>
      <c r="C1668" s="85" t="s">
        <v>3371</v>
      </c>
      <c r="D1668" s="85" t="s">
        <v>3372</v>
      </c>
      <c r="E1668" s="85" t="s">
        <v>189</v>
      </c>
      <c r="F1668" s="85" t="s">
        <v>56</v>
      </c>
      <c r="G1668" s="85" t="s">
        <v>189</v>
      </c>
      <c r="H1668" s="85" t="s">
        <v>3373</v>
      </c>
      <c r="I1668" s="94">
        <v>0.35</v>
      </c>
      <c r="J1668" s="78">
        <f t="shared" si="55"/>
        <v>12242.1</v>
      </c>
    </row>
    <row r="1669" spans="1:10" ht="15.5">
      <c r="A1669" s="34">
        <f t="shared" si="54"/>
        <v>1665</v>
      </c>
      <c r="B1669" s="85" t="s">
        <v>187</v>
      </c>
      <c r="C1669" s="85" t="s">
        <v>3374</v>
      </c>
      <c r="D1669" s="85" t="s">
        <v>3375</v>
      </c>
      <c r="E1669" s="85" t="s">
        <v>189</v>
      </c>
      <c r="F1669" s="85" t="s">
        <v>56</v>
      </c>
      <c r="G1669" s="85" t="s">
        <v>189</v>
      </c>
      <c r="H1669" s="85" t="s">
        <v>3376</v>
      </c>
      <c r="I1669" s="94">
        <v>0.35</v>
      </c>
      <c r="J1669" s="78">
        <f t="shared" si="55"/>
        <v>11863.800000000001</v>
      </c>
    </row>
    <row r="1670" spans="1:10" ht="15.5">
      <c r="A1670" s="34">
        <f t="shared" si="54"/>
        <v>1666</v>
      </c>
      <c r="B1670" s="85" t="s">
        <v>187</v>
      </c>
      <c r="C1670" s="85" t="s">
        <v>3377</v>
      </c>
      <c r="D1670" s="85" t="s">
        <v>3378</v>
      </c>
      <c r="E1670" s="85" t="s">
        <v>189</v>
      </c>
      <c r="F1670" s="85" t="s">
        <v>56</v>
      </c>
      <c r="G1670" s="85" t="s">
        <v>189</v>
      </c>
      <c r="H1670" s="85" t="s">
        <v>3379</v>
      </c>
      <c r="I1670" s="94">
        <v>0.35</v>
      </c>
      <c r="J1670" s="78">
        <f t="shared" si="55"/>
        <v>14749.15</v>
      </c>
    </row>
    <row r="1671" spans="1:10" ht="15.5">
      <c r="A1671" s="34">
        <f t="shared" si="54"/>
        <v>1667</v>
      </c>
      <c r="B1671" s="85" t="s">
        <v>187</v>
      </c>
      <c r="C1671" s="85" t="s">
        <v>3380</v>
      </c>
      <c r="D1671" s="85" t="s">
        <v>3381</v>
      </c>
      <c r="E1671" s="85" t="s">
        <v>189</v>
      </c>
      <c r="F1671" s="85" t="s">
        <v>56</v>
      </c>
      <c r="G1671" s="85" t="s">
        <v>189</v>
      </c>
      <c r="H1671" s="85" t="s">
        <v>3376</v>
      </c>
      <c r="I1671" s="94">
        <v>0.35</v>
      </c>
      <c r="J1671" s="78">
        <f t="shared" si="55"/>
        <v>11863.800000000001</v>
      </c>
    </row>
    <row r="1672" spans="1:10" ht="15.5">
      <c r="A1672" s="34">
        <f t="shared" si="54"/>
        <v>1668</v>
      </c>
      <c r="B1672" s="85" t="s">
        <v>187</v>
      </c>
      <c r="C1672" s="85" t="s">
        <v>3382</v>
      </c>
      <c r="D1672" s="85" t="s">
        <v>3383</v>
      </c>
      <c r="E1672" s="85" t="s">
        <v>189</v>
      </c>
      <c r="F1672" s="85" t="s">
        <v>56</v>
      </c>
      <c r="G1672" s="85" t="s">
        <v>189</v>
      </c>
      <c r="H1672" s="85" t="s">
        <v>3384</v>
      </c>
      <c r="I1672" s="94">
        <v>0.35</v>
      </c>
      <c r="J1672" s="78">
        <f t="shared" si="55"/>
        <v>13643.5</v>
      </c>
    </row>
    <row r="1673" spans="1:10" ht="15.5">
      <c r="A1673" s="34">
        <f t="shared" si="54"/>
        <v>1669</v>
      </c>
      <c r="B1673" s="85" t="s">
        <v>187</v>
      </c>
      <c r="C1673" s="85" t="s">
        <v>3385</v>
      </c>
      <c r="D1673" s="85" t="s">
        <v>3386</v>
      </c>
      <c r="E1673" s="85" t="s">
        <v>189</v>
      </c>
      <c r="F1673" s="85" t="s">
        <v>56</v>
      </c>
      <c r="G1673" s="85" t="s">
        <v>189</v>
      </c>
      <c r="H1673" s="85" t="s">
        <v>3376</v>
      </c>
      <c r="I1673" s="94">
        <v>0.35</v>
      </c>
      <c r="J1673" s="78">
        <f t="shared" si="55"/>
        <v>11863.800000000001</v>
      </c>
    </row>
    <row r="1674" spans="1:10" ht="15.5">
      <c r="A1674" s="34">
        <f t="shared" si="54"/>
        <v>1670</v>
      </c>
      <c r="B1674" s="85" t="s">
        <v>187</v>
      </c>
      <c r="C1674" s="85" t="s">
        <v>3387</v>
      </c>
      <c r="D1674" s="85" t="s">
        <v>3388</v>
      </c>
      <c r="E1674" s="85" t="s">
        <v>189</v>
      </c>
      <c r="F1674" s="85" t="s">
        <v>56</v>
      </c>
      <c r="G1674" s="85" t="s">
        <v>189</v>
      </c>
      <c r="H1674" s="85" t="s">
        <v>287</v>
      </c>
      <c r="I1674" s="94">
        <v>0.35</v>
      </c>
      <c r="J1674" s="78">
        <f t="shared" si="55"/>
        <v>1106.3</v>
      </c>
    </row>
    <row r="1675" spans="1:10" ht="15.5">
      <c r="A1675" s="34">
        <f t="shared" si="54"/>
        <v>1671</v>
      </c>
      <c r="B1675" s="85" t="s">
        <v>187</v>
      </c>
      <c r="C1675" s="85" t="s">
        <v>3389</v>
      </c>
      <c r="D1675" s="85" t="s">
        <v>3390</v>
      </c>
      <c r="E1675" s="85" t="s">
        <v>189</v>
      </c>
      <c r="F1675" s="85" t="s">
        <v>56</v>
      </c>
      <c r="G1675" s="85" t="s">
        <v>189</v>
      </c>
      <c r="H1675" s="85" t="s">
        <v>3132</v>
      </c>
      <c r="I1675" s="94">
        <v>0.35</v>
      </c>
      <c r="J1675" s="78">
        <f t="shared" si="55"/>
        <v>1209</v>
      </c>
    </row>
    <row r="1676" spans="1:10" ht="15.5">
      <c r="A1676" s="34">
        <f t="shared" si="54"/>
        <v>1672</v>
      </c>
      <c r="B1676" s="85" t="s">
        <v>187</v>
      </c>
      <c r="C1676" s="85" t="s">
        <v>3391</v>
      </c>
      <c r="D1676" s="85" t="s">
        <v>3392</v>
      </c>
      <c r="E1676" s="85" t="s">
        <v>189</v>
      </c>
      <c r="F1676" s="85" t="s">
        <v>56</v>
      </c>
      <c r="G1676" s="85" t="s">
        <v>189</v>
      </c>
      <c r="H1676" s="85" t="s">
        <v>3393</v>
      </c>
      <c r="I1676" s="94">
        <v>0.35</v>
      </c>
      <c r="J1676" s="78">
        <f t="shared" si="55"/>
        <v>1214.8500000000001</v>
      </c>
    </row>
    <row r="1677" spans="1:10" ht="15.5">
      <c r="A1677" s="34">
        <f t="shared" si="54"/>
        <v>1673</v>
      </c>
      <c r="B1677" s="85" t="s">
        <v>187</v>
      </c>
      <c r="C1677" s="85" t="s">
        <v>3394</v>
      </c>
      <c r="D1677" s="85" t="s">
        <v>3395</v>
      </c>
      <c r="E1677" s="85" t="s">
        <v>189</v>
      </c>
      <c r="F1677" s="85" t="s">
        <v>56</v>
      </c>
      <c r="G1677" s="85" t="s">
        <v>189</v>
      </c>
      <c r="H1677" s="85" t="s">
        <v>3063</v>
      </c>
      <c r="I1677" s="94">
        <v>0.35</v>
      </c>
      <c r="J1677" s="78">
        <f t="shared" si="55"/>
        <v>137.80000000000001</v>
      </c>
    </row>
    <row r="1678" spans="1:10" ht="15.5">
      <c r="A1678" s="34">
        <f t="shared" si="54"/>
        <v>1674</v>
      </c>
      <c r="B1678" s="85" t="s">
        <v>187</v>
      </c>
      <c r="C1678" s="85" t="s">
        <v>3396</v>
      </c>
      <c r="D1678" s="85" t="s">
        <v>3397</v>
      </c>
      <c r="E1678" s="85" t="s">
        <v>189</v>
      </c>
      <c r="F1678" s="85" t="s">
        <v>56</v>
      </c>
      <c r="G1678" s="85" t="s">
        <v>189</v>
      </c>
      <c r="H1678" s="85" t="s">
        <v>294</v>
      </c>
      <c r="I1678" s="94">
        <v>0.35</v>
      </c>
      <c r="J1678" s="78">
        <f t="shared" si="55"/>
        <v>9.1</v>
      </c>
    </row>
    <row r="1679" spans="1:10" ht="15.5">
      <c r="A1679" s="34">
        <f t="shared" si="54"/>
        <v>1675</v>
      </c>
      <c r="B1679" s="85" t="s">
        <v>187</v>
      </c>
      <c r="C1679" s="85" t="s">
        <v>3398</v>
      </c>
      <c r="D1679" s="85" t="s">
        <v>3399</v>
      </c>
      <c r="E1679" s="85" t="s">
        <v>189</v>
      </c>
      <c r="F1679" s="85" t="s">
        <v>56</v>
      </c>
      <c r="G1679" s="85" t="s">
        <v>189</v>
      </c>
      <c r="H1679" s="85" t="s">
        <v>302</v>
      </c>
      <c r="I1679" s="94">
        <v>0.35</v>
      </c>
      <c r="J1679" s="78">
        <f t="shared" si="55"/>
        <v>143</v>
      </c>
    </row>
    <row r="1680" spans="1:10" ht="15.5">
      <c r="A1680" s="34">
        <f t="shared" si="54"/>
        <v>1676</v>
      </c>
      <c r="B1680" s="85" t="s">
        <v>187</v>
      </c>
      <c r="C1680" s="85" t="s">
        <v>3400</v>
      </c>
      <c r="D1680" s="85" t="s">
        <v>3401</v>
      </c>
      <c r="E1680" s="85" t="s">
        <v>189</v>
      </c>
      <c r="F1680" s="85" t="s">
        <v>56</v>
      </c>
      <c r="G1680" s="85" t="s">
        <v>189</v>
      </c>
      <c r="H1680" s="85" t="s">
        <v>1627</v>
      </c>
      <c r="I1680" s="94">
        <v>0.35</v>
      </c>
      <c r="J1680" s="78">
        <f t="shared" si="55"/>
        <v>40.950000000000003</v>
      </c>
    </row>
    <row r="1681" spans="1:10" ht="15.5">
      <c r="A1681" s="34">
        <f t="shared" si="54"/>
        <v>1677</v>
      </c>
      <c r="B1681" s="85" t="s">
        <v>187</v>
      </c>
      <c r="C1681" s="85" t="s">
        <v>3402</v>
      </c>
      <c r="D1681" s="85" t="s">
        <v>3403</v>
      </c>
      <c r="E1681" s="85" t="s">
        <v>189</v>
      </c>
      <c r="F1681" s="85" t="s">
        <v>56</v>
      </c>
      <c r="G1681" s="85" t="s">
        <v>189</v>
      </c>
      <c r="H1681" s="85" t="s">
        <v>274</v>
      </c>
      <c r="I1681" s="94">
        <v>0.35</v>
      </c>
      <c r="J1681" s="78">
        <f t="shared" si="55"/>
        <v>86.45</v>
      </c>
    </row>
    <row r="1682" spans="1:10" ht="15.5">
      <c r="A1682" s="34">
        <f t="shared" si="54"/>
        <v>1678</v>
      </c>
      <c r="B1682" s="85" t="s">
        <v>187</v>
      </c>
      <c r="C1682" s="85" t="s">
        <v>3404</v>
      </c>
      <c r="D1682" s="85" t="s">
        <v>3405</v>
      </c>
      <c r="E1682" s="85" t="s">
        <v>189</v>
      </c>
      <c r="F1682" s="85" t="s">
        <v>56</v>
      </c>
      <c r="G1682" s="85" t="s">
        <v>189</v>
      </c>
      <c r="H1682" s="85" t="s">
        <v>3406</v>
      </c>
      <c r="I1682" s="94">
        <v>0.35</v>
      </c>
      <c r="J1682" s="78">
        <f t="shared" si="55"/>
        <v>5689.45</v>
      </c>
    </row>
    <row r="1683" spans="1:10" ht="15.5">
      <c r="A1683" s="34">
        <f t="shared" si="54"/>
        <v>1679</v>
      </c>
      <c r="B1683" s="85" t="s">
        <v>187</v>
      </c>
      <c r="C1683" s="85" t="s">
        <v>3407</v>
      </c>
      <c r="D1683" s="85" t="s">
        <v>3408</v>
      </c>
      <c r="E1683" s="85" t="s">
        <v>189</v>
      </c>
      <c r="F1683" s="85" t="s">
        <v>56</v>
      </c>
      <c r="G1683" s="85" t="s">
        <v>189</v>
      </c>
      <c r="H1683" s="85" t="s">
        <v>3409</v>
      </c>
      <c r="I1683" s="94">
        <v>0.35</v>
      </c>
      <c r="J1683" s="78">
        <f t="shared" si="55"/>
        <v>3045.9</v>
      </c>
    </row>
    <row r="1684" spans="1:10" ht="15.5">
      <c r="A1684" s="34">
        <f t="shared" si="54"/>
        <v>1680</v>
      </c>
      <c r="B1684" s="85" t="s">
        <v>187</v>
      </c>
      <c r="C1684" s="85" t="s">
        <v>3410</v>
      </c>
      <c r="D1684" s="85" t="s">
        <v>3411</v>
      </c>
      <c r="E1684" s="85" t="s">
        <v>189</v>
      </c>
      <c r="F1684" s="85" t="s">
        <v>56</v>
      </c>
      <c r="G1684" s="85" t="s">
        <v>189</v>
      </c>
      <c r="H1684" s="85" t="s">
        <v>3412</v>
      </c>
      <c r="I1684" s="94">
        <v>0.35</v>
      </c>
      <c r="J1684" s="78">
        <f t="shared" si="55"/>
        <v>807.30000000000007</v>
      </c>
    </row>
    <row r="1685" spans="1:10" ht="15.5">
      <c r="A1685" s="34">
        <f t="shared" si="54"/>
        <v>1681</v>
      </c>
      <c r="B1685" s="85" t="s">
        <v>187</v>
      </c>
      <c r="C1685" s="85" t="s">
        <v>3413</v>
      </c>
      <c r="D1685" s="85" t="s">
        <v>3414</v>
      </c>
      <c r="E1685" s="85" t="s">
        <v>189</v>
      </c>
      <c r="F1685" s="85" t="s">
        <v>56</v>
      </c>
      <c r="G1685" s="85" t="s">
        <v>189</v>
      </c>
      <c r="H1685" s="85" t="s">
        <v>3415</v>
      </c>
      <c r="I1685" s="94">
        <v>0.35</v>
      </c>
      <c r="J1685" s="78">
        <f t="shared" si="55"/>
        <v>2436.85</v>
      </c>
    </row>
    <row r="1686" spans="1:10" ht="15.5">
      <c r="A1686" s="34">
        <f t="shared" si="54"/>
        <v>1682</v>
      </c>
      <c r="B1686" s="85" t="s">
        <v>187</v>
      </c>
      <c r="C1686" s="85" t="s">
        <v>3416</v>
      </c>
      <c r="D1686" s="85" t="s">
        <v>3417</v>
      </c>
      <c r="E1686" s="85" t="s">
        <v>189</v>
      </c>
      <c r="F1686" s="85" t="s">
        <v>56</v>
      </c>
      <c r="G1686" s="85" t="s">
        <v>189</v>
      </c>
      <c r="H1686" s="85" t="s">
        <v>3418</v>
      </c>
      <c r="I1686" s="94">
        <v>0.35</v>
      </c>
      <c r="J1686" s="78">
        <f t="shared" si="55"/>
        <v>5216.25</v>
      </c>
    </row>
    <row r="1687" spans="1:10" ht="15.5">
      <c r="A1687" s="34">
        <f t="shared" ref="A1687:A1750" si="56">SUM(A1686+1)</f>
        <v>1683</v>
      </c>
      <c r="B1687" s="85" t="s">
        <v>187</v>
      </c>
      <c r="C1687" s="85" t="s">
        <v>3419</v>
      </c>
      <c r="D1687" s="85" t="s">
        <v>3420</v>
      </c>
      <c r="E1687" s="85" t="s">
        <v>189</v>
      </c>
      <c r="F1687" s="85" t="s">
        <v>56</v>
      </c>
      <c r="G1687" s="85" t="s">
        <v>189</v>
      </c>
      <c r="H1687" s="85" t="s">
        <v>3421</v>
      </c>
      <c r="I1687" s="94">
        <v>0.35</v>
      </c>
      <c r="J1687" s="78">
        <f t="shared" si="55"/>
        <v>3225.9500000000003</v>
      </c>
    </row>
    <row r="1688" spans="1:10" ht="15.5">
      <c r="A1688" s="34">
        <f t="shared" si="56"/>
        <v>1684</v>
      </c>
      <c r="B1688" s="85" t="s">
        <v>187</v>
      </c>
      <c r="C1688" s="85" t="s">
        <v>3422</v>
      </c>
      <c r="D1688" s="85" t="s">
        <v>3423</v>
      </c>
      <c r="E1688" s="85" t="s">
        <v>189</v>
      </c>
      <c r="F1688" s="85" t="s">
        <v>56</v>
      </c>
      <c r="G1688" s="85" t="s">
        <v>189</v>
      </c>
      <c r="H1688" s="85" t="s">
        <v>3424</v>
      </c>
      <c r="I1688" s="94">
        <v>0.35</v>
      </c>
      <c r="J1688" s="78">
        <f t="shared" si="55"/>
        <v>3654.3</v>
      </c>
    </row>
    <row r="1689" spans="1:10" ht="15.5">
      <c r="A1689" s="34">
        <f t="shared" si="56"/>
        <v>1685</v>
      </c>
      <c r="B1689" s="85" t="s">
        <v>187</v>
      </c>
      <c r="C1689" s="85" t="s">
        <v>3425</v>
      </c>
      <c r="D1689" s="85" t="s">
        <v>3426</v>
      </c>
      <c r="E1689" s="85" t="s">
        <v>189</v>
      </c>
      <c r="F1689" s="85" t="s">
        <v>56</v>
      </c>
      <c r="G1689" s="85" t="s">
        <v>189</v>
      </c>
      <c r="H1689" s="85" t="s">
        <v>3424</v>
      </c>
      <c r="I1689" s="94">
        <v>0.35</v>
      </c>
      <c r="J1689" s="78">
        <f t="shared" si="55"/>
        <v>3654.3</v>
      </c>
    </row>
    <row r="1690" spans="1:10" ht="15.5">
      <c r="A1690" s="34">
        <f t="shared" si="56"/>
        <v>1686</v>
      </c>
      <c r="B1690" s="85" t="s">
        <v>187</v>
      </c>
      <c r="C1690" s="85" t="s">
        <v>3427</v>
      </c>
      <c r="D1690" s="85" t="s">
        <v>3428</v>
      </c>
      <c r="E1690" s="85" t="s">
        <v>189</v>
      </c>
      <c r="F1690" s="85" t="s">
        <v>56</v>
      </c>
      <c r="G1690" s="85" t="s">
        <v>189</v>
      </c>
      <c r="H1690" s="85" t="s">
        <v>3424</v>
      </c>
      <c r="I1690" s="94">
        <v>0.35</v>
      </c>
      <c r="J1690" s="78">
        <f t="shared" si="55"/>
        <v>3654.3</v>
      </c>
    </row>
    <row r="1691" spans="1:10" ht="15.5">
      <c r="A1691" s="34">
        <f t="shared" si="56"/>
        <v>1687</v>
      </c>
      <c r="B1691" s="85" t="s">
        <v>187</v>
      </c>
      <c r="C1691" s="85" t="s">
        <v>3429</v>
      </c>
      <c r="D1691" s="85" t="s">
        <v>3430</v>
      </c>
      <c r="E1691" s="85" t="s">
        <v>189</v>
      </c>
      <c r="F1691" s="85" t="s">
        <v>56</v>
      </c>
      <c r="G1691" s="85" t="s">
        <v>189</v>
      </c>
      <c r="H1691" s="85" t="s">
        <v>3424</v>
      </c>
      <c r="I1691" s="94">
        <v>0.35</v>
      </c>
      <c r="J1691" s="78">
        <f t="shared" si="55"/>
        <v>3654.3</v>
      </c>
    </row>
    <row r="1692" spans="1:10" ht="15.5">
      <c r="A1692" s="34">
        <f t="shared" si="56"/>
        <v>1688</v>
      </c>
      <c r="B1692" s="85" t="s">
        <v>187</v>
      </c>
      <c r="C1692" s="85" t="s">
        <v>3431</v>
      </c>
      <c r="D1692" s="85" t="s">
        <v>3432</v>
      </c>
      <c r="E1692" s="85" t="s">
        <v>189</v>
      </c>
      <c r="F1692" s="85" t="s">
        <v>56</v>
      </c>
      <c r="G1692" s="85" t="s">
        <v>189</v>
      </c>
      <c r="H1692" s="85" t="s">
        <v>3421</v>
      </c>
      <c r="I1692" s="94">
        <v>0.35</v>
      </c>
      <c r="J1692" s="78">
        <f t="shared" si="55"/>
        <v>3225.9500000000003</v>
      </c>
    </row>
    <row r="1693" spans="1:10" ht="15.5">
      <c r="A1693" s="34">
        <f t="shared" si="56"/>
        <v>1689</v>
      </c>
      <c r="B1693" s="85" t="s">
        <v>187</v>
      </c>
      <c r="C1693" s="85" t="s">
        <v>3433</v>
      </c>
      <c r="D1693" s="85" t="s">
        <v>3434</v>
      </c>
      <c r="E1693" s="85" t="s">
        <v>189</v>
      </c>
      <c r="F1693" s="85" t="s">
        <v>56</v>
      </c>
      <c r="G1693" s="85" t="s">
        <v>189</v>
      </c>
      <c r="H1693" s="85" t="s">
        <v>3421</v>
      </c>
      <c r="I1693" s="94">
        <v>0.35</v>
      </c>
      <c r="J1693" s="78">
        <f t="shared" si="55"/>
        <v>3225.9500000000003</v>
      </c>
    </row>
    <row r="1694" spans="1:10" ht="15.5">
      <c r="A1694" s="34">
        <f t="shared" si="56"/>
        <v>1690</v>
      </c>
      <c r="B1694" s="85" t="s">
        <v>187</v>
      </c>
      <c r="C1694" s="85" t="s">
        <v>3435</v>
      </c>
      <c r="D1694" s="85" t="s">
        <v>3436</v>
      </c>
      <c r="E1694" s="85" t="s">
        <v>189</v>
      </c>
      <c r="F1694" s="85" t="s">
        <v>56</v>
      </c>
      <c r="G1694" s="85" t="s">
        <v>189</v>
      </c>
      <c r="H1694" s="85" t="s">
        <v>3421</v>
      </c>
      <c r="I1694" s="94">
        <v>0.35</v>
      </c>
      <c r="J1694" s="78">
        <f t="shared" si="55"/>
        <v>3225.9500000000003</v>
      </c>
    </row>
    <row r="1695" spans="1:10" ht="15.5">
      <c r="A1695" s="34">
        <f t="shared" si="56"/>
        <v>1691</v>
      </c>
      <c r="B1695" s="85" t="s">
        <v>187</v>
      </c>
      <c r="C1695" s="85" t="s">
        <v>3437</v>
      </c>
      <c r="D1695" s="85" t="s">
        <v>3438</v>
      </c>
      <c r="E1695" s="85" t="s">
        <v>189</v>
      </c>
      <c r="F1695" s="85" t="s">
        <v>56</v>
      </c>
      <c r="G1695" s="85" t="s">
        <v>189</v>
      </c>
      <c r="H1695" s="85" t="s">
        <v>3439</v>
      </c>
      <c r="I1695" s="94">
        <v>0.35</v>
      </c>
      <c r="J1695" s="78">
        <f t="shared" si="55"/>
        <v>36920</v>
      </c>
    </row>
    <row r="1696" spans="1:10" ht="15.5">
      <c r="A1696" s="34">
        <f t="shared" si="56"/>
        <v>1692</v>
      </c>
      <c r="B1696" s="85" t="s">
        <v>187</v>
      </c>
      <c r="C1696" s="85" t="s">
        <v>3440</v>
      </c>
      <c r="D1696" s="85" t="s">
        <v>3441</v>
      </c>
      <c r="E1696" s="85" t="s">
        <v>189</v>
      </c>
      <c r="F1696" s="85" t="s">
        <v>56</v>
      </c>
      <c r="G1696" s="85" t="s">
        <v>189</v>
      </c>
      <c r="H1696" s="85" t="s">
        <v>3442</v>
      </c>
      <c r="I1696" s="94">
        <v>0.35</v>
      </c>
      <c r="J1696" s="78">
        <f t="shared" si="55"/>
        <v>39557.050000000003</v>
      </c>
    </row>
    <row r="1697" spans="1:10" ht="15.5">
      <c r="A1697" s="34">
        <f t="shared" si="56"/>
        <v>1693</v>
      </c>
      <c r="B1697" s="85" t="s">
        <v>187</v>
      </c>
      <c r="C1697" s="85" t="s">
        <v>3443</v>
      </c>
      <c r="D1697" s="85" t="s">
        <v>3444</v>
      </c>
      <c r="E1697" s="85" t="s">
        <v>189</v>
      </c>
      <c r="F1697" s="85" t="s">
        <v>56</v>
      </c>
      <c r="G1697" s="85" t="s">
        <v>189</v>
      </c>
      <c r="H1697" s="85" t="s">
        <v>3442</v>
      </c>
      <c r="I1697" s="94">
        <v>0.35</v>
      </c>
      <c r="J1697" s="78">
        <f t="shared" si="55"/>
        <v>39557.050000000003</v>
      </c>
    </row>
    <row r="1698" spans="1:10" ht="15.5">
      <c r="A1698" s="34">
        <f t="shared" si="56"/>
        <v>1694</v>
      </c>
      <c r="B1698" s="85" t="s">
        <v>187</v>
      </c>
      <c r="C1698" s="85" t="s">
        <v>3445</v>
      </c>
      <c r="D1698" s="85" t="s">
        <v>3446</v>
      </c>
      <c r="E1698" s="85" t="s">
        <v>189</v>
      </c>
      <c r="F1698" s="85" t="s">
        <v>56</v>
      </c>
      <c r="G1698" s="85" t="s">
        <v>189</v>
      </c>
      <c r="H1698" s="85" t="s">
        <v>3447</v>
      </c>
      <c r="I1698" s="94">
        <v>0.35</v>
      </c>
      <c r="J1698" s="78">
        <f t="shared" si="55"/>
        <v>42853.85</v>
      </c>
    </row>
    <row r="1699" spans="1:10" ht="15.5">
      <c r="A1699" s="34">
        <f t="shared" si="56"/>
        <v>1695</v>
      </c>
      <c r="B1699" s="85" t="s">
        <v>187</v>
      </c>
      <c r="C1699" s="85" t="s">
        <v>3448</v>
      </c>
      <c r="D1699" s="85" t="s">
        <v>3449</v>
      </c>
      <c r="E1699" s="85" t="s">
        <v>189</v>
      </c>
      <c r="F1699" s="85" t="s">
        <v>56</v>
      </c>
      <c r="G1699" s="85" t="s">
        <v>189</v>
      </c>
      <c r="H1699" s="85" t="s">
        <v>3447</v>
      </c>
      <c r="I1699" s="94">
        <v>0.35</v>
      </c>
      <c r="J1699" s="78">
        <f t="shared" si="55"/>
        <v>42853.85</v>
      </c>
    </row>
    <row r="1700" spans="1:10" ht="15.5">
      <c r="A1700" s="34">
        <f t="shared" si="56"/>
        <v>1696</v>
      </c>
      <c r="B1700" s="85" t="s">
        <v>187</v>
      </c>
      <c r="C1700" s="85" t="s">
        <v>3450</v>
      </c>
      <c r="D1700" s="85" t="s">
        <v>3451</v>
      </c>
      <c r="E1700" s="85" t="s">
        <v>189</v>
      </c>
      <c r="F1700" s="85" t="s">
        <v>56</v>
      </c>
      <c r="G1700" s="85" t="s">
        <v>189</v>
      </c>
      <c r="H1700" s="85" t="s">
        <v>3452</v>
      </c>
      <c r="I1700" s="94">
        <v>0.35</v>
      </c>
      <c r="J1700" s="78">
        <f t="shared" si="55"/>
        <v>46150</v>
      </c>
    </row>
    <row r="1701" spans="1:10" ht="15.5">
      <c r="A1701" s="34">
        <f t="shared" si="56"/>
        <v>1697</v>
      </c>
      <c r="B1701" s="85" t="s">
        <v>187</v>
      </c>
      <c r="C1701" s="85" t="s">
        <v>3453</v>
      </c>
      <c r="D1701" s="85" t="s">
        <v>3454</v>
      </c>
      <c r="E1701" s="85" t="s">
        <v>189</v>
      </c>
      <c r="F1701" s="85" t="s">
        <v>56</v>
      </c>
      <c r="G1701" s="85" t="s">
        <v>189</v>
      </c>
      <c r="H1701" s="85" t="s">
        <v>3455</v>
      </c>
      <c r="I1701" s="94">
        <v>0.35</v>
      </c>
      <c r="J1701" s="78">
        <f t="shared" si="55"/>
        <v>714.35</v>
      </c>
    </row>
    <row r="1702" spans="1:10" ht="15.5">
      <c r="A1702" s="34">
        <f t="shared" si="56"/>
        <v>1698</v>
      </c>
      <c r="B1702" s="85" t="s">
        <v>187</v>
      </c>
      <c r="C1702" s="85" t="s">
        <v>3456</v>
      </c>
      <c r="D1702" s="85" t="s">
        <v>3457</v>
      </c>
      <c r="E1702" s="85" t="s">
        <v>189</v>
      </c>
      <c r="F1702" s="85" t="s">
        <v>56</v>
      </c>
      <c r="G1702" s="85" t="s">
        <v>189</v>
      </c>
      <c r="H1702" s="85" t="s">
        <v>1245</v>
      </c>
      <c r="I1702" s="94">
        <v>0.35</v>
      </c>
      <c r="J1702" s="78">
        <f t="shared" si="55"/>
        <v>581.75</v>
      </c>
    </row>
    <row r="1703" spans="1:10" ht="15.5">
      <c r="A1703" s="34">
        <f t="shared" si="56"/>
        <v>1699</v>
      </c>
      <c r="B1703" s="85" t="s">
        <v>187</v>
      </c>
      <c r="C1703" s="85" t="s">
        <v>3458</v>
      </c>
      <c r="D1703" s="85" t="s">
        <v>3459</v>
      </c>
      <c r="E1703" s="85" t="s">
        <v>189</v>
      </c>
      <c r="F1703" s="85" t="s">
        <v>56</v>
      </c>
      <c r="G1703" s="85" t="s">
        <v>189</v>
      </c>
      <c r="H1703" s="85" t="s">
        <v>3460</v>
      </c>
      <c r="I1703" s="94">
        <v>0.35</v>
      </c>
      <c r="J1703" s="78">
        <f t="shared" si="55"/>
        <v>257.40000000000003</v>
      </c>
    </row>
    <row r="1704" spans="1:10" ht="15.5">
      <c r="A1704" s="34">
        <f t="shared" si="56"/>
        <v>1700</v>
      </c>
      <c r="B1704" s="85" t="s">
        <v>187</v>
      </c>
      <c r="C1704" s="85" t="s">
        <v>3461</v>
      </c>
      <c r="D1704" s="85" t="s">
        <v>3462</v>
      </c>
      <c r="E1704" s="85" t="s">
        <v>189</v>
      </c>
      <c r="F1704" s="85" t="s">
        <v>56</v>
      </c>
      <c r="G1704" s="85" t="s">
        <v>189</v>
      </c>
      <c r="H1704" s="85" t="s">
        <v>367</v>
      </c>
      <c r="I1704" s="94">
        <v>0.35</v>
      </c>
      <c r="J1704" s="78">
        <f t="shared" si="55"/>
        <v>248.95000000000002</v>
      </c>
    </row>
    <row r="1705" spans="1:10" ht="15.5">
      <c r="A1705" s="34">
        <f t="shared" si="56"/>
        <v>1701</v>
      </c>
      <c r="B1705" s="85" t="s">
        <v>187</v>
      </c>
      <c r="C1705" s="85" t="s">
        <v>3463</v>
      </c>
      <c r="D1705" s="85" t="s">
        <v>3464</v>
      </c>
      <c r="E1705" s="85" t="s">
        <v>189</v>
      </c>
      <c r="F1705" s="85" t="s">
        <v>56</v>
      </c>
      <c r="G1705" s="85" t="s">
        <v>189</v>
      </c>
      <c r="H1705" s="85" t="s">
        <v>3465</v>
      </c>
      <c r="I1705" s="94">
        <v>0.35</v>
      </c>
      <c r="J1705" s="78">
        <f t="shared" si="55"/>
        <v>945.1</v>
      </c>
    </row>
    <row r="1706" spans="1:10" ht="15.5">
      <c r="A1706" s="34">
        <f t="shared" si="56"/>
        <v>1702</v>
      </c>
      <c r="B1706" s="85" t="s">
        <v>187</v>
      </c>
      <c r="C1706" s="85" t="s">
        <v>3466</v>
      </c>
      <c r="D1706" s="85" t="s">
        <v>3467</v>
      </c>
      <c r="E1706" s="85" t="s">
        <v>189</v>
      </c>
      <c r="F1706" s="85" t="s">
        <v>56</v>
      </c>
      <c r="G1706" s="85" t="s">
        <v>189</v>
      </c>
      <c r="H1706" s="85" t="s">
        <v>3468</v>
      </c>
      <c r="I1706" s="94">
        <v>0.35</v>
      </c>
      <c r="J1706" s="78">
        <f t="shared" si="55"/>
        <v>964.6</v>
      </c>
    </row>
    <row r="1707" spans="1:10" ht="15.5">
      <c r="A1707" s="34">
        <f t="shared" si="56"/>
        <v>1703</v>
      </c>
      <c r="B1707" s="85" t="s">
        <v>187</v>
      </c>
      <c r="C1707" s="85" t="s">
        <v>3469</v>
      </c>
      <c r="D1707" s="85" t="s">
        <v>3470</v>
      </c>
      <c r="E1707" s="85" t="s">
        <v>189</v>
      </c>
      <c r="F1707" s="85" t="s">
        <v>56</v>
      </c>
      <c r="G1707" s="85" t="s">
        <v>189</v>
      </c>
      <c r="H1707" s="85" t="s">
        <v>3471</v>
      </c>
      <c r="I1707" s="94">
        <v>0.35</v>
      </c>
      <c r="J1707" s="78">
        <f t="shared" si="55"/>
        <v>1450.8</v>
      </c>
    </row>
    <row r="1708" spans="1:10" ht="15.5">
      <c r="A1708" s="34">
        <f t="shared" si="56"/>
        <v>1704</v>
      </c>
      <c r="B1708" s="85" t="s">
        <v>187</v>
      </c>
      <c r="C1708" s="85" t="s">
        <v>3472</v>
      </c>
      <c r="D1708" s="85" t="s">
        <v>3473</v>
      </c>
      <c r="E1708" s="85" t="s">
        <v>189</v>
      </c>
      <c r="F1708" s="85" t="s">
        <v>56</v>
      </c>
      <c r="G1708" s="85" t="s">
        <v>189</v>
      </c>
      <c r="H1708" s="85" t="s">
        <v>3471</v>
      </c>
      <c r="I1708" s="94">
        <v>0.35</v>
      </c>
      <c r="J1708" s="78">
        <f t="shared" si="55"/>
        <v>1450.8</v>
      </c>
    </row>
    <row r="1709" spans="1:10" ht="15.5">
      <c r="A1709" s="34">
        <f t="shared" si="56"/>
        <v>1705</v>
      </c>
      <c r="B1709" s="85" t="s">
        <v>187</v>
      </c>
      <c r="C1709" s="85" t="s">
        <v>3474</v>
      </c>
      <c r="D1709" s="85" t="s">
        <v>3475</v>
      </c>
      <c r="E1709" s="85" t="s">
        <v>189</v>
      </c>
      <c r="F1709" s="85" t="s">
        <v>56</v>
      </c>
      <c r="G1709" s="85" t="s">
        <v>189</v>
      </c>
      <c r="H1709" s="85" t="s">
        <v>1633</v>
      </c>
      <c r="I1709" s="94">
        <v>0.35</v>
      </c>
      <c r="J1709" s="78">
        <f t="shared" si="55"/>
        <v>3396.25</v>
      </c>
    </row>
    <row r="1710" spans="1:10" ht="15.5">
      <c r="A1710" s="34">
        <f t="shared" si="56"/>
        <v>1706</v>
      </c>
      <c r="B1710" s="85" t="s">
        <v>187</v>
      </c>
      <c r="C1710" s="85" t="s">
        <v>3476</v>
      </c>
      <c r="D1710" s="85" t="s">
        <v>3477</v>
      </c>
      <c r="E1710" s="85" t="s">
        <v>189</v>
      </c>
      <c r="F1710" s="85" t="s">
        <v>56</v>
      </c>
      <c r="G1710" s="85" t="s">
        <v>189</v>
      </c>
      <c r="H1710" s="85" t="s">
        <v>3478</v>
      </c>
      <c r="I1710" s="94">
        <v>0.35</v>
      </c>
      <c r="J1710" s="78">
        <f t="shared" si="55"/>
        <v>2980.9</v>
      </c>
    </row>
    <row r="1711" spans="1:10" ht="15.5">
      <c r="A1711" s="34">
        <f t="shared" si="56"/>
        <v>1707</v>
      </c>
      <c r="B1711" s="85" t="s">
        <v>187</v>
      </c>
      <c r="C1711" s="85" t="s">
        <v>3479</v>
      </c>
      <c r="D1711" s="85" t="s">
        <v>3480</v>
      </c>
      <c r="E1711" s="85" t="s">
        <v>189</v>
      </c>
      <c r="F1711" s="85" t="s">
        <v>56</v>
      </c>
      <c r="G1711" s="85" t="s">
        <v>189</v>
      </c>
      <c r="H1711" s="85" t="s">
        <v>1552</v>
      </c>
      <c r="I1711" s="94">
        <v>0.35</v>
      </c>
      <c r="J1711" s="78">
        <f t="shared" si="55"/>
        <v>222.3</v>
      </c>
    </row>
    <row r="1712" spans="1:10" ht="15.5">
      <c r="A1712" s="34">
        <f t="shared" si="56"/>
        <v>1708</v>
      </c>
      <c r="B1712" s="85" t="s">
        <v>187</v>
      </c>
      <c r="C1712" s="85" t="s">
        <v>3481</v>
      </c>
      <c r="D1712" s="85" t="s">
        <v>3482</v>
      </c>
      <c r="E1712" s="85" t="s">
        <v>189</v>
      </c>
      <c r="F1712" s="85" t="s">
        <v>56</v>
      </c>
      <c r="G1712" s="85" t="s">
        <v>189</v>
      </c>
      <c r="H1712" s="85" t="s">
        <v>3483</v>
      </c>
      <c r="I1712" s="94">
        <v>0.35</v>
      </c>
      <c r="J1712" s="78">
        <f t="shared" si="55"/>
        <v>372.45</v>
      </c>
    </row>
    <row r="1713" spans="1:10" ht="15.5">
      <c r="A1713" s="34">
        <f t="shared" si="56"/>
        <v>1709</v>
      </c>
      <c r="B1713" s="85" t="s">
        <v>187</v>
      </c>
      <c r="C1713" s="85" t="s">
        <v>3484</v>
      </c>
      <c r="D1713" s="85" t="s">
        <v>3485</v>
      </c>
      <c r="E1713" s="85" t="s">
        <v>189</v>
      </c>
      <c r="F1713" s="85" t="s">
        <v>56</v>
      </c>
      <c r="G1713" s="85" t="s">
        <v>189</v>
      </c>
      <c r="H1713" s="85" t="s">
        <v>3483</v>
      </c>
      <c r="I1713" s="94">
        <v>0.35</v>
      </c>
      <c r="J1713" s="78">
        <f t="shared" si="55"/>
        <v>372.45</v>
      </c>
    </row>
    <row r="1714" spans="1:10" ht="15.5">
      <c r="A1714" s="34">
        <f t="shared" si="56"/>
        <v>1710</v>
      </c>
      <c r="B1714" s="85" t="s">
        <v>187</v>
      </c>
      <c r="C1714" s="85" t="s">
        <v>3486</v>
      </c>
      <c r="D1714" s="85" t="s">
        <v>3487</v>
      </c>
      <c r="E1714" s="85" t="s">
        <v>189</v>
      </c>
      <c r="F1714" s="85" t="s">
        <v>56</v>
      </c>
      <c r="G1714" s="85" t="s">
        <v>189</v>
      </c>
      <c r="H1714" s="85" t="s">
        <v>3488</v>
      </c>
      <c r="I1714" s="94">
        <v>0.35</v>
      </c>
      <c r="J1714" s="78">
        <f t="shared" si="55"/>
        <v>391.95</v>
      </c>
    </row>
    <row r="1715" spans="1:10" ht="15.5">
      <c r="A1715" s="34">
        <f t="shared" si="56"/>
        <v>1711</v>
      </c>
      <c r="B1715" s="85" t="s">
        <v>187</v>
      </c>
      <c r="C1715" s="85" t="s">
        <v>3489</v>
      </c>
      <c r="D1715" s="85" t="s">
        <v>3490</v>
      </c>
      <c r="E1715" s="85" t="s">
        <v>189</v>
      </c>
      <c r="F1715" s="85" t="s">
        <v>56</v>
      </c>
      <c r="G1715" s="85" t="s">
        <v>189</v>
      </c>
      <c r="H1715" s="85" t="s">
        <v>3488</v>
      </c>
      <c r="I1715" s="94">
        <v>0.35</v>
      </c>
      <c r="J1715" s="78">
        <f t="shared" si="55"/>
        <v>391.95</v>
      </c>
    </row>
    <row r="1716" spans="1:10" ht="15.5">
      <c r="A1716" s="34">
        <f t="shared" si="56"/>
        <v>1712</v>
      </c>
      <c r="B1716" s="85" t="s">
        <v>187</v>
      </c>
      <c r="C1716" s="85" t="s">
        <v>3491</v>
      </c>
      <c r="D1716" s="85" t="s">
        <v>3492</v>
      </c>
      <c r="E1716" s="85" t="s">
        <v>189</v>
      </c>
      <c r="F1716" s="85" t="s">
        <v>56</v>
      </c>
      <c r="G1716" s="85" t="s">
        <v>189</v>
      </c>
      <c r="H1716" s="85" t="s">
        <v>3493</v>
      </c>
      <c r="I1716" s="94">
        <v>0.35</v>
      </c>
      <c r="J1716" s="78">
        <f t="shared" si="55"/>
        <v>1409.2</v>
      </c>
    </row>
    <row r="1717" spans="1:10" ht="15.5">
      <c r="A1717" s="34">
        <f t="shared" si="56"/>
        <v>1713</v>
      </c>
      <c r="B1717" s="85" t="s">
        <v>187</v>
      </c>
      <c r="C1717" s="85" t="s">
        <v>3494</v>
      </c>
      <c r="D1717" s="85" t="s">
        <v>3495</v>
      </c>
      <c r="E1717" s="85" t="s">
        <v>189</v>
      </c>
      <c r="F1717" s="85" t="s">
        <v>56</v>
      </c>
      <c r="G1717" s="85" t="s">
        <v>189</v>
      </c>
      <c r="H1717" s="85" t="s">
        <v>3493</v>
      </c>
      <c r="I1717" s="94">
        <v>0.35</v>
      </c>
      <c r="J1717" s="78">
        <f t="shared" ref="J1717:J1780" si="57">H1717*(1-I1717)</f>
        <v>1409.2</v>
      </c>
    </row>
    <row r="1718" spans="1:10" ht="15.5">
      <c r="A1718" s="34">
        <f t="shared" si="56"/>
        <v>1714</v>
      </c>
      <c r="B1718" s="85" t="s">
        <v>187</v>
      </c>
      <c r="C1718" s="85" t="s">
        <v>3496</v>
      </c>
      <c r="D1718" s="85" t="s">
        <v>3497</v>
      </c>
      <c r="E1718" s="85" t="s">
        <v>189</v>
      </c>
      <c r="F1718" s="85" t="s">
        <v>56</v>
      </c>
      <c r="G1718" s="85" t="s">
        <v>189</v>
      </c>
      <c r="H1718" s="85" t="s">
        <v>3498</v>
      </c>
      <c r="I1718" s="94">
        <v>0.35</v>
      </c>
      <c r="J1718" s="78">
        <f t="shared" si="57"/>
        <v>1454.05</v>
      </c>
    </row>
    <row r="1719" spans="1:10" ht="15.5">
      <c r="A1719" s="34">
        <f t="shared" si="56"/>
        <v>1715</v>
      </c>
      <c r="B1719" s="85" t="s">
        <v>187</v>
      </c>
      <c r="C1719" s="85" t="s">
        <v>3499</v>
      </c>
      <c r="D1719" s="85" t="s">
        <v>3500</v>
      </c>
      <c r="E1719" s="85" t="s">
        <v>189</v>
      </c>
      <c r="F1719" s="85" t="s">
        <v>56</v>
      </c>
      <c r="G1719" s="85" t="s">
        <v>189</v>
      </c>
      <c r="H1719" s="85" t="s">
        <v>3498</v>
      </c>
      <c r="I1719" s="94">
        <v>0.35</v>
      </c>
      <c r="J1719" s="78">
        <f t="shared" si="57"/>
        <v>1454.05</v>
      </c>
    </row>
    <row r="1720" spans="1:10" ht="15.5">
      <c r="A1720" s="34">
        <f t="shared" si="56"/>
        <v>1716</v>
      </c>
      <c r="B1720" s="85" t="s">
        <v>187</v>
      </c>
      <c r="C1720" s="85" t="s">
        <v>3501</v>
      </c>
      <c r="D1720" s="85" t="s">
        <v>3502</v>
      </c>
      <c r="E1720" s="85" t="s">
        <v>189</v>
      </c>
      <c r="F1720" s="85" t="s">
        <v>56</v>
      </c>
      <c r="G1720" s="85" t="s">
        <v>189</v>
      </c>
      <c r="H1720" s="85" t="s">
        <v>3503</v>
      </c>
      <c r="I1720" s="94">
        <v>0.35</v>
      </c>
      <c r="J1720" s="78">
        <f t="shared" si="57"/>
        <v>2233.4</v>
      </c>
    </row>
    <row r="1721" spans="1:10" ht="15.5">
      <c r="A1721" s="34">
        <f t="shared" si="56"/>
        <v>1717</v>
      </c>
      <c r="B1721" s="85" t="s">
        <v>187</v>
      </c>
      <c r="C1721" s="85" t="s">
        <v>3504</v>
      </c>
      <c r="D1721" s="85" t="s">
        <v>3505</v>
      </c>
      <c r="E1721" s="85" t="s">
        <v>189</v>
      </c>
      <c r="F1721" s="85" t="s">
        <v>56</v>
      </c>
      <c r="G1721" s="85" t="s">
        <v>189</v>
      </c>
      <c r="H1721" s="85" t="s">
        <v>3506</v>
      </c>
      <c r="I1721" s="94">
        <v>0.35</v>
      </c>
      <c r="J1721" s="78">
        <f t="shared" si="57"/>
        <v>2254.2000000000003</v>
      </c>
    </row>
    <row r="1722" spans="1:10" ht="15.5">
      <c r="A1722" s="34">
        <f t="shared" si="56"/>
        <v>1718</v>
      </c>
      <c r="B1722" s="85" t="s">
        <v>187</v>
      </c>
      <c r="C1722" s="85" t="s">
        <v>3507</v>
      </c>
      <c r="D1722" s="85" t="s">
        <v>3508</v>
      </c>
      <c r="E1722" s="85" t="s">
        <v>189</v>
      </c>
      <c r="F1722" s="85" t="s">
        <v>56</v>
      </c>
      <c r="G1722" s="85" t="s">
        <v>189</v>
      </c>
      <c r="H1722" s="85" t="s">
        <v>3509</v>
      </c>
      <c r="I1722" s="94">
        <v>0.35</v>
      </c>
      <c r="J1722" s="78">
        <f t="shared" si="57"/>
        <v>4707.3</v>
      </c>
    </row>
    <row r="1723" spans="1:10" ht="15.5">
      <c r="A1723" s="34">
        <f t="shared" si="56"/>
        <v>1719</v>
      </c>
      <c r="B1723" s="85" t="s">
        <v>187</v>
      </c>
      <c r="C1723" s="85" t="s">
        <v>3510</v>
      </c>
      <c r="D1723" s="85" t="s">
        <v>3511</v>
      </c>
      <c r="E1723" s="85" t="s">
        <v>189</v>
      </c>
      <c r="F1723" s="85" t="s">
        <v>56</v>
      </c>
      <c r="G1723" s="85" t="s">
        <v>189</v>
      </c>
      <c r="H1723" s="85" t="s">
        <v>3512</v>
      </c>
      <c r="I1723" s="94">
        <v>0.35</v>
      </c>
      <c r="J1723" s="78">
        <f t="shared" si="57"/>
        <v>4717.7</v>
      </c>
    </row>
    <row r="1724" spans="1:10" ht="15.5">
      <c r="A1724" s="34">
        <f t="shared" si="56"/>
        <v>1720</v>
      </c>
      <c r="B1724" s="85" t="s">
        <v>187</v>
      </c>
      <c r="C1724" s="85" t="s">
        <v>3513</v>
      </c>
      <c r="D1724" s="85" t="s">
        <v>3514</v>
      </c>
      <c r="E1724" s="85" t="s">
        <v>189</v>
      </c>
      <c r="F1724" s="85" t="s">
        <v>56</v>
      </c>
      <c r="G1724" s="85" t="s">
        <v>189</v>
      </c>
      <c r="H1724" s="85" t="s">
        <v>3515</v>
      </c>
      <c r="I1724" s="94">
        <v>0.35</v>
      </c>
      <c r="J1724" s="78">
        <f t="shared" si="57"/>
        <v>1164.1500000000001</v>
      </c>
    </row>
    <row r="1725" spans="1:10" ht="15.5">
      <c r="A1725" s="34">
        <f t="shared" si="56"/>
        <v>1721</v>
      </c>
      <c r="B1725" s="85" t="s">
        <v>187</v>
      </c>
      <c r="C1725" s="85" t="s">
        <v>3516</v>
      </c>
      <c r="D1725" s="85" t="s">
        <v>3517</v>
      </c>
      <c r="E1725" s="85" t="s">
        <v>189</v>
      </c>
      <c r="F1725" s="85" t="s">
        <v>56</v>
      </c>
      <c r="G1725" s="85" t="s">
        <v>189</v>
      </c>
      <c r="H1725" s="85" t="s">
        <v>3518</v>
      </c>
      <c r="I1725" s="94">
        <v>0.35</v>
      </c>
      <c r="J1725" s="78">
        <f t="shared" si="57"/>
        <v>1201.2</v>
      </c>
    </row>
    <row r="1726" spans="1:10" ht="15.5">
      <c r="A1726" s="34">
        <f t="shared" si="56"/>
        <v>1722</v>
      </c>
      <c r="B1726" s="85" t="s">
        <v>187</v>
      </c>
      <c r="C1726" s="85" t="s">
        <v>3519</v>
      </c>
      <c r="D1726" s="85" t="s">
        <v>3520</v>
      </c>
      <c r="E1726" s="85" t="s">
        <v>189</v>
      </c>
      <c r="F1726" s="85" t="s">
        <v>56</v>
      </c>
      <c r="G1726" s="85" t="s">
        <v>189</v>
      </c>
      <c r="H1726" s="85" t="s">
        <v>235</v>
      </c>
      <c r="I1726" s="94">
        <v>0.35</v>
      </c>
      <c r="J1726" s="78">
        <f t="shared" si="57"/>
        <v>81.900000000000006</v>
      </c>
    </row>
    <row r="1727" spans="1:10" ht="15.5">
      <c r="A1727" s="34">
        <f t="shared" si="56"/>
        <v>1723</v>
      </c>
      <c r="B1727" s="85" t="s">
        <v>187</v>
      </c>
      <c r="C1727" s="85" t="s">
        <v>3521</v>
      </c>
      <c r="D1727" s="85" t="s">
        <v>3520</v>
      </c>
      <c r="E1727" s="85" t="s">
        <v>189</v>
      </c>
      <c r="F1727" s="85" t="s">
        <v>56</v>
      </c>
      <c r="G1727" s="85" t="s">
        <v>189</v>
      </c>
      <c r="H1727" s="85" t="s">
        <v>195</v>
      </c>
      <c r="I1727" s="94">
        <v>0.35</v>
      </c>
      <c r="J1727" s="78">
        <f t="shared" si="57"/>
        <v>79.3</v>
      </c>
    </row>
    <row r="1728" spans="1:10" ht="15.5">
      <c r="A1728" s="34">
        <f t="shared" si="56"/>
        <v>1724</v>
      </c>
      <c r="B1728" s="85" t="s">
        <v>187</v>
      </c>
      <c r="C1728" s="85" t="s">
        <v>3522</v>
      </c>
      <c r="D1728" s="85" t="s">
        <v>3523</v>
      </c>
      <c r="E1728" s="85" t="s">
        <v>189</v>
      </c>
      <c r="F1728" s="85" t="s">
        <v>56</v>
      </c>
      <c r="G1728" s="85" t="s">
        <v>189</v>
      </c>
      <c r="H1728" s="85" t="s">
        <v>232</v>
      </c>
      <c r="I1728" s="94">
        <v>0.35</v>
      </c>
      <c r="J1728" s="78">
        <f t="shared" si="57"/>
        <v>65</v>
      </c>
    </row>
    <row r="1729" spans="1:10" ht="15.5">
      <c r="A1729" s="34">
        <f t="shared" si="56"/>
        <v>1725</v>
      </c>
      <c r="B1729" s="85" t="s">
        <v>187</v>
      </c>
      <c r="C1729" s="85" t="s">
        <v>3524</v>
      </c>
      <c r="D1729" s="85" t="s">
        <v>3525</v>
      </c>
      <c r="E1729" s="85" t="s">
        <v>189</v>
      </c>
      <c r="F1729" s="85" t="s">
        <v>56</v>
      </c>
      <c r="G1729" s="85" t="s">
        <v>189</v>
      </c>
      <c r="H1729" s="85" t="s">
        <v>291</v>
      </c>
      <c r="I1729" s="94">
        <v>0.35</v>
      </c>
      <c r="J1729" s="78">
        <f t="shared" si="57"/>
        <v>24.7</v>
      </c>
    </row>
    <row r="1730" spans="1:10" ht="15.5">
      <c r="A1730" s="34">
        <f t="shared" si="56"/>
        <v>1726</v>
      </c>
      <c r="B1730" s="85" t="s">
        <v>187</v>
      </c>
      <c r="C1730" s="85" t="s">
        <v>3526</v>
      </c>
      <c r="D1730" s="85" t="s">
        <v>3527</v>
      </c>
      <c r="E1730" s="85" t="s">
        <v>189</v>
      </c>
      <c r="F1730" s="85" t="s">
        <v>56</v>
      </c>
      <c r="G1730" s="85" t="s">
        <v>189</v>
      </c>
      <c r="H1730" s="85" t="s">
        <v>3528</v>
      </c>
      <c r="I1730" s="94">
        <v>0.35</v>
      </c>
      <c r="J1730" s="78">
        <f t="shared" si="57"/>
        <v>828.1</v>
      </c>
    </row>
    <row r="1731" spans="1:10" ht="15.5">
      <c r="A1731" s="34">
        <f t="shared" si="56"/>
        <v>1727</v>
      </c>
      <c r="B1731" s="85" t="s">
        <v>187</v>
      </c>
      <c r="C1731" s="85" t="s">
        <v>3529</v>
      </c>
      <c r="D1731" s="85" t="s">
        <v>3530</v>
      </c>
      <c r="E1731" s="85" t="s">
        <v>189</v>
      </c>
      <c r="F1731" s="85" t="s">
        <v>56</v>
      </c>
      <c r="G1731" s="85" t="s">
        <v>189</v>
      </c>
      <c r="H1731" s="85" t="s">
        <v>3531</v>
      </c>
      <c r="I1731" s="94">
        <v>0.35</v>
      </c>
      <c r="J1731" s="78">
        <f t="shared" si="57"/>
        <v>304.2</v>
      </c>
    </row>
    <row r="1732" spans="1:10" ht="15.5">
      <c r="A1732" s="34">
        <f t="shared" si="56"/>
        <v>1728</v>
      </c>
      <c r="B1732" s="85" t="s">
        <v>187</v>
      </c>
      <c r="C1732" s="85" t="s">
        <v>3532</v>
      </c>
      <c r="D1732" s="85" t="s">
        <v>3533</v>
      </c>
      <c r="E1732" s="85" t="s">
        <v>189</v>
      </c>
      <c r="F1732" s="85" t="s">
        <v>56</v>
      </c>
      <c r="G1732" s="85" t="s">
        <v>189</v>
      </c>
      <c r="H1732" s="85" t="s">
        <v>353</v>
      </c>
      <c r="I1732" s="94">
        <v>0.35</v>
      </c>
      <c r="J1732" s="78">
        <f t="shared" si="57"/>
        <v>44.2</v>
      </c>
    </row>
    <row r="1733" spans="1:10" ht="15.5">
      <c r="A1733" s="34">
        <f t="shared" si="56"/>
        <v>1729</v>
      </c>
      <c r="B1733" s="85" t="s">
        <v>187</v>
      </c>
      <c r="C1733" s="85" t="s">
        <v>3534</v>
      </c>
      <c r="D1733" s="85" t="s">
        <v>3535</v>
      </c>
      <c r="E1733" s="85" t="s">
        <v>189</v>
      </c>
      <c r="F1733" s="85" t="s">
        <v>56</v>
      </c>
      <c r="G1733" s="85" t="s">
        <v>189</v>
      </c>
      <c r="H1733" s="85" t="s">
        <v>209</v>
      </c>
      <c r="I1733" s="94">
        <v>0.35</v>
      </c>
      <c r="J1733" s="78">
        <f t="shared" si="57"/>
        <v>83.850000000000009</v>
      </c>
    </row>
    <row r="1734" spans="1:10" ht="15.5">
      <c r="A1734" s="34">
        <f t="shared" si="56"/>
        <v>1730</v>
      </c>
      <c r="B1734" s="85" t="s">
        <v>187</v>
      </c>
      <c r="C1734" s="85" t="s">
        <v>3536</v>
      </c>
      <c r="D1734" s="85" t="s">
        <v>3537</v>
      </c>
      <c r="E1734" s="85" t="s">
        <v>189</v>
      </c>
      <c r="F1734" s="85" t="s">
        <v>56</v>
      </c>
      <c r="G1734" s="85" t="s">
        <v>189</v>
      </c>
      <c r="H1734" s="85" t="s">
        <v>3538</v>
      </c>
      <c r="I1734" s="94">
        <v>0.35</v>
      </c>
      <c r="J1734" s="78">
        <f t="shared" si="57"/>
        <v>115.05</v>
      </c>
    </row>
    <row r="1735" spans="1:10" ht="15.5">
      <c r="A1735" s="34">
        <f t="shared" si="56"/>
        <v>1731</v>
      </c>
      <c r="B1735" s="85" t="s">
        <v>187</v>
      </c>
      <c r="C1735" s="85" t="s">
        <v>3539</v>
      </c>
      <c r="D1735" s="85" t="s">
        <v>3540</v>
      </c>
      <c r="E1735" s="85" t="s">
        <v>189</v>
      </c>
      <c r="F1735" s="85" t="s">
        <v>56</v>
      </c>
      <c r="G1735" s="85" t="s">
        <v>189</v>
      </c>
      <c r="H1735" s="85" t="s">
        <v>206</v>
      </c>
      <c r="I1735" s="94">
        <v>0.35</v>
      </c>
      <c r="J1735" s="78">
        <f t="shared" si="57"/>
        <v>90.350000000000009</v>
      </c>
    </row>
    <row r="1736" spans="1:10" ht="15.5">
      <c r="A1736" s="34">
        <f t="shared" si="56"/>
        <v>1732</v>
      </c>
      <c r="B1736" s="85" t="s">
        <v>187</v>
      </c>
      <c r="C1736" s="85" t="s">
        <v>3541</v>
      </c>
      <c r="D1736" s="85" t="s">
        <v>3542</v>
      </c>
      <c r="E1736" s="85" t="s">
        <v>189</v>
      </c>
      <c r="F1736" s="85" t="s">
        <v>56</v>
      </c>
      <c r="G1736" s="85" t="s">
        <v>189</v>
      </c>
      <c r="H1736" s="85" t="s">
        <v>311</v>
      </c>
      <c r="I1736" s="94">
        <v>0.35</v>
      </c>
      <c r="J1736" s="78">
        <f t="shared" si="57"/>
        <v>117</v>
      </c>
    </row>
    <row r="1737" spans="1:10" ht="15.5">
      <c r="A1737" s="34">
        <f t="shared" si="56"/>
        <v>1733</v>
      </c>
      <c r="B1737" s="85" t="s">
        <v>187</v>
      </c>
      <c r="C1737" s="85" t="s">
        <v>3543</v>
      </c>
      <c r="D1737" s="85" t="s">
        <v>3544</v>
      </c>
      <c r="E1737" s="85" t="s">
        <v>189</v>
      </c>
      <c r="F1737" s="85" t="s">
        <v>56</v>
      </c>
      <c r="G1737" s="85" t="s">
        <v>189</v>
      </c>
      <c r="H1737" s="85" t="s">
        <v>250</v>
      </c>
      <c r="I1737" s="94">
        <v>0.35</v>
      </c>
      <c r="J1737" s="78">
        <f t="shared" si="57"/>
        <v>134.55000000000001</v>
      </c>
    </row>
    <row r="1738" spans="1:10" ht="15.5">
      <c r="A1738" s="34">
        <f t="shared" si="56"/>
        <v>1734</v>
      </c>
      <c r="B1738" s="85" t="s">
        <v>187</v>
      </c>
      <c r="C1738" s="85" t="s">
        <v>3545</v>
      </c>
      <c r="D1738" s="85" t="s">
        <v>3546</v>
      </c>
      <c r="E1738" s="85" t="s">
        <v>189</v>
      </c>
      <c r="F1738" s="85" t="s">
        <v>56</v>
      </c>
      <c r="G1738" s="85" t="s">
        <v>189</v>
      </c>
      <c r="H1738" s="85" t="s">
        <v>237</v>
      </c>
      <c r="I1738" s="94">
        <v>0.35</v>
      </c>
      <c r="J1738" s="78">
        <f t="shared" si="57"/>
        <v>152.1</v>
      </c>
    </row>
    <row r="1739" spans="1:10" ht="15.5">
      <c r="A1739" s="34">
        <f t="shared" si="56"/>
        <v>1735</v>
      </c>
      <c r="B1739" s="85" t="s">
        <v>187</v>
      </c>
      <c r="C1739" s="85" t="s">
        <v>3547</v>
      </c>
      <c r="D1739" s="85" t="s">
        <v>3548</v>
      </c>
      <c r="E1739" s="85" t="s">
        <v>189</v>
      </c>
      <c r="F1739" s="85" t="s">
        <v>56</v>
      </c>
      <c r="G1739" s="85" t="s">
        <v>189</v>
      </c>
      <c r="H1739" s="85" t="s">
        <v>349</v>
      </c>
      <c r="I1739" s="94">
        <v>0.35</v>
      </c>
      <c r="J1739" s="78">
        <f t="shared" si="57"/>
        <v>201.5</v>
      </c>
    </row>
    <row r="1740" spans="1:10" ht="15.5">
      <c r="A1740" s="34">
        <f t="shared" si="56"/>
        <v>1736</v>
      </c>
      <c r="B1740" s="85" t="s">
        <v>187</v>
      </c>
      <c r="C1740" s="85" t="s">
        <v>3549</v>
      </c>
      <c r="D1740" s="85" t="s">
        <v>3550</v>
      </c>
      <c r="E1740" s="85" t="s">
        <v>189</v>
      </c>
      <c r="F1740" s="85" t="s">
        <v>56</v>
      </c>
      <c r="G1740" s="85" t="s">
        <v>189</v>
      </c>
      <c r="H1740" s="85" t="s">
        <v>1687</v>
      </c>
      <c r="I1740" s="94">
        <v>0.35</v>
      </c>
      <c r="J1740" s="78">
        <f t="shared" si="57"/>
        <v>219.05</v>
      </c>
    </row>
    <row r="1741" spans="1:10" ht="15.5">
      <c r="A1741" s="34">
        <f t="shared" si="56"/>
        <v>1737</v>
      </c>
      <c r="B1741" s="85" t="s">
        <v>187</v>
      </c>
      <c r="C1741" s="85" t="s">
        <v>3551</v>
      </c>
      <c r="D1741" s="85" t="s">
        <v>3552</v>
      </c>
      <c r="E1741" s="85" t="s">
        <v>189</v>
      </c>
      <c r="F1741" s="85" t="s">
        <v>56</v>
      </c>
      <c r="G1741" s="85" t="s">
        <v>189</v>
      </c>
      <c r="H1741" s="85" t="s">
        <v>330</v>
      </c>
      <c r="I1741" s="94">
        <v>0.35</v>
      </c>
      <c r="J1741" s="78">
        <f t="shared" si="57"/>
        <v>236.6</v>
      </c>
    </row>
    <row r="1742" spans="1:10" ht="15.5">
      <c r="A1742" s="34">
        <f t="shared" si="56"/>
        <v>1738</v>
      </c>
      <c r="B1742" s="85" t="s">
        <v>187</v>
      </c>
      <c r="C1742" s="85" t="s">
        <v>3553</v>
      </c>
      <c r="D1742" s="85" t="s">
        <v>3537</v>
      </c>
      <c r="E1742" s="85" t="s">
        <v>189</v>
      </c>
      <c r="F1742" s="85" t="s">
        <v>56</v>
      </c>
      <c r="G1742" s="85" t="s">
        <v>189</v>
      </c>
      <c r="H1742" s="85" t="s">
        <v>3040</v>
      </c>
      <c r="I1742" s="94">
        <v>0.35</v>
      </c>
      <c r="J1742" s="78">
        <f t="shared" si="57"/>
        <v>141.05000000000001</v>
      </c>
    </row>
    <row r="1743" spans="1:10" ht="15.5">
      <c r="A1743" s="34">
        <f t="shared" si="56"/>
        <v>1739</v>
      </c>
      <c r="B1743" s="85" t="s">
        <v>187</v>
      </c>
      <c r="C1743" s="85" t="s">
        <v>3554</v>
      </c>
      <c r="D1743" s="85" t="s">
        <v>3555</v>
      </c>
      <c r="E1743" s="85" t="s">
        <v>189</v>
      </c>
      <c r="F1743" s="85" t="s">
        <v>56</v>
      </c>
      <c r="G1743" s="85" t="s">
        <v>189</v>
      </c>
      <c r="H1743" s="85" t="s">
        <v>226</v>
      </c>
      <c r="I1743" s="94">
        <v>0.35</v>
      </c>
      <c r="J1743" s="78">
        <f t="shared" si="57"/>
        <v>157.95000000000002</v>
      </c>
    </row>
    <row r="1744" spans="1:10" ht="15.5">
      <c r="A1744" s="34">
        <f t="shared" si="56"/>
        <v>1740</v>
      </c>
      <c r="B1744" s="85" t="s">
        <v>187</v>
      </c>
      <c r="C1744" s="85" t="s">
        <v>3556</v>
      </c>
      <c r="D1744" s="85" t="s">
        <v>3555</v>
      </c>
      <c r="E1744" s="85" t="s">
        <v>189</v>
      </c>
      <c r="F1744" s="85" t="s">
        <v>56</v>
      </c>
      <c r="G1744" s="85" t="s">
        <v>189</v>
      </c>
      <c r="H1744" s="85" t="s">
        <v>255</v>
      </c>
      <c r="I1744" s="94">
        <v>0.35</v>
      </c>
      <c r="J1744" s="78">
        <f t="shared" si="57"/>
        <v>175.5</v>
      </c>
    </row>
    <row r="1745" spans="1:10" ht="15.5">
      <c r="A1745" s="34">
        <f t="shared" si="56"/>
        <v>1741</v>
      </c>
      <c r="B1745" s="85" t="s">
        <v>187</v>
      </c>
      <c r="C1745" s="85" t="s">
        <v>3557</v>
      </c>
      <c r="D1745" s="85" t="s">
        <v>3558</v>
      </c>
      <c r="E1745" s="85" t="s">
        <v>189</v>
      </c>
      <c r="F1745" s="85" t="s">
        <v>56</v>
      </c>
      <c r="G1745" s="85" t="s">
        <v>189</v>
      </c>
      <c r="H1745" s="85" t="s">
        <v>846</v>
      </c>
      <c r="I1745" s="94">
        <v>0.35</v>
      </c>
      <c r="J1745" s="78">
        <f t="shared" si="57"/>
        <v>230.1</v>
      </c>
    </row>
    <row r="1746" spans="1:10" ht="15.5">
      <c r="A1746" s="34">
        <f t="shared" si="56"/>
        <v>1742</v>
      </c>
      <c r="B1746" s="85" t="s">
        <v>187</v>
      </c>
      <c r="C1746" s="85" t="s">
        <v>3559</v>
      </c>
      <c r="D1746" s="85" t="s">
        <v>3560</v>
      </c>
      <c r="E1746" s="85" t="s">
        <v>189</v>
      </c>
      <c r="F1746" s="85" t="s">
        <v>56</v>
      </c>
      <c r="G1746" s="85" t="s">
        <v>189</v>
      </c>
      <c r="H1746" s="85" t="s">
        <v>3561</v>
      </c>
      <c r="I1746" s="94">
        <v>0.35</v>
      </c>
      <c r="J1746" s="78">
        <f t="shared" si="57"/>
        <v>246.35</v>
      </c>
    </row>
    <row r="1747" spans="1:10" ht="15.5">
      <c r="A1747" s="34">
        <f t="shared" si="56"/>
        <v>1743</v>
      </c>
      <c r="B1747" s="85" t="s">
        <v>187</v>
      </c>
      <c r="C1747" s="85" t="s">
        <v>3562</v>
      </c>
      <c r="D1747" s="85" t="s">
        <v>3563</v>
      </c>
      <c r="E1747" s="85" t="s">
        <v>189</v>
      </c>
      <c r="F1747" s="85" t="s">
        <v>56</v>
      </c>
      <c r="G1747" s="85" t="s">
        <v>189</v>
      </c>
      <c r="H1747" s="85" t="s">
        <v>247</v>
      </c>
      <c r="I1747" s="94">
        <v>0.35</v>
      </c>
      <c r="J1747" s="78">
        <f t="shared" si="57"/>
        <v>265.2</v>
      </c>
    </row>
    <row r="1748" spans="1:10" ht="15.5">
      <c r="A1748" s="34">
        <f t="shared" si="56"/>
        <v>1744</v>
      </c>
      <c r="B1748" s="85" t="s">
        <v>187</v>
      </c>
      <c r="C1748" s="85" t="s">
        <v>3564</v>
      </c>
      <c r="D1748" s="85" t="s">
        <v>3565</v>
      </c>
      <c r="E1748" s="85" t="s">
        <v>189</v>
      </c>
      <c r="F1748" s="85" t="s">
        <v>56</v>
      </c>
      <c r="G1748" s="85" t="s">
        <v>189</v>
      </c>
      <c r="H1748" s="85" t="s">
        <v>269</v>
      </c>
      <c r="I1748" s="94">
        <v>0.35</v>
      </c>
      <c r="J1748" s="78">
        <f t="shared" si="57"/>
        <v>107.25</v>
      </c>
    </row>
    <row r="1749" spans="1:10" ht="15.5">
      <c r="A1749" s="34">
        <f t="shared" si="56"/>
        <v>1745</v>
      </c>
      <c r="B1749" s="85" t="s">
        <v>187</v>
      </c>
      <c r="C1749" s="85" t="s">
        <v>3566</v>
      </c>
      <c r="D1749" s="85" t="s">
        <v>3567</v>
      </c>
      <c r="E1749" s="85" t="s">
        <v>189</v>
      </c>
      <c r="F1749" s="85" t="s">
        <v>56</v>
      </c>
      <c r="G1749" s="85" t="s">
        <v>189</v>
      </c>
      <c r="H1749" s="85" t="s">
        <v>250</v>
      </c>
      <c r="I1749" s="94">
        <v>0.35</v>
      </c>
      <c r="J1749" s="78">
        <f t="shared" si="57"/>
        <v>134.55000000000001</v>
      </c>
    </row>
    <row r="1750" spans="1:10" ht="15.5">
      <c r="A1750" s="34">
        <f t="shared" si="56"/>
        <v>1746</v>
      </c>
      <c r="B1750" s="85" t="s">
        <v>187</v>
      </c>
      <c r="C1750" s="85" t="s">
        <v>3568</v>
      </c>
      <c r="D1750" s="85" t="s">
        <v>3569</v>
      </c>
      <c r="E1750" s="85" t="s">
        <v>189</v>
      </c>
      <c r="F1750" s="85" t="s">
        <v>56</v>
      </c>
      <c r="G1750" s="85" t="s">
        <v>189</v>
      </c>
      <c r="H1750" s="85" t="s">
        <v>213</v>
      </c>
      <c r="I1750" s="94">
        <v>0.35</v>
      </c>
      <c r="J1750" s="78">
        <f t="shared" si="57"/>
        <v>113.75</v>
      </c>
    </row>
    <row r="1751" spans="1:10" ht="15.5">
      <c r="A1751" s="34">
        <f t="shared" ref="A1751:A1814" si="58">SUM(A1750+1)</f>
        <v>1747</v>
      </c>
      <c r="B1751" s="85" t="s">
        <v>187</v>
      </c>
      <c r="C1751" s="85" t="s">
        <v>3570</v>
      </c>
      <c r="D1751" s="85" t="s">
        <v>3571</v>
      </c>
      <c r="E1751" s="85" t="s">
        <v>189</v>
      </c>
      <c r="F1751" s="85" t="s">
        <v>56</v>
      </c>
      <c r="G1751" s="85" t="s">
        <v>189</v>
      </c>
      <c r="H1751" s="85" t="s">
        <v>359</v>
      </c>
      <c r="I1751" s="94">
        <v>0.35</v>
      </c>
      <c r="J1751" s="78">
        <f t="shared" si="57"/>
        <v>185.9</v>
      </c>
    </row>
    <row r="1752" spans="1:10" ht="15.5">
      <c r="A1752" s="34">
        <f t="shared" si="58"/>
        <v>1748</v>
      </c>
      <c r="B1752" s="85" t="s">
        <v>187</v>
      </c>
      <c r="C1752" s="85" t="s">
        <v>3572</v>
      </c>
      <c r="D1752" s="85" t="s">
        <v>3573</v>
      </c>
      <c r="E1752" s="85" t="s">
        <v>189</v>
      </c>
      <c r="F1752" s="85" t="s">
        <v>56</v>
      </c>
      <c r="G1752" s="85" t="s">
        <v>189</v>
      </c>
      <c r="H1752" s="85" t="s">
        <v>3574</v>
      </c>
      <c r="I1752" s="94">
        <v>0.35</v>
      </c>
      <c r="J1752" s="78">
        <f t="shared" si="57"/>
        <v>244.4</v>
      </c>
    </row>
    <row r="1753" spans="1:10" ht="15.5">
      <c r="A1753" s="34">
        <f t="shared" si="58"/>
        <v>1749</v>
      </c>
      <c r="B1753" s="85" t="s">
        <v>187</v>
      </c>
      <c r="C1753" s="85" t="s">
        <v>3575</v>
      </c>
      <c r="D1753" s="85" t="s">
        <v>3576</v>
      </c>
      <c r="E1753" s="85" t="s">
        <v>189</v>
      </c>
      <c r="F1753" s="85" t="s">
        <v>56</v>
      </c>
      <c r="G1753" s="85" t="s">
        <v>189</v>
      </c>
      <c r="H1753" s="85" t="s">
        <v>3040</v>
      </c>
      <c r="I1753" s="94">
        <v>0.35</v>
      </c>
      <c r="J1753" s="78">
        <f t="shared" si="57"/>
        <v>141.05000000000001</v>
      </c>
    </row>
    <row r="1754" spans="1:10" ht="15.5">
      <c r="A1754" s="34">
        <f t="shared" si="58"/>
        <v>1750</v>
      </c>
      <c r="B1754" s="85" t="s">
        <v>187</v>
      </c>
      <c r="C1754" s="85" t="s">
        <v>3577</v>
      </c>
      <c r="D1754" s="85" t="s">
        <v>3578</v>
      </c>
      <c r="E1754" s="85" t="s">
        <v>189</v>
      </c>
      <c r="F1754" s="85" t="s">
        <v>56</v>
      </c>
      <c r="G1754" s="85" t="s">
        <v>189</v>
      </c>
      <c r="H1754" s="85" t="s">
        <v>3579</v>
      </c>
      <c r="I1754" s="94">
        <v>0.35</v>
      </c>
      <c r="J1754" s="78">
        <f t="shared" si="57"/>
        <v>291.85000000000002</v>
      </c>
    </row>
    <row r="1755" spans="1:10" ht="15.5">
      <c r="A1755" s="34">
        <f t="shared" si="58"/>
        <v>1751</v>
      </c>
      <c r="B1755" s="85" t="s">
        <v>187</v>
      </c>
      <c r="C1755" s="85" t="s">
        <v>3580</v>
      </c>
      <c r="D1755" s="85" t="s">
        <v>3581</v>
      </c>
      <c r="E1755" s="85" t="s">
        <v>189</v>
      </c>
      <c r="F1755" s="85" t="s">
        <v>56</v>
      </c>
      <c r="G1755" s="85" t="s">
        <v>189</v>
      </c>
      <c r="H1755" s="85" t="s">
        <v>275</v>
      </c>
      <c r="I1755" s="94">
        <v>0.35</v>
      </c>
      <c r="J1755" s="78">
        <f t="shared" si="57"/>
        <v>145.6</v>
      </c>
    </row>
    <row r="1756" spans="1:10" ht="15.5">
      <c r="A1756" s="34">
        <f t="shared" si="58"/>
        <v>1752</v>
      </c>
      <c r="B1756" s="85" t="s">
        <v>187</v>
      </c>
      <c r="C1756" s="85" t="s">
        <v>3582</v>
      </c>
      <c r="D1756" s="85" t="s">
        <v>3583</v>
      </c>
      <c r="E1756" s="85" t="s">
        <v>189</v>
      </c>
      <c r="F1756" s="85" t="s">
        <v>56</v>
      </c>
      <c r="G1756" s="85" t="s">
        <v>189</v>
      </c>
      <c r="H1756" s="85" t="s">
        <v>1240</v>
      </c>
      <c r="I1756" s="94">
        <v>0.35</v>
      </c>
      <c r="J1756" s="78">
        <f t="shared" si="57"/>
        <v>193.70000000000002</v>
      </c>
    </row>
    <row r="1757" spans="1:10" ht="15.5">
      <c r="A1757" s="34">
        <f t="shared" si="58"/>
        <v>1753</v>
      </c>
      <c r="B1757" s="85" t="s">
        <v>187</v>
      </c>
      <c r="C1757" s="85" t="s">
        <v>3584</v>
      </c>
      <c r="D1757" s="85" t="s">
        <v>3585</v>
      </c>
      <c r="E1757" s="85" t="s">
        <v>189</v>
      </c>
      <c r="F1757" s="85" t="s">
        <v>56</v>
      </c>
      <c r="G1757" s="85" t="s">
        <v>189</v>
      </c>
      <c r="H1757" s="85" t="s">
        <v>3586</v>
      </c>
      <c r="I1757" s="94">
        <v>0.35</v>
      </c>
      <c r="J1757" s="78">
        <f t="shared" si="57"/>
        <v>105.3</v>
      </c>
    </row>
    <row r="1758" spans="1:10" ht="15.5">
      <c r="A1758" s="34">
        <f t="shared" si="58"/>
        <v>1754</v>
      </c>
      <c r="B1758" s="85" t="s">
        <v>187</v>
      </c>
      <c r="C1758" s="85" t="s">
        <v>3587</v>
      </c>
      <c r="D1758" s="85" t="s">
        <v>3588</v>
      </c>
      <c r="E1758" s="85" t="s">
        <v>189</v>
      </c>
      <c r="F1758" s="85" t="s">
        <v>56</v>
      </c>
      <c r="G1758" s="85" t="s">
        <v>189</v>
      </c>
      <c r="H1758" s="85" t="s">
        <v>3589</v>
      </c>
      <c r="I1758" s="94">
        <v>0.35</v>
      </c>
      <c r="J1758" s="78">
        <f t="shared" si="57"/>
        <v>237.9</v>
      </c>
    </row>
    <row r="1759" spans="1:10" ht="15.5">
      <c r="A1759" s="34">
        <f t="shared" si="58"/>
        <v>1755</v>
      </c>
      <c r="B1759" s="85" t="s">
        <v>187</v>
      </c>
      <c r="C1759" s="85" t="s">
        <v>3590</v>
      </c>
      <c r="D1759" s="85" t="s">
        <v>3591</v>
      </c>
      <c r="E1759" s="85" t="s">
        <v>189</v>
      </c>
      <c r="F1759" s="85" t="s">
        <v>56</v>
      </c>
      <c r="G1759" s="85" t="s">
        <v>189</v>
      </c>
      <c r="H1759" s="85" t="s">
        <v>347</v>
      </c>
      <c r="I1759" s="94">
        <v>0.35</v>
      </c>
      <c r="J1759" s="78">
        <f t="shared" si="57"/>
        <v>128.70000000000002</v>
      </c>
    </row>
    <row r="1760" spans="1:10" ht="15.5">
      <c r="A1760" s="34">
        <f t="shared" si="58"/>
        <v>1756</v>
      </c>
      <c r="B1760" s="85" t="s">
        <v>187</v>
      </c>
      <c r="C1760" s="85" t="s">
        <v>3592</v>
      </c>
      <c r="D1760" s="85" t="s">
        <v>3593</v>
      </c>
      <c r="E1760" s="85" t="s">
        <v>189</v>
      </c>
      <c r="F1760" s="85" t="s">
        <v>56</v>
      </c>
      <c r="G1760" s="85" t="s">
        <v>189</v>
      </c>
      <c r="H1760" s="85" t="s">
        <v>3594</v>
      </c>
      <c r="I1760" s="94">
        <v>0.35</v>
      </c>
      <c r="J1760" s="78">
        <f t="shared" si="57"/>
        <v>6910.8</v>
      </c>
    </row>
    <row r="1761" spans="1:10" ht="15.5">
      <c r="A1761" s="34">
        <f t="shared" si="58"/>
        <v>1757</v>
      </c>
      <c r="B1761" s="85" t="s">
        <v>187</v>
      </c>
      <c r="C1761" s="85" t="s">
        <v>3595</v>
      </c>
      <c r="D1761" s="85" t="s">
        <v>3596</v>
      </c>
      <c r="E1761" s="85" t="s">
        <v>189</v>
      </c>
      <c r="F1761" s="85" t="s">
        <v>56</v>
      </c>
      <c r="G1761" s="85" t="s">
        <v>189</v>
      </c>
      <c r="H1761" s="85" t="s">
        <v>279</v>
      </c>
      <c r="I1761" s="94">
        <v>0.35</v>
      </c>
      <c r="J1761" s="78">
        <f t="shared" si="57"/>
        <v>163.15</v>
      </c>
    </row>
    <row r="1762" spans="1:10" ht="15.5">
      <c r="A1762" s="34">
        <f t="shared" si="58"/>
        <v>1758</v>
      </c>
      <c r="B1762" s="85" t="s">
        <v>187</v>
      </c>
      <c r="C1762" s="85" t="s">
        <v>3597</v>
      </c>
      <c r="D1762" s="85" t="s">
        <v>3598</v>
      </c>
      <c r="E1762" s="85" t="s">
        <v>189</v>
      </c>
      <c r="F1762" s="85" t="s">
        <v>56</v>
      </c>
      <c r="G1762" s="85" t="s">
        <v>189</v>
      </c>
      <c r="H1762" s="85" t="s">
        <v>3599</v>
      </c>
      <c r="I1762" s="94">
        <v>0.35</v>
      </c>
      <c r="J1762" s="78">
        <f t="shared" si="57"/>
        <v>213.20000000000002</v>
      </c>
    </row>
    <row r="1763" spans="1:10" ht="15.5">
      <c r="A1763" s="34">
        <f t="shared" si="58"/>
        <v>1759</v>
      </c>
      <c r="B1763" s="85" t="s">
        <v>187</v>
      </c>
      <c r="C1763" s="85" t="s">
        <v>3600</v>
      </c>
      <c r="D1763" s="85" t="s">
        <v>3601</v>
      </c>
      <c r="E1763" s="85" t="s">
        <v>189</v>
      </c>
      <c r="F1763" s="85" t="s">
        <v>56</v>
      </c>
      <c r="G1763" s="85" t="s">
        <v>189</v>
      </c>
      <c r="H1763" s="85" t="s">
        <v>279</v>
      </c>
      <c r="I1763" s="94">
        <v>0.35</v>
      </c>
      <c r="J1763" s="78">
        <f t="shared" si="57"/>
        <v>163.15</v>
      </c>
    </row>
    <row r="1764" spans="1:10" ht="15.5">
      <c r="A1764" s="34">
        <f t="shared" si="58"/>
        <v>1760</v>
      </c>
      <c r="B1764" s="85" t="s">
        <v>187</v>
      </c>
      <c r="C1764" s="85" t="s">
        <v>3602</v>
      </c>
      <c r="D1764" s="85" t="s">
        <v>3603</v>
      </c>
      <c r="E1764" s="85" t="s">
        <v>189</v>
      </c>
      <c r="F1764" s="85" t="s">
        <v>56</v>
      </c>
      <c r="G1764" s="85" t="s">
        <v>189</v>
      </c>
      <c r="H1764" s="85" t="s">
        <v>321</v>
      </c>
      <c r="I1764" s="94">
        <v>0.35</v>
      </c>
      <c r="J1764" s="78">
        <f t="shared" si="57"/>
        <v>169</v>
      </c>
    </row>
    <row r="1765" spans="1:10" ht="15.5">
      <c r="A1765" s="34">
        <f t="shared" si="58"/>
        <v>1761</v>
      </c>
      <c r="B1765" s="85" t="s">
        <v>187</v>
      </c>
      <c r="C1765" s="85" t="s">
        <v>3604</v>
      </c>
      <c r="D1765" s="85" t="s">
        <v>3605</v>
      </c>
      <c r="E1765" s="85" t="s">
        <v>189</v>
      </c>
      <c r="F1765" s="85" t="s">
        <v>56</v>
      </c>
      <c r="G1765" s="85" t="s">
        <v>189</v>
      </c>
      <c r="H1765" s="85" t="s">
        <v>360</v>
      </c>
      <c r="I1765" s="94">
        <v>0.35</v>
      </c>
      <c r="J1765" s="78">
        <f t="shared" si="57"/>
        <v>287.3</v>
      </c>
    </row>
    <row r="1766" spans="1:10" ht="15.5">
      <c r="A1766" s="34">
        <f t="shared" si="58"/>
        <v>1762</v>
      </c>
      <c r="B1766" s="85" t="s">
        <v>187</v>
      </c>
      <c r="C1766" s="85" t="s">
        <v>3606</v>
      </c>
      <c r="D1766" s="85" t="s">
        <v>3607</v>
      </c>
      <c r="E1766" s="85" t="s">
        <v>189</v>
      </c>
      <c r="F1766" s="85" t="s">
        <v>56</v>
      </c>
      <c r="G1766" s="85" t="s">
        <v>189</v>
      </c>
      <c r="H1766" s="85" t="s">
        <v>285</v>
      </c>
      <c r="I1766" s="94">
        <v>0.35</v>
      </c>
      <c r="J1766" s="78">
        <f t="shared" si="57"/>
        <v>397.15000000000003</v>
      </c>
    </row>
    <row r="1767" spans="1:10" ht="15.5">
      <c r="A1767" s="34">
        <f t="shared" si="58"/>
        <v>1763</v>
      </c>
      <c r="B1767" s="85" t="s">
        <v>187</v>
      </c>
      <c r="C1767" s="85" t="s">
        <v>3608</v>
      </c>
      <c r="D1767" s="85" t="s">
        <v>3609</v>
      </c>
      <c r="E1767" s="85" t="s">
        <v>189</v>
      </c>
      <c r="F1767" s="85" t="s">
        <v>56</v>
      </c>
      <c r="G1767" s="85" t="s">
        <v>189</v>
      </c>
      <c r="H1767" s="85" t="s">
        <v>307</v>
      </c>
      <c r="I1767" s="94">
        <v>0.35</v>
      </c>
      <c r="J1767" s="78">
        <f t="shared" si="57"/>
        <v>377</v>
      </c>
    </row>
    <row r="1768" spans="1:10" ht="15.5">
      <c r="A1768" s="34">
        <f t="shared" si="58"/>
        <v>1764</v>
      </c>
      <c r="B1768" s="85" t="s">
        <v>187</v>
      </c>
      <c r="C1768" s="85" t="s">
        <v>3610</v>
      </c>
      <c r="D1768" s="85" t="s">
        <v>3611</v>
      </c>
      <c r="E1768" s="85" t="s">
        <v>189</v>
      </c>
      <c r="F1768" s="85" t="s">
        <v>56</v>
      </c>
      <c r="G1768" s="85" t="s">
        <v>189</v>
      </c>
      <c r="H1768" s="85" t="s">
        <v>290</v>
      </c>
      <c r="I1768" s="94">
        <v>0.35</v>
      </c>
      <c r="J1768" s="78">
        <f t="shared" si="57"/>
        <v>27.95</v>
      </c>
    </row>
    <row r="1769" spans="1:10" ht="15.5">
      <c r="A1769" s="34">
        <f t="shared" si="58"/>
        <v>1765</v>
      </c>
      <c r="B1769" s="85" t="s">
        <v>187</v>
      </c>
      <c r="C1769" s="85" t="s">
        <v>3612</v>
      </c>
      <c r="D1769" s="85" t="s">
        <v>3613</v>
      </c>
      <c r="E1769" s="85" t="s">
        <v>189</v>
      </c>
      <c r="F1769" s="85" t="s">
        <v>56</v>
      </c>
      <c r="G1769" s="85" t="s">
        <v>189</v>
      </c>
      <c r="H1769" s="85" t="s">
        <v>3614</v>
      </c>
      <c r="I1769" s="94">
        <v>0.35</v>
      </c>
      <c r="J1769" s="78">
        <f t="shared" si="57"/>
        <v>395.2</v>
      </c>
    </row>
    <row r="1770" spans="1:10" ht="15.5">
      <c r="A1770" s="34">
        <f t="shared" si="58"/>
        <v>1766</v>
      </c>
      <c r="B1770" s="85" t="s">
        <v>187</v>
      </c>
      <c r="C1770" s="85" t="s">
        <v>3615</v>
      </c>
      <c r="D1770" s="85" t="s">
        <v>3616</v>
      </c>
      <c r="E1770" s="85" t="s">
        <v>189</v>
      </c>
      <c r="F1770" s="85" t="s">
        <v>56</v>
      </c>
      <c r="G1770" s="85" t="s">
        <v>189</v>
      </c>
      <c r="H1770" s="85" t="s">
        <v>3617</v>
      </c>
      <c r="I1770" s="94">
        <v>0.35</v>
      </c>
      <c r="J1770" s="78">
        <f t="shared" si="57"/>
        <v>641.55000000000007</v>
      </c>
    </row>
    <row r="1771" spans="1:10" ht="15.5">
      <c r="A1771" s="34">
        <f t="shared" si="58"/>
        <v>1767</v>
      </c>
      <c r="B1771" s="85" t="s">
        <v>187</v>
      </c>
      <c r="C1771" s="85" t="s">
        <v>3618</v>
      </c>
      <c r="D1771" s="85" t="s">
        <v>3619</v>
      </c>
      <c r="E1771" s="85" t="s">
        <v>189</v>
      </c>
      <c r="F1771" s="85" t="s">
        <v>56</v>
      </c>
      <c r="G1771" s="85" t="s">
        <v>189</v>
      </c>
      <c r="H1771" s="85" t="s">
        <v>3620</v>
      </c>
      <c r="I1771" s="94">
        <v>0.35</v>
      </c>
      <c r="J1771" s="78">
        <f t="shared" si="57"/>
        <v>1423.5</v>
      </c>
    </row>
    <row r="1772" spans="1:10" ht="15.5">
      <c r="A1772" s="34">
        <f t="shared" si="58"/>
        <v>1768</v>
      </c>
      <c r="B1772" s="85" t="s">
        <v>187</v>
      </c>
      <c r="C1772" s="85" t="s">
        <v>3621</v>
      </c>
      <c r="D1772" s="85" t="s">
        <v>3622</v>
      </c>
      <c r="E1772" s="85" t="s">
        <v>189</v>
      </c>
      <c r="F1772" s="85" t="s">
        <v>56</v>
      </c>
      <c r="G1772" s="85" t="s">
        <v>189</v>
      </c>
      <c r="H1772" s="85" t="s">
        <v>3623</v>
      </c>
      <c r="I1772" s="94">
        <v>0.35</v>
      </c>
      <c r="J1772" s="78">
        <f t="shared" si="57"/>
        <v>1797.25</v>
      </c>
    </row>
    <row r="1773" spans="1:10" ht="15.5">
      <c r="A1773" s="34">
        <f t="shared" si="58"/>
        <v>1769</v>
      </c>
      <c r="B1773" s="85" t="s">
        <v>187</v>
      </c>
      <c r="C1773" s="85" t="s">
        <v>3624</v>
      </c>
      <c r="D1773" s="85" t="s">
        <v>3625</v>
      </c>
      <c r="E1773" s="85" t="s">
        <v>189</v>
      </c>
      <c r="F1773" s="85" t="s">
        <v>56</v>
      </c>
      <c r="G1773" s="85" t="s">
        <v>189</v>
      </c>
      <c r="H1773" s="85" t="s">
        <v>3626</v>
      </c>
      <c r="I1773" s="94">
        <v>0.35</v>
      </c>
      <c r="J1773" s="78">
        <f t="shared" si="57"/>
        <v>1619.8</v>
      </c>
    </row>
    <row r="1774" spans="1:10" ht="15.5">
      <c r="A1774" s="34">
        <f t="shared" si="58"/>
        <v>1770</v>
      </c>
      <c r="B1774" s="85" t="s">
        <v>187</v>
      </c>
      <c r="C1774" s="85" t="s">
        <v>3627</v>
      </c>
      <c r="D1774" s="85" t="s">
        <v>3628</v>
      </c>
      <c r="E1774" s="85" t="s">
        <v>189</v>
      </c>
      <c r="F1774" s="85" t="s">
        <v>56</v>
      </c>
      <c r="G1774" s="85" t="s">
        <v>189</v>
      </c>
      <c r="H1774" s="85" t="s">
        <v>291</v>
      </c>
      <c r="I1774" s="94">
        <v>0.35</v>
      </c>
      <c r="J1774" s="78">
        <f t="shared" si="57"/>
        <v>24.7</v>
      </c>
    </row>
    <row r="1775" spans="1:10" ht="15.5">
      <c r="A1775" s="34">
        <f t="shared" si="58"/>
        <v>1771</v>
      </c>
      <c r="B1775" s="85" t="s">
        <v>187</v>
      </c>
      <c r="C1775" s="85" t="s">
        <v>3629</v>
      </c>
      <c r="D1775" s="85" t="s">
        <v>3630</v>
      </c>
      <c r="E1775" s="85" t="s">
        <v>189</v>
      </c>
      <c r="F1775" s="85" t="s">
        <v>56</v>
      </c>
      <c r="G1775" s="85" t="s">
        <v>189</v>
      </c>
      <c r="H1775" s="85" t="s">
        <v>3631</v>
      </c>
      <c r="I1775" s="94">
        <v>0.35</v>
      </c>
      <c r="J1775" s="78">
        <f t="shared" si="57"/>
        <v>2882.75</v>
      </c>
    </row>
    <row r="1776" spans="1:10" ht="15.5">
      <c r="A1776" s="34">
        <f t="shared" si="58"/>
        <v>1772</v>
      </c>
      <c r="B1776" s="85" t="s">
        <v>187</v>
      </c>
      <c r="C1776" s="85" t="s">
        <v>3632</v>
      </c>
      <c r="D1776" s="85" t="s">
        <v>3633</v>
      </c>
      <c r="E1776" s="85" t="s">
        <v>189</v>
      </c>
      <c r="F1776" s="85" t="s">
        <v>56</v>
      </c>
      <c r="G1776" s="85" t="s">
        <v>189</v>
      </c>
      <c r="H1776" s="85" t="s">
        <v>3634</v>
      </c>
      <c r="I1776" s="94">
        <v>0.35</v>
      </c>
      <c r="J1776" s="78">
        <f t="shared" si="57"/>
        <v>8709.35</v>
      </c>
    </row>
    <row r="1777" spans="1:10" ht="15.5">
      <c r="A1777" s="34">
        <f t="shared" si="58"/>
        <v>1773</v>
      </c>
      <c r="B1777" s="85" t="s">
        <v>187</v>
      </c>
      <c r="C1777" s="85" t="s">
        <v>3635</v>
      </c>
      <c r="D1777" s="85" t="s">
        <v>3636</v>
      </c>
      <c r="E1777" s="85" t="s">
        <v>189</v>
      </c>
      <c r="F1777" s="85" t="s">
        <v>56</v>
      </c>
      <c r="G1777" s="85" t="s">
        <v>189</v>
      </c>
      <c r="H1777" s="85" t="s">
        <v>443</v>
      </c>
      <c r="I1777" s="94">
        <v>0.35</v>
      </c>
      <c r="J1777" s="78">
        <f t="shared" si="57"/>
        <v>33.15</v>
      </c>
    </row>
    <row r="1778" spans="1:10" ht="15.5">
      <c r="A1778" s="34">
        <f t="shared" si="58"/>
        <v>1774</v>
      </c>
      <c r="B1778" s="85" t="s">
        <v>187</v>
      </c>
      <c r="C1778" s="85" t="s">
        <v>3637</v>
      </c>
      <c r="D1778" s="85" t="s">
        <v>3638</v>
      </c>
      <c r="E1778" s="85" t="s">
        <v>189</v>
      </c>
      <c r="F1778" s="85" t="s">
        <v>56</v>
      </c>
      <c r="G1778" s="85" t="s">
        <v>189</v>
      </c>
      <c r="H1778" s="85" t="s">
        <v>334</v>
      </c>
      <c r="I1778" s="94">
        <v>0.35</v>
      </c>
      <c r="J1778" s="78">
        <f t="shared" si="57"/>
        <v>20.150000000000002</v>
      </c>
    </row>
    <row r="1779" spans="1:10" ht="15.5">
      <c r="A1779" s="34">
        <f t="shared" si="58"/>
        <v>1775</v>
      </c>
      <c r="B1779" s="85" t="s">
        <v>187</v>
      </c>
      <c r="C1779" s="85" t="s">
        <v>3639</v>
      </c>
      <c r="D1779" s="85" t="s">
        <v>3640</v>
      </c>
      <c r="E1779" s="85" t="s">
        <v>189</v>
      </c>
      <c r="F1779" s="85" t="s">
        <v>56</v>
      </c>
      <c r="G1779" s="85" t="s">
        <v>189</v>
      </c>
      <c r="H1779" s="85" t="s">
        <v>1335</v>
      </c>
      <c r="I1779" s="94">
        <v>0.35</v>
      </c>
      <c r="J1779" s="78">
        <f t="shared" si="57"/>
        <v>37.050000000000004</v>
      </c>
    </row>
    <row r="1780" spans="1:10" ht="15.5">
      <c r="A1780" s="34">
        <f t="shared" si="58"/>
        <v>1776</v>
      </c>
      <c r="B1780" s="85" t="s">
        <v>187</v>
      </c>
      <c r="C1780" s="85" t="s">
        <v>3641</v>
      </c>
      <c r="D1780" s="85" t="s">
        <v>3642</v>
      </c>
      <c r="E1780" s="85" t="s">
        <v>189</v>
      </c>
      <c r="F1780" s="85" t="s">
        <v>56</v>
      </c>
      <c r="G1780" s="85" t="s">
        <v>189</v>
      </c>
      <c r="H1780" s="85" t="s">
        <v>627</v>
      </c>
      <c r="I1780" s="94">
        <v>0.35</v>
      </c>
      <c r="J1780" s="78">
        <f t="shared" si="57"/>
        <v>102.7</v>
      </c>
    </row>
    <row r="1781" spans="1:10" ht="15.5">
      <c r="A1781" s="34">
        <f t="shared" si="58"/>
        <v>1777</v>
      </c>
      <c r="B1781" s="85" t="s">
        <v>187</v>
      </c>
      <c r="C1781" s="85" t="s">
        <v>3643</v>
      </c>
      <c r="D1781" s="85" t="s">
        <v>3644</v>
      </c>
      <c r="E1781" s="85" t="s">
        <v>189</v>
      </c>
      <c r="F1781" s="85" t="s">
        <v>56</v>
      </c>
      <c r="G1781" s="85" t="s">
        <v>189</v>
      </c>
      <c r="H1781" s="85" t="s">
        <v>212</v>
      </c>
      <c r="I1781" s="94">
        <v>0.35</v>
      </c>
      <c r="J1781" s="78">
        <f t="shared" ref="J1781:J1844" si="59">H1781*(1-I1781)</f>
        <v>106.60000000000001</v>
      </c>
    </row>
    <row r="1782" spans="1:10" ht="15.5">
      <c r="A1782" s="34">
        <f t="shared" si="58"/>
        <v>1778</v>
      </c>
      <c r="B1782" s="85" t="s">
        <v>187</v>
      </c>
      <c r="C1782" s="85" t="s">
        <v>3645</v>
      </c>
      <c r="D1782" s="85" t="s">
        <v>3646</v>
      </c>
      <c r="E1782" s="85" t="s">
        <v>189</v>
      </c>
      <c r="F1782" s="85" t="s">
        <v>56</v>
      </c>
      <c r="G1782" s="85" t="s">
        <v>189</v>
      </c>
      <c r="H1782" s="85" t="s">
        <v>192</v>
      </c>
      <c r="I1782" s="94">
        <v>0.35</v>
      </c>
      <c r="J1782" s="78">
        <f t="shared" si="59"/>
        <v>70.2</v>
      </c>
    </row>
    <row r="1783" spans="1:10" ht="15.5">
      <c r="A1783" s="34">
        <f t="shared" si="58"/>
        <v>1779</v>
      </c>
      <c r="B1783" s="85" t="s">
        <v>187</v>
      </c>
      <c r="C1783" s="85" t="s">
        <v>3647</v>
      </c>
      <c r="D1783" s="85" t="s">
        <v>3648</v>
      </c>
      <c r="E1783" s="85" t="s">
        <v>189</v>
      </c>
      <c r="F1783" s="85" t="s">
        <v>56</v>
      </c>
      <c r="G1783" s="85" t="s">
        <v>189</v>
      </c>
      <c r="H1783" s="85" t="s">
        <v>348</v>
      </c>
      <c r="I1783" s="94">
        <v>0.35</v>
      </c>
      <c r="J1783" s="78">
        <f t="shared" si="59"/>
        <v>132.6</v>
      </c>
    </row>
    <row r="1784" spans="1:10" ht="15.5">
      <c r="A1784" s="34">
        <f t="shared" si="58"/>
        <v>1780</v>
      </c>
      <c r="B1784" s="85" t="s">
        <v>187</v>
      </c>
      <c r="C1784" s="85" t="s">
        <v>3649</v>
      </c>
      <c r="D1784" s="85" t="s">
        <v>3650</v>
      </c>
      <c r="E1784" s="85" t="s">
        <v>189</v>
      </c>
      <c r="F1784" s="85" t="s">
        <v>56</v>
      </c>
      <c r="G1784" s="85" t="s">
        <v>189</v>
      </c>
      <c r="H1784" s="85" t="s">
        <v>1690</v>
      </c>
      <c r="I1784" s="94">
        <v>0.35</v>
      </c>
      <c r="J1784" s="78">
        <f t="shared" si="59"/>
        <v>197.6</v>
      </c>
    </row>
    <row r="1785" spans="1:10" ht="15.5">
      <c r="A1785" s="34">
        <f t="shared" si="58"/>
        <v>1781</v>
      </c>
      <c r="B1785" s="85" t="s">
        <v>187</v>
      </c>
      <c r="C1785" s="85" t="s">
        <v>3651</v>
      </c>
      <c r="D1785" s="85" t="s">
        <v>3652</v>
      </c>
      <c r="E1785" s="85" t="s">
        <v>189</v>
      </c>
      <c r="F1785" s="85" t="s">
        <v>56</v>
      </c>
      <c r="G1785" s="85" t="s">
        <v>189</v>
      </c>
      <c r="H1785" s="85" t="s">
        <v>3653</v>
      </c>
      <c r="I1785" s="94">
        <v>0.35</v>
      </c>
      <c r="J1785" s="78">
        <f t="shared" si="59"/>
        <v>202.15</v>
      </c>
    </row>
    <row r="1786" spans="1:10" ht="15.5">
      <c r="A1786" s="34">
        <f t="shared" si="58"/>
        <v>1782</v>
      </c>
      <c r="B1786" s="85" t="s">
        <v>187</v>
      </c>
      <c r="C1786" s="85" t="s">
        <v>3654</v>
      </c>
      <c r="D1786" s="85" t="s">
        <v>3655</v>
      </c>
      <c r="E1786" s="85" t="s">
        <v>189</v>
      </c>
      <c r="F1786" s="85" t="s">
        <v>56</v>
      </c>
      <c r="G1786" s="85" t="s">
        <v>189</v>
      </c>
      <c r="H1786" s="85" t="s">
        <v>3656</v>
      </c>
      <c r="I1786" s="94">
        <v>0.35</v>
      </c>
      <c r="J1786" s="78">
        <f t="shared" si="59"/>
        <v>1903.8500000000001</v>
      </c>
    </row>
    <row r="1787" spans="1:10" ht="15.5">
      <c r="A1787" s="34">
        <f t="shared" si="58"/>
        <v>1783</v>
      </c>
      <c r="B1787" s="85" t="s">
        <v>187</v>
      </c>
      <c r="C1787" s="85" t="s">
        <v>3657</v>
      </c>
      <c r="D1787" s="85" t="s">
        <v>3658</v>
      </c>
      <c r="E1787" s="85" t="s">
        <v>189</v>
      </c>
      <c r="F1787" s="85" t="s">
        <v>56</v>
      </c>
      <c r="G1787" s="85" t="s">
        <v>189</v>
      </c>
      <c r="H1787" s="85" t="s">
        <v>3659</v>
      </c>
      <c r="I1787" s="94">
        <v>0.35</v>
      </c>
      <c r="J1787" s="78">
        <f t="shared" si="59"/>
        <v>1522.95</v>
      </c>
    </row>
    <row r="1788" spans="1:10" ht="15.5">
      <c r="A1788" s="34">
        <f t="shared" si="58"/>
        <v>1784</v>
      </c>
      <c r="B1788" s="85" t="s">
        <v>187</v>
      </c>
      <c r="C1788" s="85" t="s">
        <v>3660</v>
      </c>
      <c r="D1788" s="85" t="s">
        <v>3661</v>
      </c>
      <c r="E1788" s="85" t="s">
        <v>189</v>
      </c>
      <c r="F1788" s="85" t="s">
        <v>56</v>
      </c>
      <c r="G1788" s="85" t="s">
        <v>189</v>
      </c>
      <c r="H1788" s="85" t="s">
        <v>3656</v>
      </c>
      <c r="I1788" s="94">
        <v>0.35</v>
      </c>
      <c r="J1788" s="78">
        <f t="shared" si="59"/>
        <v>1903.8500000000001</v>
      </c>
    </row>
    <row r="1789" spans="1:10" ht="15.5">
      <c r="A1789" s="34">
        <f t="shared" si="58"/>
        <v>1785</v>
      </c>
      <c r="B1789" s="85" t="s">
        <v>187</v>
      </c>
      <c r="C1789" s="85" t="s">
        <v>3662</v>
      </c>
      <c r="D1789" s="85" t="s">
        <v>3663</v>
      </c>
      <c r="E1789" s="85" t="s">
        <v>189</v>
      </c>
      <c r="F1789" s="85" t="s">
        <v>56</v>
      </c>
      <c r="G1789" s="85" t="s">
        <v>189</v>
      </c>
      <c r="H1789" s="85" t="s">
        <v>201</v>
      </c>
      <c r="I1789" s="94">
        <v>0.35</v>
      </c>
      <c r="J1789" s="78">
        <f t="shared" si="59"/>
        <v>100.10000000000001</v>
      </c>
    </row>
    <row r="1790" spans="1:10" ht="15.5">
      <c r="A1790" s="34">
        <f t="shared" si="58"/>
        <v>1786</v>
      </c>
      <c r="B1790" s="85" t="s">
        <v>187</v>
      </c>
      <c r="C1790" s="85" t="s">
        <v>3664</v>
      </c>
      <c r="D1790" s="85" t="s">
        <v>3665</v>
      </c>
      <c r="E1790" s="85" t="s">
        <v>189</v>
      </c>
      <c r="F1790" s="85" t="s">
        <v>56</v>
      </c>
      <c r="G1790" s="85" t="s">
        <v>189</v>
      </c>
      <c r="H1790" s="85" t="s">
        <v>278</v>
      </c>
      <c r="I1790" s="94">
        <v>0.35</v>
      </c>
      <c r="J1790" s="78">
        <f t="shared" si="59"/>
        <v>126.10000000000001</v>
      </c>
    </row>
    <row r="1791" spans="1:10" ht="15.5">
      <c r="A1791" s="34">
        <f t="shared" si="58"/>
        <v>1787</v>
      </c>
      <c r="B1791" s="85" t="s">
        <v>187</v>
      </c>
      <c r="C1791" s="85" t="s">
        <v>3666</v>
      </c>
      <c r="D1791" s="85" t="s">
        <v>3667</v>
      </c>
      <c r="E1791" s="85" t="s">
        <v>189</v>
      </c>
      <c r="F1791" s="85" t="s">
        <v>56</v>
      </c>
      <c r="G1791" s="85" t="s">
        <v>189</v>
      </c>
      <c r="H1791" s="85" t="s">
        <v>1711</v>
      </c>
      <c r="I1791" s="94">
        <v>0.35</v>
      </c>
      <c r="J1791" s="78">
        <f t="shared" si="59"/>
        <v>125.45</v>
      </c>
    </row>
    <row r="1792" spans="1:10" ht="15.5">
      <c r="A1792" s="34">
        <f t="shared" si="58"/>
        <v>1788</v>
      </c>
      <c r="B1792" s="85" t="s">
        <v>187</v>
      </c>
      <c r="C1792" s="85" t="s">
        <v>3668</v>
      </c>
      <c r="D1792" s="85" t="s">
        <v>3669</v>
      </c>
      <c r="E1792" s="85" t="s">
        <v>189</v>
      </c>
      <c r="F1792" s="85" t="s">
        <v>56</v>
      </c>
      <c r="G1792" s="85" t="s">
        <v>189</v>
      </c>
      <c r="H1792" s="85" t="s">
        <v>3659</v>
      </c>
      <c r="I1792" s="94">
        <v>0.35</v>
      </c>
      <c r="J1792" s="78">
        <f t="shared" si="59"/>
        <v>1522.95</v>
      </c>
    </row>
    <row r="1793" spans="1:10" ht="15.5">
      <c r="A1793" s="34">
        <f t="shared" si="58"/>
        <v>1789</v>
      </c>
      <c r="B1793" s="85" t="s">
        <v>187</v>
      </c>
      <c r="C1793" s="85" t="s">
        <v>3670</v>
      </c>
      <c r="D1793" s="85" t="s">
        <v>3671</v>
      </c>
      <c r="E1793" s="85" t="s">
        <v>189</v>
      </c>
      <c r="F1793" s="85" t="s">
        <v>56</v>
      </c>
      <c r="G1793" s="85" t="s">
        <v>189</v>
      </c>
      <c r="H1793" s="85" t="s">
        <v>3656</v>
      </c>
      <c r="I1793" s="94">
        <v>0.35</v>
      </c>
      <c r="J1793" s="78">
        <f t="shared" si="59"/>
        <v>1903.8500000000001</v>
      </c>
    </row>
    <row r="1794" spans="1:10" ht="15.5">
      <c r="A1794" s="34">
        <f t="shared" si="58"/>
        <v>1790</v>
      </c>
      <c r="B1794" s="85" t="s">
        <v>187</v>
      </c>
      <c r="C1794" s="85" t="s">
        <v>3672</v>
      </c>
      <c r="D1794" s="85" t="s">
        <v>3673</v>
      </c>
      <c r="E1794" s="85" t="s">
        <v>189</v>
      </c>
      <c r="F1794" s="85" t="s">
        <v>56</v>
      </c>
      <c r="G1794" s="85" t="s">
        <v>189</v>
      </c>
      <c r="H1794" s="85" t="s">
        <v>227</v>
      </c>
      <c r="I1794" s="94">
        <v>0.35</v>
      </c>
      <c r="J1794" s="78">
        <f t="shared" si="59"/>
        <v>74.100000000000009</v>
      </c>
    </row>
    <row r="1795" spans="1:10" ht="15.5">
      <c r="A1795" s="34">
        <f t="shared" si="58"/>
        <v>1791</v>
      </c>
      <c r="B1795" s="85" t="s">
        <v>187</v>
      </c>
      <c r="C1795" s="85" t="s">
        <v>3674</v>
      </c>
      <c r="D1795" s="85" t="s">
        <v>3675</v>
      </c>
      <c r="E1795" s="85" t="s">
        <v>189</v>
      </c>
      <c r="F1795" s="85" t="s">
        <v>56</v>
      </c>
      <c r="G1795" s="85" t="s">
        <v>189</v>
      </c>
      <c r="H1795" s="85" t="s">
        <v>273</v>
      </c>
      <c r="I1795" s="94">
        <v>0.35</v>
      </c>
      <c r="J1795" s="78">
        <f t="shared" si="59"/>
        <v>54.6</v>
      </c>
    </row>
    <row r="1796" spans="1:10" ht="15.5">
      <c r="A1796" s="34">
        <f t="shared" si="58"/>
        <v>1792</v>
      </c>
      <c r="B1796" s="85" t="s">
        <v>187</v>
      </c>
      <c r="C1796" s="85" t="s">
        <v>3676</v>
      </c>
      <c r="D1796" s="85" t="s">
        <v>3677</v>
      </c>
      <c r="E1796" s="85" t="s">
        <v>189</v>
      </c>
      <c r="F1796" s="85" t="s">
        <v>56</v>
      </c>
      <c r="G1796" s="85" t="s">
        <v>189</v>
      </c>
      <c r="H1796" s="85" t="s">
        <v>233</v>
      </c>
      <c r="I1796" s="94">
        <v>0.35</v>
      </c>
      <c r="J1796" s="78">
        <f t="shared" si="59"/>
        <v>68.25</v>
      </c>
    </row>
    <row r="1797" spans="1:10" ht="15.5">
      <c r="A1797" s="34">
        <f t="shared" si="58"/>
        <v>1793</v>
      </c>
      <c r="B1797" s="85" t="s">
        <v>187</v>
      </c>
      <c r="C1797" s="85" t="s">
        <v>3678</v>
      </c>
      <c r="D1797" s="85" t="s">
        <v>3679</v>
      </c>
      <c r="E1797" s="85" t="s">
        <v>189</v>
      </c>
      <c r="F1797" s="85" t="s">
        <v>56</v>
      </c>
      <c r="G1797" s="85" t="s">
        <v>189</v>
      </c>
      <c r="H1797" s="85" t="s">
        <v>299</v>
      </c>
      <c r="I1797" s="94">
        <v>0.35</v>
      </c>
      <c r="J1797" s="78">
        <f t="shared" si="59"/>
        <v>26</v>
      </c>
    </row>
    <row r="1798" spans="1:10" ht="15.5">
      <c r="A1798" s="34">
        <f t="shared" si="58"/>
        <v>1794</v>
      </c>
      <c r="B1798" s="85" t="s">
        <v>187</v>
      </c>
      <c r="C1798" s="85" t="s">
        <v>3680</v>
      </c>
      <c r="D1798" s="85" t="s">
        <v>3679</v>
      </c>
      <c r="E1798" s="85" t="s">
        <v>189</v>
      </c>
      <c r="F1798" s="85" t="s">
        <v>56</v>
      </c>
      <c r="G1798" s="85" t="s">
        <v>189</v>
      </c>
      <c r="H1798" s="85" t="s">
        <v>295</v>
      </c>
      <c r="I1798" s="94">
        <v>0.35</v>
      </c>
      <c r="J1798" s="78">
        <f t="shared" si="59"/>
        <v>45.5</v>
      </c>
    </row>
    <row r="1799" spans="1:10" ht="15.5">
      <c r="A1799" s="34">
        <f t="shared" si="58"/>
        <v>1795</v>
      </c>
      <c r="B1799" s="85" t="s">
        <v>187</v>
      </c>
      <c r="C1799" s="85" t="s">
        <v>3681</v>
      </c>
      <c r="D1799" s="85" t="s">
        <v>3682</v>
      </c>
      <c r="E1799" s="85" t="s">
        <v>189</v>
      </c>
      <c r="F1799" s="85" t="s">
        <v>56</v>
      </c>
      <c r="G1799" s="85" t="s">
        <v>189</v>
      </c>
      <c r="H1799" s="85" t="s">
        <v>227</v>
      </c>
      <c r="I1799" s="94">
        <v>0.35</v>
      </c>
      <c r="J1799" s="78">
        <f t="shared" si="59"/>
        <v>74.100000000000009</v>
      </c>
    </row>
    <row r="1800" spans="1:10" ht="15.5">
      <c r="A1800" s="34">
        <f t="shared" si="58"/>
        <v>1796</v>
      </c>
      <c r="B1800" s="85" t="s">
        <v>187</v>
      </c>
      <c r="C1800" s="85" t="s">
        <v>3683</v>
      </c>
      <c r="D1800" s="85" t="s">
        <v>3684</v>
      </c>
      <c r="E1800" s="85" t="s">
        <v>189</v>
      </c>
      <c r="F1800" s="85" t="s">
        <v>56</v>
      </c>
      <c r="G1800" s="85" t="s">
        <v>189</v>
      </c>
      <c r="H1800" s="85" t="s">
        <v>253</v>
      </c>
      <c r="I1800" s="94">
        <v>0.35</v>
      </c>
      <c r="J1800" s="78">
        <f t="shared" si="59"/>
        <v>129.35</v>
      </c>
    </row>
    <row r="1801" spans="1:10" ht="15.5">
      <c r="A1801" s="34">
        <f t="shared" si="58"/>
        <v>1797</v>
      </c>
      <c r="B1801" s="85" t="s">
        <v>187</v>
      </c>
      <c r="C1801" s="85" t="s">
        <v>3685</v>
      </c>
      <c r="D1801" s="85" t="s">
        <v>3686</v>
      </c>
      <c r="E1801" s="85" t="s">
        <v>189</v>
      </c>
      <c r="F1801" s="85" t="s">
        <v>56</v>
      </c>
      <c r="G1801" s="85" t="s">
        <v>189</v>
      </c>
      <c r="H1801" s="85" t="s">
        <v>3687</v>
      </c>
      <c r="I1801" s="94">
        <v>0.35</v>
      </c>
      <c r="J1801" s="78">
        <f t="shared" si="59"/>
        <v>2422.5500000000002</v>
      </c>
    </row>
    <row r="1802" spans="1:10" ht="15.5">
      <c r="A1802" s="34">
        <f t="shared" si="58"/>
        <v>1798</v>
      </c>
      <c r="B1802" s="85" t="s">
        <v>187</v>
      </c>
      <c r="C1802" s="85" t="s">
        <v>3688</v>
      </c>
      <c r="D1802" s="85" t="s">
        <v>3689</v>
      </c>
      <c r="E1802" s="85" t="s">
        <v>189</v>
      </c>
      <c r="F1802" s="85" t="s">
        <v>56</v>
      </c>
      <c r="G1802" s="85" t="s">
        <v>189</v>
      </c>
      <c r="H1802" s="85" t="s">
        <v>3690</v>
      </c>
      <c r="I1802" s="94">
        <v>0.35</v>
      </c>
      <c r="J1802" s="78">
        <f t="shared" si="59"/>
        <v>2453.75</v>
      </c>
    </row>
    <row r="1803" spans="1:10" ht="15.5">
      <c r="A1803" s="34">
        <f t="shared" si="58"/>
        <v>1799</v>
      </c>
      <c r="B1803" s="85" t="s">
        <v>187</v>
      </c>
      <c r="C1803" s="85" t="s">
        <v>3691</v>
      </c>
      <c r="D1803" s="85" t="s">
        <v>3692</v>
      </c>
      <c r="E1803" s="85" t="s">
        <v>189</v>
      </c>
      <c r="F1803" s="85" t="s">
        <v>56</v>
      </c>
      <c r="G1803" s="85" t="s">
        <v>189</v>
      </c>
      <c r="H1803" s="85" t="s">
        <v>3693</v>
      </c>
      <c r="I1803" s="94">
        <v>0.35</v>
      </c>
      <c r="J1803" s="78">
        <f t="shared" si="59"/>
        <v>2483</v>
      </c>
    </row>
    <row r="1804" spans="1:10" ht="15.5">
      <c r="A1804" s="34">
        <f t="shared" si="58"/>
        <v>1800</v>
      </c>
      <c r="B1804" s="85" t="s">
        <v>187</v>
      </c>
      <c r="C1804" s="85" t="s">
        <v>3694</v>
      </c>
      <c r="D1804" s="85" t="s">
        <v>3695</v>
      </c>
      <c r="E1804" s="85" t="s">
        <v>189</v>
      </c>
      <c r="F1804" s="85" t="s">
        <v>56</v>
      </c>
      <c r="G1804" s="85" t="s">
        <v>189</v>
      </c>
      <c r="H1804" s="85" t="s">
        <v>3696</v>
      </c>
      <c r="I1804" s="94">
        <v>0.35</v>
      </c>
      <c r="J1804" s="78">
        <f t="shared" si="59"/>
        <v>4339.4000000000005</v>
      </c>
    </row>
    <row r="1805" spans="1:10" ht="15.5">
      <c r="A1805" s="34">
        <f t="shared" si="58"/>
        <v>1801</v>
      </c>
      <c r="B1805" s="85" t="s">
        <v>187</v>
      </c>
      <c r="C1805" s="85" t="s">
        <v>3697</v>
      </c>
      <c r="D1805" s="85" t="s">
        <v>3695</v>
      </c>
      <c r="E1805" s="85" t="s">
        <v>189</v>
      </c>
      <c r="F1805" s="85" t="s">
        <v>56</v>
      </c>
      <c r="G1805" s="85" t="s">
        <v>189</v>
      </c>
      <c r="H1805" s="85" t="s">
        <v>3698</v>
      </c>
      <c r="I1805" s="94">
        <v>0.35</v>
      </c>
      <c r="J1805" s="78">
        <f t="shared" si="59"/>
        <v>4368</v>
      </c>
    </row>
    <row r="1806" spans="1:10" ht="15.5">
      <c r="A1806" s="34">
        <f t="shared" si="58"/>
        <v>1802</v>
      </c>
      <c r="B1806" s="85" t="s">
        <v>187</v>
      </c>
      <c r="C1806" s="85" t="s">
        <v>3699</v>
      </c>
      <c r="D1806" s="85" t="s">
        <v>3700</v>
      </c>
      <c r="E1806" s="85" t="s">
        <v>189</v>
      </c>
      <c r="F1806" s="85" t="s">
        <v>56</v>
      </c>
      <c r="G1806" s="85" t="s">
        <v>189</v>
      </c>
      <c r="H1806" s="85" t="s">
        <v>3701</v>
      </c>
      <c r="I1806" s="94">
        <v>0.35</v>
      </c>
      <c r="J1806" s="78">
        <f t="shared" si="59"/>
        <v>3074.5</v>
      </c>
    </row>
    <row r="1807" spans="1:10" ht="15.5">
      <c r="A1807" s="34">
        <f t="shared" si="58"/>
        <v>1803</v>
      </c>
      <c r="B1807" s="85" t="s">
        <v>187</v>
      </c>
      <c r="C1807" s="85" t="s">
        <v>3702</v>
      </c>
      <c r="D1807" s="85" t="s">
        <v>3703</v>
      </c>
      <c r="E1807" s="85" t="s">
        <v>189</v>
      </c>
      <c r="F1807" s="85" t="s">
        <v>56</v>
      </c>
      <c r="G1807" s="85" t="s">
        <v>189</v>
      </c>
      <c r="H1807" s="85" t="s">
        <v>3704</v>
      </c>
      <c r="I1807" s="94">
        <v>0.35</v>
      </c>
      <c r="J1807" s="78">
        <f t="shared" si="59"/>
        <v>3381.9500000000003</v>
      </c>
    </row>
    <row r="1808" spans="1:10" ht="15.5">
      <c r="A1808" s="34">
        <f t="shared" si="58"/>
        <v>1804</v>
      </c>
      <c r="B1808" s="85" t="s">
        <v>187</v>
      </c>
      <c r="C1808" s="85" t="s">
        <v>3705</v>
      </c>
      <c r="D1808" s="85" t="s">
        <v>3706</v>
      </c>
      <c r="E1808" s="85" t="s">
        <v>189</v>
      </c>
      <c r="F1808" s="85" t="s">
        <v>56</v>
      </c>
      <c r="G1808" s="85" t="s">
        <v>189</v>
      </c>
      <c r="H1808" s="85" t="s">
        <v>3701</v>
      </c>
      <c r="I1808" s="94">
        <v>0.35</v>
      </c>
      <c r="J1808" s="78">
        <f t="shared" si="59"/>
        <v>3074.5</v>
      </c>
    </row>
    <row r="1809" spans="1:10" ht="15.5">
      <c r="A1809" s="34">
        <f t="shared" si="58"/>
        <v>1805</v>
      </c>
      <c r="B1809" s="85" t="s">
        <v>187</v>
      </c>
      <c r="C1809" s="85" t="s">
        <v>3707</v>
      </c>
      <c r="D1809" s="85" t="s">
        <v>3708</v>
      </c>
      <c r="E1809" s="85" t="s">
        <v>189</v>
      </c>
      <c r="F1809" s="85" t="s">
        <v>56</v>
      </c>
      <c r="G1809" s="85" t="s">
        <v>189</v>
      </c>
      <c r="H1809" s="85" t="s">
        <v>3704</v>
      </c>
      <c r="I1809" s="94">
        <v>0.35</v>
      </c>
      <c r="J1809" s="78">
        <f t="shared" si="59"/>
        <v>3381.9500000000003</v>
      </c>
    </row>
    <row r="1810" spans="1:10" ht="15.5">
      <c r="A1810" s="34">
        <f t="shared" si="58"/>
        <v>1806</v>
      </c>
      <c r="B1810" s="85" t="s">
        <v>187</v>
      </c>
      <c r="C1810" s="85" t="s">
        <v>3709</v>
      </c>
      <c r="D1810" s="85" t="s">
        <v>3710</v>
      </c>
      <c r="E1810" s="85" t="s">
        <v>189</v>
      </c>
      <c r="F1810" s="85" t="s">
        <v>56</v>
      </c>
      <c r="G1810" s="85" t="s">
        <v>189</v>
      </c>
      <c r="H1810" s="85" t="s">
        <v>3711</v>
      </c>
      <c r="I1810" s="94">
        <v>0.35</v>
      </c>
      <c r="J1810" s="78">
        <f t="shared" si="59"/>
        <v>3205.8</v>
      </c>
    </row>
    <row r="1811" spans="1:10" ht="15.5">
      <c r="A1811" s="34">
        <f t="shared" si="58"/>
        <v>1807</v>
      </c>
      <c r="B1811" s="85" t="s">
        <v>187</v>
      </c>
      <c r="C1811" s="85" t="s">
        <v>3712</v>
      </c>
      <c r="D1811" s="85" t="s">
        <v>3713</v>
      </c>
      <c r="E1811" s="85" t="s">
        <v>189</v>
      </c>
      <c r="F1811" s="85" t="s">
        <v>56</v>
      </c>
      <c r="G1811" s="85" t="s">
        <v>189</v>
      </c>
      <c r="H1811" s="85" t="s">
        <v>3714</v>
      </c>
      <c r="I1811" s="94">
        <v>0.35</v>
      </c>
      <c r="J1811" s="78">
        <f t="shared" si="59"/>
        <v>3991</v>
      </c>
    </row>
    <row r="1812" spans="1:10" ht="15.5">
      <c r="A1812" s="34">
        <f t="shared" si="58"/>
        <v>1808</v>
      </c>
      <c r="B1812" s="85" t="s">
        <v>187</v>
      </c>
      <c r="C1812" s="85" t="s">
        <v>3715</v>
      </c>
      <c r="D1812" s="85" t="s">
        <v>3716</v>
      </c>
      <c r="E1812" s="85" t="s">
        <v>189</v>
      </c>
      <c r="F1812" s="85" t="s">
        <v>56</v>
      </c>
      <c r="G1812" s="85" t="s">
        <v>189</v>
      </c>
      <c r="H1812" s="85" t="s">
        <v>3717</v>
      </c>
      <c r="I1812" s="94">
        <v>0.35</v>
      </c>
      <c r="J1812" s="78">
        <f t="shared" si="59"/>
        <v>6038.5</v>
      </c>
    </row>
    <row r="1813" spans="1:10" ht="15.5">
      <c r="A1813" s="34">
        <f t="shared" si="58"/>
        <v>1809</v>
      </c>
      <c r="B1813" s="85" t="s">
        <v>187</v>
      </c>
      <c r="C1813" s="85" t="s">
        <v>3718</v>
      </c>
      <c r="D1813" s="85" t="s">
        <v>3719</v>
      </c>
      <c r="E1813" s="85" t="s">
        <v>189</v>
      </c>
      <c r="F1813" s="85" t="s">
        <v>56</v>
      </c>
      <c r="G1813" s="85" t="s">
        <v>189</v>
      </c>
      <c r="H1813" s="85" t="s">
        <v>3720</v>
      </c>
      <c r="I1813" s="94">
        <v>0.35</v>
      </c>
      <c r="J1813" s="78">
        <f t="shared" si="59"/>
        <v>6642.35</v>
      </c>
    </row>
    <row r="1814" spans="1:10" ht="15.5">
      <c r="A1814" s="34">
        <f t="shared" si="58"/>
        <v>1810</v>
      </c>
      <c r="B1814" s="85" t="s">
        <v>187</v>
      </c>
      <c r="C1814" s="85" t="s">
        <v>3721</v>
      </c>
      <c r="D1814" s="85" t="s">
        <v>3722</v>
      </c>
      <c r="E1814" s="85" t="s">
        <v>189</v>
      </c>
      <c r="F1814" s="85" t="s">
        <v>56</v>
      </c>
      <c r="G1814" s="85" t="s">
        <v>189</v>
      </c>
      <c r="H1814" s="85" t="s">
        <v>3723</v>
      </c>
      <c r="I1814" s="94">
        <v>0.35</v>
      </c>
      <c r="J1814" s="78">
        <f t="shared" si="59"/>
        <v>6045</v>
      </c>
    </row>
    <row r="1815" spans="1:10" ht="15.5">
      <c r="A1815" s="34">
        <f t="shared" ref="A1815:A1878" si="60">SUM(A1814+1)</f>
        <v>1811</v>
      </c>
      <c r="B1815" s="85" t="s">
        <v>187</v>
      </c>
      <c r="C1815" s="85" t="s">
        <v>3724</v>
      </c>
      <c r="D1815" s="85" t="s">
        <v>3725</v>
      </c>
      <c r="E1815" s="85" t="s">
        <v>189</v>
      </c>
      <c r="F1815" s="85" t="s">
        <v>56</v>
      </c>
      <c r="G1815" s="85" t="s">
        <v>189</v>
      </c>
      <c r="H1815" s="85" t="s">
        <v>3726</v>
      </c>
      <c r="I1815" s="94">
        <v>0.35</v>
      </c>
      <c r="J1815" s="78">
        <f t="shared" si="59"/>
        <v>4390.1000000000004</v>
      </c>
    </row>
    <row r="1816" spans="1:10" ht="15.5">
      <c r="A1816" s="34">
        <f t="shared" si="60"/>
        <v>1812</v>
      </c>
      <c r="B1816" s="85" t="s">
        <v>187</v>
      </c>
      <c r="C1816" s="85" t="s">
        <v>3727</v>
      </c>
      <c r="D1816" s="85" t="s">
        <v>3728</v>
      </c>
      <c r="E1816" s="85" t="s">
        <v>189</v>
      </c>
      <c r="F1816" s="85" t="s">
        <v>56</v>
      </c>
      <c r="G1816" s="85" t="s">
        <v>189</v>
      </c>
      <c r="H1816" s="85" t="s">
        <v>3729</v>
      </c>
      <c r="I1816" s="94">
        <v>0.35</v>
      </c>
      <c r="J1816" s="78">
        <f t="shared" si="59"/>
        <v>5253.3</v>
      </c>
    </row>
    <row r="1817" spans="1:10" ht="15.5">
      <c r="A1817" s="34">
        <f t="shared" si="60"/>
        <v>1813</v>
      </c>
      <c r="B1817" s="85" t="s">
        <v>187</v>
      </c>
      <c r="C1817" s="85" t="s">
        <v>3730</v>
      </c>
      <c r="D1817" s="85" t="s">
        <v>3731</v>
      </c>
      <c r="E1817" s="85" t="s">
        <v>189</v>
      </c>
      <c r="F1817" s="85" t="s">
        <v>56</v>
      </c>
      <c r="G1817" s="85" t="s">
        <v>189</v>
      </c>
      <c r="H1817" s="85" t="s">
        <v>3732</v>
      </c>
      <c r="I1817" s="94">
        <v>0.35</v>
      </c>
      <c r="J1817" s="78">
        <f t="shared" si="59"/>
        <v>5777.85</v>
      </c>
    </row>
    <row r="1818" spans="1:10" ht="15.5">
      <c r="A1818" s="34">
        <f t="shared" si="60"/>
        <v>1814</v>
      </c>
      <c r="B1818" s="85" t="s">
        <v>187</v>
      </c>
      <c r="C1818" s="85" t="s">
        <v>3733</v>
      </c>
      <c r="D1818" s="85" t="s">
        <v>3734</v>
      </c>
      <c r="E1818" s="85" t="s">
        <v>189</v>
      </c>
      <c r="F1818" s="85" t="s">
        <v>56</v>
      </c>
      <c r="G1818" s="85" t="s">
        <v>189</v>
      </c>
      <c r="H1818" s="85" t="s">
        <v>3735</v>
      </c>
      <c r="I1818" s="94">
        <v>0.35</v>
      </c>
      <c r="J1818" s="78">
        <f t="shared" si="59"/>
        <v>5265</v>
      </c>
    </row>
    <row r="1819" spans="1:10" ht="15.5">
      <c r="A1819" s="34">
        <f t="shared" si="60"/>
        <v>1815</v>
      </c>
      <c r="B1819" s="85" t="s">
        <v>187</v>
      </c>
      <c r="C1819" s="85" t="s">
        <v>3736</v>
      </c>
      <c r="D1819" s="85" t="s">
        <v>3737</v>
      </c>
      <c r="E1819" s="85" t="s">
        <v>189</v>
      </c>
      <c r="F1819" s="85" t="s">
        <v>56</v>
      </c>
      <c r="G1819" s="85" t="s">
        <v>189</v>
      </c>
      <c r="H1819" s="85" t="s">
        <v>3738</v>
      </c>
      <c r="I1819" s="94">
        <v>0.35</v>
      </c>
      <c r="J1819" s="78">
        <f t="shared" si="59"/>
        <v>3525.6</v>
      </c>
    </row>
    <row r="1820" spans="1:10" ht="15.5">
      <c r="A1820" s="34">
        <f t="shared" si="60"/>
        <v>1816</v>
      </c>
      <c r="B1820" s="85" t="s">
        <v>187</v>
      </c>
      <c r="C1820" s="85" t="s">
        <v>3739</v>
      </c>
      <c r="D1820" s="85" t="s">
        <v>3740</v>
      </c>
      <c r="E1820" s="85" t="s">
        <v>189</v>
      </c>
      <c r="F1820" s="85" t="s">
        <v>56</v>
      </c>
      <c r="G1820" s="85" t="s">
        <v>189</v>
      </c>
      <c r="H1820" s="85" t="s">
        <v>3711</v>
      </c>
      <c r="I1820" s="94">
        <v>0.35</v>
      </c>
      <c r="J1820" s="78">
        <f t="shared" si="59"/>
        <v>3205.8</v>
      </c>
    </row>
    <row r="1821" spans="1:10" ht="15.5">
      <c r="A1821" s="34">
        <f t="shared" si="60"/>
        <v>1817</v>
      </c>
      <c r="B1821" s="85" t="s">
        <v>187</v>
      </c>
      <c r="C1821" s="85" t="s">
        <v>3741</v>
      </c>
      <c r="D1821" s="85" t="s">
        <v>3742</v>
      </c>
      <c r="E1821" s="85" t="s">
        <v>189</v>
      </c>
      <c r="F1821" s="85" t="s">
        <v>56</v>
      </c>
      <c r="G1821" s="85" t="s">
        <v>189</v>
      </c>
      <c r="H1821" s="85" t="s">
        <v>3714</v>
      </c>
      <c r="I1821" s="94">
        <v>0.35</v>
      </c>
      <c r="J1821" s="78">
        <f t="shared" si="59"/>
        <v>3991</v>
      </c>
    </row>
    <row r="1822" spans="1:10" ht="15.5">
      <c r="A1822" s="34">
        <f t="shared" si="60"/>
        <v>1818</v>
      </c>
      <c r="B1822" s="85" t="s">
        <v>187</v>
      </c>
      <c r="C1822" s="85" t="s">
        <v>3743</v>
      </c>
      <c r="D1822" s="85" t="s">
        <v>3744</v>
      </c>
      <c r="E1822" s="85" t="s">
        <v>189</v>
      </c>
      <c r="F1822" s="85" t="s">
        <v>56</v>
      </c>
      <c r="G1822" s="85" t="s">
        <v>189</v>
      </c>
      <c r="H1822" s="85" t="s">
        <v>3717</v>
      </c>
      <c r="I1822" s="94">
        <v>0.35</v>
      </c>
      <c r="J1822" s="78">
        <f t="shared" si="59"/>
        <v>6038.5</v>
      </c>
    </row>
    <row r="1823" spans="1:10" ht="15.5">
      <c r="A1823" s="34">
        <f t="shared" si="60"/>
        <v>1819</v>
      </c>
      <c r="B1823" s="85" t="s">
        <v>187</v>
      </c>
      <c r="C1823" s="85" t="s">
        <v>3745</v>
      </c>
      <c r="D1823" s="85" t="s">
        <v>3746</v>
      </c>
      <c r="E1823" s="85" t="s">
        <v>189</v>
      </c>
      <c r="F1823" s="85" t="s">
        <v>56</v>
      </c>
      <c r="G1823" s="85" t="s">
        <v>189</v>
      </c>
      <c r="H1823" s="85" t="s">
        <v>3720</v>
      </c>
      <c r="I1823" s="94">
        <v>0.35</v>
      </c>
      <c r="J1823" s="78">
        <f t="shared" si="59"/>
        <v>6642.35</v>
      </c>
    </row>
    <row r="1824" spans="1:10" ht="15.5">
      <c r="A1824" s="34">
        <f t="shared" si="60"/>
        <v>1820</v>
      </c>
      <c r="B1824" s="85" t="s">
        <v>187</v>
      </c>
      <c r="C1824" s="85" t="s">
        <v>3747</v>
      </c>
      <c r="D1824" s="85" t="s">
        <v>3748</v>
      </c>
      <c r="E1824" s="85" t="s">
        <v>189</v>
      </c>
      <c r="F1824" s="85" t="s">
        <v>56</v>
      </c>
      <c r="G1824" s="85" t="s">
        <v>189</v>
      </c>
      <c r="H1824" s="85" t="s">
        <v>3723</v>
      </c>
      <c r="I1824" s="94">
        <v>0.35</v>
      </c>
      <c r="J1824" s="78">
        <f t="shared" si="59"/>
        <v>6045</v>
      </c>
    </row>
    <row r="1825" spans="1:10" ht="15.5">
      <c r="A1825" s="34">
        <f t="shared" si="60"/>
        <v>1821</v>
      </c>
      <c r="B1825" s="85" t="s">
        <v>187</v>
      </c>
      <c r="C1825" s="85" t="s">
        <v>3749</v>
      </c>
      <c r="D1825" s="85" t="s">
        <v>3750</v>
      </c>
      <c r="E1825" s="85" t="s">
        <v>189</v>
      </c>
      <c r="F1825" s="85" t="s">
        <v>56</v>
      </c>
      <c r="G1825" s="85" t="s">
        <v>189</v>
      </c>
      <c r="H1825" s="85" t="s">
        <v>3726</v>
      </c>
      <c r="I1825" s="94">
        <v>0.35</v>
      </c>
      <c r="J1825" s="78">
        <f t="shared" si="59"/>
        <v>4390.1000000000004</v>
      </c>
    </row>
    <row r="1826" spans="1:10" ht="15.5">
      <c r="A1826" s="34">
        <f t="shared" si="60"/>
        <v>1822</v>
      </c>
      <c r="B1826" s="85" t="s">
        <v>187</v>
      </c>
      <c r="C1826" s="85" t="s">
        <v>3751</v>
      </c>
      <c r="D1826" s="85" t="s">
        <v>3752</v>
      </c>
      <c r="E1826" s="85" t="s">
        <v>189</v>
      </c>
      <c r="F1826" s="85" t="s">
        <v>56</v>
      </c>
      <c r="G1826" s="85" t="s">
        <v>189</v>
      </c>
      <c r="H1826" s="85" t="s">
        <v>3729</v>
      </c>
      <c r="I1826" s="94">
        <v>0.35</v>
      </c>
      <c r="J1826" s="78">
        <f t="shared" si="59"/>
        <v>5253.3</v>
      </c>
    </row>
    <row r="1827" spans="1:10" ht="15.5">
      <c r="A1827" s="34">
        <f t="shared" si="60"/>
        <v>1823</v>
      </c>
      <c r="B1827" s="85" t="s">
        <v>187</v>
      </c>
      <c r="C1827" s="85" t="s">
        <v>3753</v>
      </c>
      <c r="D1827" s="85" t="s">
        <v>3754</v>
      </c>
      <c r="E1827" s="85" t="s">
        <v>189</v>
      </c>
      <c r="F1827" s="85" t="s">
        <v>56</v>
      </c>
      <c r="G1827" s="85" t="s">
        <v>189</v>
      </c>
      <c r="H1827" s="85" t="s">
        <v>3732</v>
      </c>
      <c r="I1827" s="94">
        <v>0.35</v>
      </c>
      <c r="J1827" s="78">
        <f t="shared" si="59"/>
        <v>5777.85</v>
      </c>
    </row>
    <row r="1828" spans="1:10" ht="15.5">
      <c r="A1828" s="34">
        <f t="shared" si="60"/>
        <v>1824</v>
      </c>
      <c r="B1828" s="85" t="s">
        <v>187</v>
      </c>
      <c r="C1828" s="85" t="s">
        <v>3755</v>
      </c>
      <c r="D1828" s="85" t="s">
        <v>3756</v>
      </c>
      <c r="E1828" s="85" t="s">
        <v>189</v>
      </c>
      <c r="F1828" s="85" t="s">
        <v>56</v>
      </c>
      <c r="G1828" s="85" t="s">
        <v>189</v>
      </c>
      <c r="H1828" s="85" t="s">
        <v>3735</v>
      </c>
      <c r="I1828" s="94">
        <v>0.35</v>
      </c>
      <c r="J1828" s="78">
        <f t="shared" si="59"/>
        <v>5265</v>
      </c>
    </row>
    <row r="1829" spans="1:10" ht="15.5">
      <c r="A1829" s="34">
        <f t="shared" si="60"/>
        <v>1825</v>
      </c>
      <c r="B1829" s="85" t="s">
        <v>187</v>
      </c>
      <c r="C1829" s="85" t="s">
        <v>3757</v>
      </c>
      <c r="D1829" s="85" t="s">
        <v>3758</v>
      </c>
      <c r="E1829" s="85" t="s">
        <v>189</v>
      </c>
      <c r="F1829" s="85" t="s">
        <v>56</v>
      </c>
      <c r="G1829" s="85" t="s">
        <v>189</v>
      </c>
      <c r="H1829" s="85" t="s">
        <v>3738</v>
      </c>
      <c r="I1829" s="94">
        <v>0.35</v>
      </c>
      <c r="J1829" s="78">
        <f t="shared" si="59"/>
        <v>3525.6</v>
      </c>
    </row>
    <row r="1830" spans="1:10" ht="15.5">
      <c r="A1830" s="34">
        <f t="shared" si="60"/>
        <v>1826</v>
      </c>
      <c r="B1830" s="85" t="s">
        <v>187</v>
      </c>
      <c r="C1830" s="85" t="s">
        <v>3759</v>
      </c>
      <c r="D1830" s="85" t="s">
        <v>3760</v>
      </c>
      <c r="E1830" s="85" t="s">
        <v>189</v>
      </c>
      <c r="F1830" s="85" t="s">
        <v>56</v>
      </c>
      <c r="G1830" s="85" t="s">
        <v>189</v>
      </c>
      <c r="H1830" s="85" t="s">
        <v>501</v>
      </c>
      <c r="I1830" s="94">
        <v>0.35</v>
      </c>
      <c r="J1830" s="78">
        <f t="shared" si="59"/>
        <v>37.700000000000003</v>
      </c>
    </row>
    <row r="1831" spans="1:10" ht="15.5">
      <c r="A1831" s="34">
        <f t="shared" si="60"/>
        <v>1827</v>
      </c>
      <c r="B1831" s="85" t="s">
        <v>187</v>
      </c>
      <c r="C1831" s="85" t="s">
        <v>3761</v>
      </c>
      <c r="D1831" s="85" t="s">
        <v>3762</v>
      </c>
      <c r="E1831" s="85" t="s">
        <v>189</v>
      </c>
      <c r="F1831" s="85" t="s">
        <v>56</v>
      </c>
      <c r="G1831" s="85" t="s">
        <v>189</v>
      </c>
      <c r="H1831" s="85" t="s">
        <v>339</v>
      </c>
      <c r="I1831" s="94">
        <v>0.35</v>
      </c>
      <c r="J1831" s="78">
        <f t="shared" si="59"/>
        <v>20.8</v>
      </c>
    </row>
    <row r="1832" spans="1:10" ht="15.5">
      <c r="A1832" s="34">
        <f t="shared" si="60"/>
        <v>1828</v>
      </c>
      <c r="B1832" s="85" t="s">
        <v>187</v>
      </c>
      <c r="C1832" s="85" t="s">
        <v>3763</v>
      </c>
      <c r="D1832" s="85" t="s">
        <v>3764</v>
      </c>
      <c r="E1832" s="85" t="s">
        <v>189</v>
      </c>
      <c r="F1832" s="85" t="s">
        <v>56</v>
      </c>
      <c r="G1832" s="85" t="s">
        <v>189</v>
      </c>
      <c r="H1832" s="85" t="s">
        <v>3765</v>
      </c>
      <c r="I1832" s="94">
        <v>0.35</v>
      </c>
      <c r="J1832" s="78">
        <f t="shared" si="59"/>
        <v>1122.55</v>
      </c>
    </row>
    <row r="1833" spans="1:10" ht="15.5">
      <c r="A1833" s="34">
        <f t="shared" si="60"/>
        <v>1829</v>
      </c>
      <c r="B1833" s="85" t="s">
        <v>187</v>
      </c>
      <c r="C1833" s="85" t="s">
        <v>3766</v>
      </c>
      <c r="D1833" s="85" t="s">
        <v>3767</v>
      </c>
      <c r="E1833" s="85" t="s">
        <v>189</v>
      </c>
      <c r="F1833" s="85" t="s">
        <v>56</v>
      </c>
      <c r="G1833" s="85" t="s">
        <v>189</v>
      </c>
      <c r="H1833" s="85" t="s">
        <v>3768</v>
      </c>
      <c r="I1833" s="94">
        <v>0.35</v>
      </c>
      <c r="J1833" s="78">
        <f t="shared" si="59"/>
        <v>1358.5</v>
      </c>
    </row>
    <row r="1834" spans="1:10" ht="15.5">
      <c r="A1834" s="34">
        <f t="shared" si="60"/>
        <v>1830</v>
      </c>
      <c r="B1834" s="85" t="s">
        <v>187</v>
      </c>
      <c r="C1834" s="85" t="s">
        <v>3769</v>
      </c>
      <c r="D1834" s="85" t="s">
        <v>3770</v>
      </c>
      <c r="E1834" s="85" t="s">
        <v>189</v>
      </c>
      <c r="F1834" s="85" t="s">
        <v>56</v>
      </c>
      <c r="G1834" s="85" t="s">
        <v>189</v>
      </c>
      <c r="H1834" s="85" t="s">
        <v>448</v>
      </c>
      <c r="I1834" s="94">
        <v>0.35</v>
      </c>
      <c r="J1834" s="78">
        <f t="shared" si="59"/>
        <v>27.3</v>
      </c>
    </row>
    <row r="1835" spans="1:10" ht="15.5">
      <c r="A1835" s="34">
        <f t="shared" si="60"/>
        <v>1831</v>
      </c>
      <c r="B1835" s="85" t="s">
        <v>187</v>
      </c>
      <c r="C1835" s="85" t="s">
        <v>3771</v>
      </c>
      <c r="D1835" s="85" t="s">
        <v>3760</v>
      </c>
      <c r="E1835" s="85" t="s">
        <v>189</v>
      </c>
      <c r="F1835" s="85" t="s">
        <v>56</v>
      </c>
      <c r="G1835" s="85" t="s">
        <v>189</v>
      </c>
      <c r="H1835" s="85" t="s">
        <v>501</v>
      </c>
      <c r="I1835" s="94">
        <v>0.35</v>
      </c>
      <c r="J1835" s="78">
        <f t="shared" si="59"/>
        <v>37.700000000000003</v>
      </c>
    </row>
    <row r="1836" spans="1:10" ht="15.5">
      <c r="A1836" s="34">
        <f t="shared" si="60"/>
        <v>1832</v>
      </c>
      <c r="B1836" s="85" t="s">
        <v>187</v>
      </c>
      <c r="C1836" s="85" t="s">
        <v>3772</v>
      </c>
      <c r="D1836" s="85" t="s">
        <v>3762</v>
      </c>
      <c r="E1836" s="85" t="s">
        <v>189</v>
      </c>
      <c r="F1836" s="85" t="s">
        <v>56</v>
      </c>
      <c r="G1836" s="85" t="s">
        <v>189</v>
      </c>
      <c r="H1836" s="85" t="s">
        <v>3773</v>
      </c>
      <c r="I1836" s="94">
        <v>0.35</v>
      </c>
      <c r="J1836" s="78">
        <f t="shared" si="59"/>
        <v>21.45</v>
      </c>
    </row>
    <row r="1837" spans="1:10" ht="15.5">
      <c r="A1837" s="34">
        <f t="shared" si="60"/>
        <v>1833</v>
      </c>
      <c r="B1837" s="85" t="s">
        <v>187</v>
      </c>
      <c r="C1837" s="85" t="s">
        <v>3774</v>
      </c>
      <c r="D1837" s="85" t="s">
        <v>3775</v>
      </c>
      <c r="E1837" s="85" t="s">
        <v>189</v>
      </c>
      <c r="F1837" s="85" t="s">
        <v>56</v>
      </c>
      <c r="G1837" s="85" t="s">
        <v>189</v>
      </c>
      <c r="H1837" s="85" t="s">
        <v>3776</v>
      </c>
      <c r="I1837" s="94">
        <v>0.35</v>
      </c>
      <c r="J1837" s="78">
        <f t="shared" si="59"/>
        <v>14574.300000000001</v>
      </c>
    </row>
    <row r="1838" spans="1:10" ht="15.5">
      <c r="A1838" s="34">
        <f t="shared" si="60"/>
        <v>1834</v>
      </c>
      <c r="B1838" s="85" t="s">
        <v>187</v>
      </c>
      <c r="C1838" s="85" t="s">
        <v>3777</v>
      </c>
      <c r="D1838" s="85" t="s">
        <v>3778</v>
      </c>
      <c r="E1838" s="85" t="s">
        <v>189</v>
      </c>
      <c r="F1838" s="85" t="s">
        <v>56</v>
      </c>
      <c r="G1838" s="85" t="s">
        <v>189</v>
      </c>
      <c r="H1838" s="85" t="s">
        <v>3779</v>
      </c>
      <c r="I1838" s="94">
        <v>0.35</v>
      </c>
      <c r="J1838" s="78">
        <f t="shared" si="59"/>
        <v>14121.9</v>
      </c>
    </row>
    <row r="1839" spans="1:10" ht="15.5">
      <c r="A1839" s="34">
        <f t="shared" si="60"/>
        <v>1835</v>
      </c>
      <c r="B1839" s="85" t="s">
        <v>187</v>
      </c>
      <c r="C1839" s="85" t="s">
        <v>3780</v>
      </c>
      <c r="D1839" s="85" t="s">
        <v>3781</v>
      </c>
      <c r="E1839" s="85" t="s">
        <v>189</v>
      </c>
      <c r="F1839" s="85" t="s">
        <v>56</v>
      </c>
      <c r="G1839" s="85" t="s">
        <v>189</v>
      </c>
      <c r="H1839" s="85" t="s">
        <v>238</v>
      </c>
      <c r="I1839" s="94">
        <v>0.35</v>
      </c>
      <c r="J1839" s="78">
        <f t="shared" si="59"/>
        <v>159.9</v>
      </c>
    </row>
    <row r="1840" spans="1:10" ht="15.5">
      <c r="A1840" s="34">
        <f t="shared" si="60"/>
        <v>1836</v>
      </c>
      <c r="B1840" s="85" t="s">
        <v>187</v>
      </c>
      <c r="C1840" s="85" t="s">
        <v>3782</v>
      </c>
      <c r="D1840" s="85" t="s">
        <v>3783</v>
      </c>
      <c r="E1840" s="85" t="s">
        <v>189</v>
      </c>
      <c r="F1840" s="85" t="s">
        <v>56</v>
      </c>
      <c r="G1840" s="85" t="s">
        <v>189</v>
      </c>
      <c r="H1840" s="85" t="s">
        <v>3784</v>
      </c>
      <c r="I1840" s="94">
        <v>0.35</v>
      </c>
      <c r="J1840" s="78">
        <f t="shared" si="59"/>
        <v>863.85</v>
      </c>
    </row>
    <row r="1841" spans="1:10" ht="15.5">
      <c r="A1841" s="34">
        <f t="shared" si="60"/>
        <v>1837</v>
      </c>
      <c r="B1841" s="85" t="s">
        <v>187</v>
      </c>
      <c r="C1841" s="85" t="s">
        <v>3785</v>
      </c>
      <c r="D1841" s="85" t="s">
        <v>3786</v>
      </c>
      <c r="E1841" s="85" t="s">
        <v>189</v>
      </c>
      <c r="F1841" s="85" t="s">
        <v>56</v>
      </c>
      <c r="G1841" s="85" t="s">
        <v>189</v>
      </c>
      <c r="H1841" s="85" t="s">
        <v>220</v>
      </c>
      <c r="I1841" s="94">
        <v>0.35</v>
      </c>
      <c r="J1841" s="78">
        <f t="shared" si="59"/>
        <v>92.3</v>
      </c>
    </row>
    <row r="1842" spans="1:10" ht="15.5">
      <c r="A1842" s="34">
        <f t="shared" si="60"/>
        <v>1838</v>
      </c>
      <c r="B1842" s="85" t="s">
        <v>187</v>
      </c>
      <c r="C1842" s="85" t="s">
        <v>3787</v>
      </c>
      <c r="D1842" s="85" t="s">
        <v>3788</v>
      </c>
      <c r="E1842" s="85" t="s">
        <v>189</v>
      </c>
      <c r="F1842" s="85" t="s">
        <v>56</v>
      </c>
      <c r="G1842" s="85" t="s">
        <v>189</v>
      </c>
      <c r="H1842" s="85" t="s">
        <v>340</v>
      </c>
      <c r="I1842" s="94">
        <v>0.35</v>
      </c>
      <c r="J1842" s="78">
        <f t="shared" si="59"/>
        <v>184.6</v>
      </c>
    </row>
    <row r="1843" spans="1:10" ht="15.5">
      <c r="A1843" s="34">
        <f t="shared" si="60"/>
        <v>1839</v>
      </c>
      <c r="B1843" s="85" t="s">
        <v>187</v>
      </c>
      <c r="C1843" s="85" t="s">
        <v>3789</v>
      </c>
      <c r="D1843" s="85" t="s">
        <v>3790</v>
      </c>
      <c r="E1843" s="85" t="s">
        <v>189</v>
      </c>
      <c r="F1843" s="85" t="s">
        <v>56</v>
      </c>
      <c r="G1843" s="85" t="s">
        <v>189</v>
      </c>
      <c r="H1843" s="85" t="s">
        <v>3791</v>
      </c>
      <c r="I1843" s="94">
        <v>0.35</v>
      </c>
      <c r="J1843" s="78">
        <f t="shared" si="59"/>
        <v>189.15</v>
      </c>
    </row>
    <row r="1844" spans="1:10" ht="15.5">
      <c r="A1844" s="34">
        <f t="shared" si="60"/>
        <v>1840</v>
      </c>
      <c r="B1844" s="85" t="s">
        <v>187</v>
      </c>
      <c r="C1844" s="85" t="s">
        <v>3792</v>
      </c>
      <c r="D1844" s="85" t="s">
        <v>3793</v>
      </c>
      <c r="E1844" s="85" t="s">
        <v>189</v>
      </c>
      <c r="F1844" s="85" t="s">
        <v>56</v>
      </c>
      <c r="G1844" s="85" t="s">
        <v>189</v>
      </c>
      <c r="H1844" s="85" t="s">
        <v>239</v>
      </c>
      <c r="I1844" s="94">
        <v>0.35</v>
      </c>
      <c r="J1844" s="78">
        <f t="shared" si="59"/>
        <v>456.95</v>
      </c>
    </row>
    <row r="1845" spans="1:10" ht="15.5">
      <c r="A1845" s="34">
        <f t="shared" si="60"/>
        <v>1841</v>
      </c>
      <c r="B1845" s="85" t="s">
        <v>187</v>
      </c>
      <c r="C1845" s="85" t="s">
        <v>3794</v>
      </c>
      <c r="D1845" s="85" t="s">
        <v>3795</v>
      </c>
      <c r="E1845" s="85" t="s">
        <v>189</v>
      </c>
      <c r="F1845" s="85" t="s">
        <v>56</v>
      </c>
      <c r="G1845" s="85" t="s">
        <v>189</v>
      </c>
      <c r="H1845" s="85" t="s">
        <v>3796</v>
      </c>
      <c r="I1845" s="94">
        <v>0.35</v>
      </c>
      <c r="J1845" s="78">
        <f t="shared" ref="J1845:J1907" si="61">H1845*(1-I1845)</f>
        <v>700.05000000000007</v>
      </c>
    </row>
    <row r="1846" spans="1:10" ht="15.5">
      <c r="A1846" s="34">
        <f t="shared" si="60"/>
        <v>1842</v>
      </c>
      <c r="B1846" s="85" t="s">
        <v>187</v>
      </c>
      <c r="C1846" s="85" t="s">
        <v>3797</v>
      </c>
      <c r="D1846" s="85" t="s">
        <v>3798</v>
      </c>
      <c r="E1846" s="85" t="s">
        <v>189</v>
      </c>
      <c r="F1846" s="85" t="s">
        <v>56</v>
      </c>
      <c r="G1846" s="85" t="s">
        <v>189</v>
      </c>
      <c r="H1846" s="85" t="s">
        <v>357</v>
      </c>
      <c r="I1846" s="94">
        <v>0.35</v>
      </c>
      <c r="J1846" s="78">
        <f t="shared" si="61"/>
        <v>76.05</v>
      </c>
    </row>
    <row r="1847" spans="1:10" ht="15.5">
      <c r="A1847" s="34">
        <f t="shared" si="60"/>
        <v>1843</v>
      </c>
      <c r="B1847" s="85" t="s">
        <v>187</v>
      </c>
      <c r="C1847" s="85" t="s">
        <v>3799</v>
      </c>
      <c r="D1847" s="85" t="s">
        <v>3800</v>
      </c>
      <c r="E1847" s="85" t="s">
        <v>189</v>
      </c>
      <c r="F1847" s="85" t="s">
        <v>56</v>
      </c>
      <c r="G1847" s="85" t="s">
        <v>189</v>
      </c>
      <c r="H1847" s="85" t="s">
        <v>223</v>
      </c>
      <c r="I1847" s="94">
        <v>0.35</v>
      </c>
      <c r="J1847" s="78">
        <f t="shared" si="61"/>
        <v>138.45000000000002</v>
      </c>
    </row>
    <row r="1848" spans="1:10" ht="15.5">
      <c r="A1848" s="34">
        <f t="shared" si="60"/>
        <v>1844</v>
      </c>
      <c r="B1848" s="85" t="s">
        <v>187</v>
      </c>
      <c r="C1848" s="85" t="s">
        <v>3801</v>
      </c>
      <c r="D1848" s="85" t="s">
        <v>3802</v>
      </c>
      <c r="E1848" s="85" t="s">
        <v>189</v>
      </c>
      <c r="F1848" s="85" t="s">
        <v>56</v>
      </c>
      <c r="G1848" s="85" t="s">
        <v>189</v>
      </c>
      <c r="H1848" s="85" t="s">
        <v>308</v>
      </c>
      <c r="I1848" s="94">
        <v>0.35</v>
      </c>
      <c r="J1848" s="78">
        <f t="shared" si="61"/>
        <v>46.15</v>
      </c>
    </row>
    <row r="1849" spans="1:10" ht="15.5">
      <c r="A1849" s="34">
        <f t="shared" si="60"/>
        <v>1845</v>
      </c>
      <c r="B1849" s="85" t="s">
        <v>187</v>
      </c>
      <c r="C1849" s="85" t="s">
        <v>3803</v>
      </c>
      <c r="D1849" s="85" t="s">
        <v>3804</v>
      </c>
      <c r="E1849" s="85" t="s">
        <v>189</v>
      </c>
      <c r="F1849" s="85" t="s">
        <v>56</v>
      </c>
      <c r="G1849" s="85" t="s">
        <v>189</v>
      </c>
      <c r="H1849" s="85" t="s">
        <v>303</v>
      </c>
      <c r="I1849" s="94">
        <v>0.35</v>
      </c>
      <c r="J1849" s="78">
        <f t="shared" si="61"/>
        <v>50.7</v>
      </c>
    </row>
    <row r="1850" spans="1:10" ht="15.5">
      <c r="A1850" s="34">
        <f t="shared" si="60"/>
        <v>1846</v>
      </c>
      <c r="B1850" s="85" t="s">
        <v>187</v>
      </c>
      <c r="C1850" s="85" t="s">
        <v>3805</v>
      </c>
      <c r="D1850" s="85" t="s">
        <v>3806</v>
      </c>
      <c r="E1850" s="85" t="s">
        <v>189</v>
      </c>
      <c r="F1850" s="85" t="s">
        <v>56</v>
      </c>
      <c r="G1850" s="85" t="s">
        <v>189</v>
      </c>
      <c r="H1850" s="85" t="s">
        <v>3807</v>
      </c>
      <c r="I1850" s="94">
        <v>0.35</v>
      </c>
      <c r="J1850" s="78">
        <f t="shared" si="61"/>
        <v>766.35</v>
      </c>
    </row>
    <row r="1851" spans="1:10" ht="15.5">
      <c r="A1851" s="34">
        <f t="shared" si="60"/>
        <v>1847</v>
      </c>
      <c r="B1851" s="85" t="s">
        <v>187</v>
      </c>
      <c r="C1851" s="85" t="s">
        <v>3808</v>
      </c>
      <c r="D1851" s="85" t="s">
        <v>3809</v>
      </c>
      <c r="E1851" s="85" t="s">
        <v>189</v>
      </c>
      <c r="F1851" s="85" t="s">
        <v>56</v>
      </c>
      <c r="G1851" s="85" t="s">
        <v>189</v>
      </c>
      <c r="H1851" s="85" t="s">
        <v>355</v>
      </c>
      <c r="I1851" s="94">
        <v>0.35</v>
      </c>
      <c r="J1851" s="78">
        <f t="shared" si="61"/>
        <v>513.5</v>
      </c>
    </row>
    <row r="1852" spans="1:10" ht="15.5">
      <c r="A1852" s="34">
        <f t="shared" si="60"/>
        <v>1848</v>
      </c>
      <c r="B1852" s="85" t="s">
        <v>187</v>
      </c>
      <c r="C1852" s="85" t="s">
        <v>3810</v>
      </c>
      <c r="D1852" s="85" t="s">
        <v>3811</v>
      </c>
      <c r="E1852" s="85" t="s">
        <v>189</v>
      </c>
      <c r="F1852" s="85" t="s">
        <v>56</v>
      </c>
      <c r="G1852" s="85" t="s">
        <v>189</v>
      </c>
      <c r="H1852" s="85" t="s">
        <v>355</v>
      </c>
      <c r="I1852" s="94">
        <v>0.35</v>
      </c>
      <c r="J1852" s="78">
        <f t="shared" si="61"/>
        <v>513.5</v>
      </c>
    </row>
    <row r="1853" spans="1:10" ht="15.5">
      <c r="A1853" s="34">
        <f t="shared" si="60"/>
        <v>1849</v>
      </c>
      <c r="B1853" s="85" t="s">
        <v>187</v>
      </c>
      <c r="C1853" s="85" t="s">
        <v>3812</v>
      </c>
      <c r="D1853" s="85" t="s">
        <v>3813</v>
      </c>
      <c r="E1853" s="85" t="s">
        <v>189</v>
      </c>
      <c r="F1853" s="85" t="s">
        <v>56</v>
      </c>
      <c r="G1853" s="85" t="s">
        <v>189</v>
      </c>
      <c r="H1853" s="85" t="s">
        <v>3814</v>
      </c>
      <c r="I1853" s="94">
        <v>0.35</v>
      </c>
      <c r="J1853" s="78">
        <f t="shared" si="61"/>
        <v>622.70000000000005</v>
      </c>
    </row>
    <row r="1854" spans="1:10" ht="15.5">
      <c r="A1854" s="34">
        <f t="shared" si="60"/>
        <v>1850</v>
      </c>
      <c r="B1854" s="85" t="s">
        <v>187</v>
      </c>
      <c r="C1854" s="85" t="s">
        <v>3815</v>
      </c>
      <c r="D1854" s="85" t="s">
        <v>3816</v>
      </c>
      <c r="E1854" s="85" t="s">
        <v>189</v>
      </c>
      <c r="F1854" s="85" t="s">
        <v>56</v>
      </c>
      <c r="G1854" s="85" t="s">
        <v>189</v>
      </c>
      <c r="H1854" s="85" t="s">
        <v>3814</v>
      </c>
      <c r="I1854" s="94">
        <v>0.35</v>
      </c>
      <c r="J1854" s="78">
        <f t="shared" si="61"/>
        <v>622.70000000000005</v>
      </c>
    </row>
    <row r="1855" spans="1:10" ht="15.5">
      <c r="A1855" s="34">
        <f t="shared" si="60"/>
        <v>1851</v>
      </c>
      <c r="B1855" s="85" t="s">
        <v>187</v>
      </c>
      <c r="C1855" s="85" t="s">
        <v>3817</v>
      </c>
      <c r="D1855" s="85" t="s">
        <v>3818</v>
      </c>
      <c r="E1855" s="85" t="s">
        <v>189</v>
      </c>
      <c r="F1855" s="85" t="s">
        <v>56</v>
      </c>
      <c r="G1855" s="85" t="s">
        <v>189</v>
      </c>
      <c r="H1855" s="85" t="s">
        <v>3819</v>
      </c>
      <c r="I1855" s="94">
        <v>0.35</v>
      </c>
      <c r="J1855" s="78">
        <f t="shared" si="61"/>
        <v>568.1</v>
      </c>
    </row>
    <row r="1856" spans="1:10" ht="15.5">
      <c r="A1856" s="34">
        <f t="shared" si="60"/>
        <v>1852</v>
      </c>
      <c r="B1856" s="85" t="s">
        <v>187</v>
      </c>
      <c r="C1856" s="85" t="s">
        <v>3820</v>
      </c>
      <c r="D1856" s="85" t="s">
        <v>3821</v>
      </c>
      <c r="E1856" s="85" t="s">
        <v>189</v>
      </c>
      <c r="F1856" s="85" t="s">
        <v>56</v>
      </c>
      <c r="G1856" s="85" t="s">
        <v>189</v>
      </c>
      <c r="H1856" s="85" t="s">
        <v>3819</v>
      </c>
      <c r="I1856" s="94">
        <v>0.35</v>
      </c>
      <c r="J1856" s="78">
        <f t="shared" si="61"/>
        <v>568.1</v>
      </c>
    </row>
    <row r="1857" spans="1:10" ht="15.5">
      <c r="A1857" s="34">
        <f t="shared" si="60"/>
        <v>1853</v>
      </c>
      <c r="B1857" s="85" t="s">
        <v>187</v>
      </c>
      <c r="C1857" s="85" t="s">
        <v>3822</v>
      </c>
      <c r="D1857" s="85" t="s">
        <v>3823</v>
      </c>
      <c r="E1857" s="85" t="s">
        <v>189</v>
      </c>
      <c r="F1857" s="85" t="s">
        <v>56</v>
      </c>
      <c r="G1857" s="85" t="s">
        <v>189</v>
      </c>
      <c r="H1857" s="85" t="s">
        <v>3807</v>
      </c>
      <c r="I1857" s="94">
        <v>0.35</v>
      </c>
      <c r="J1857" s="78">
        <f t="shared" si="61"/>
        <v>766.35</v>
      </c>
    </row>
    <row r="1858" spans="1:10" ht="15.5">
      <c r="A1858" s="34">
        <f t="shared" si="60"/>
        <v>1854</v>
      </c>
      <c r="B1858" s="85" t="s">
        <v>187</v>
      </c>
      <c r="C1858" s="85" t="s">
        <v>3824</v>
      </c>
      <c r="D1858" s="85" t="s">
        <v>3825</v>
      </c>
      <c r="E1858" s="85" t="s">
        <v>189</v>
      </c>
      <c r="F1858" s="85" t="s">
        <v>56</v>
      </c>
      <c r="G1858" s="85" t="s">
        <v>189</v>
      </c>
      <c r="H1858" s="85" t="s">
        <v>1275</v>
      </c>
      <c r="I1858" s="94">
        <v>0.35</v>
      </c>
      <c r="J1858" s="78">
        <f t="shared" si="61"/>
        <v>755.30000000000007</v>
      </c>
    </row>
    <row r="1859" spans="1:10" ht="15.5">
      <c r="A1859" s="34">
        <f t="shared" si="60"/>
        <v>1855</v>
      </c>
      <c r="B1859" s="85" t="s">
        <v>187</v>
      </c>
      <c r="C1859" s="85" t="s">
        <v>3826</v>
      </c>
      <c r="D1859" s="85" t="s">
        <v>3827</v>
      </c>
      <c r="E1859" s="85" t="s">
        <v>189</v>
      </c>
      <c r="F1859" s="85" t="s">
        <v>56</v>
      </c>
      <c r="G1859" s="85" t="s">
        <v>189</v>
      </c>
      <c r="H1859" s="85" t="s">
        <v>1275</v>
      </c>
      <c r="I1859" s="94">
        <v>0.35</v>
      </c>
      <c r="J1859" s="78">
        <f t="shared" si="61"/>
        <v>755.30000000000007</v>
      </c>
    </row>
    <row r="1860" spans="1:10" ht="15.5">
      <c r="A1860" s="34">
        <f t="shared" si="60"/>
        <v>1856</v>
      </c>
      <c r="B1860" s="85" t="s">
        <v>187</v>
      </c>
      <c r="C1860" s="85" t="s">
        <v>3828</v>
      </c>
      <c r="D1860" s="85" t="s">
        <v>3829</v>
      </c>
      <c r="E1860" s="85" t="s">
        <v>189</v>
      </c>
      <c r="F1860" s="85" t="s">
        <v>56</v>
      </c>
      <c r="G1860" s="85" t="s">
        <v>189</v>
      </c>
      <c r="H1860" s="85" t="s">
        <v>1275</v>
      </c>
      <c r="I1860" s="94">
        <v>0.35</v>
      </c>
      <c r="J1860" s="78">
        <f t="shared" si="61"/>
        <v>755.30000000000007</v>
      </c>
    </row>
    <row r="1861" spans="1:10" ht="15.5">
      <c r="A1861" s="34">
        <f t="shared" si="60"/>
        <v>1857</v>
      </c>
      <c r="B1861" s="85" t="s">
        <v>187</v>
      </c>
      <c r="C1861" s="85" t="s">
        <v>3830</v>
      </c>
      <c r="D1861" s="85" t="s">
        <v>3831</v>
      </c>
      <c r="E1861" s="85" t="s">
        <v>189</v>
      </c>
      <c r="F1861" s="85" t="s">
        <v>56</v>
      </c>
      <c r="G1861" s="85" t="s">
        <v>189</v>
      </c>
      <c r="H1861" s="85" t="s">
        <v>3832</v>
      </c>
      <c r="I1861" s="94">
        <v>0.35</v>
      </c>
      <c r="J1861" s="78">
        <f t="shared" si="61"/>
        <v>863.2</v>
      </c>
    </row>
    <row r="1862" spans="1:10" ht="15.5">
      <c r="A1862" s="34">
        <f t="shared" si="60"/>
        <v>1858</v>
      </c>
      <c r="B1862" s="85" t="s">
        <v>187</v>
      </c>
      <c r="C1862" s="85" t="s">
        <v>3833</v>
      </c>
      <c r="D1862" s="85" t="s">
        <v>3834</v>
      </c>
      <c r="E1862" s="85" t="s">
        <v>189</v>
      </c>
      <c r="F1862" s="85" t="s">
        <v>56</v>
      </c>
      <c r="G1862" s="85" t="s">
        <v>189</v>
      </c>
      <c r="H1862" s="85" t="s">
        <v>3832</v>
      </c>
      <c r="I1862" s="94">
        <v>0.35</v>
      </c>
      <c r="J1862" s="78">
        <f t="shared" si="61"/>
        <v>863.2</v>
      </c>
    </row>
    <row r="1863" spans="1:10" ht="15.5">
      <c r="A1863" s="34">
        <f t="shared" si="60"/>
        <v>1859</v>
      </c>
      <c r="B1863" s="85" t="s">
        <v>187</v>
      </c>
      <c r="C1863" s="85" t="s">
        <v>3835</v>
      </c>
      <c r="D1863" s="85" t="s">
        <v>3836</v>
      </c>
      <c r="E1863" s="85" t="s">
        <v>189</v>
      </c>
      <c r="F1863" s="85" t="s">
        <v>56</v>
      </c>
      <c r="G1863" s="85" t="s">
        <v>189</v>
      </c>
      <c r="H1863" s="85" t="s">
        <v>3837</v>
      </c>
      <c r="I1863" s="94">
        <v>0.35</v>
      </c>
      <c r="J1863" s="78">
        <f t="shared" si="61"/>
        <v>839.80000000000007</v>
      </c>
    </row>
    <row r="1864" spans="1:10" ht="15.5">
      <c r="A1864" s="34">
        <f t="shared" si="60"/>
        <v>1860</v>
      </c>
      <c r="B1864" s="85" t="s">
        <v>187</v>
      </c>
      <c r="C1864" s="85" t="s">
        <v>3838</v>
      </c>
      <c r="D1864" s="85" t="s">
        <v>3839</v>
      </c>
      <c r="E1864" s="85" t="s">
        <v>189</v>
      </c>
      <c r="F1864" s="85" t="s">
        <v>56</v>
      </c>
      <c r="G1864" s="85" t="s">
        <v>189</v>
      </c>
      <c r="H1864" s="85" t="s">
        <v>3837</v>
      </c>
      <c r="I1864" s="94">
        <v>0.35</v>
      </c>
      <c r="J1864" s="78">
        <f t="shared" si="61"/>
        <v>839.80000000000007</v>
      </c>
    </row>
    <row r="1865" spans="1:10" ht="15.5">
      <c r="A1865" s="34">
        <f t="shared" si="60"/>
        <v>1861</v>
      </c>
      <c r="B1865" s="85" t="s">
        <v>187</v>
      </c>
      <c r="C1865" s="85" t="s">
        <v>3840</v>
      </c>
      <c r="D1865" s="85" t="s">
        <v>3841</v>
      </c>
      <c r="E1865" s="85" t="s">
        <v>189</v>
      </c>
      <c r="F1865" s="85" t="s">
        <v>56</v>
      </c>
      <c r="G1865" s="85" t="s">
        <v>189</v>
      </c>
      <c r="H1865" s="85" t="s">
        <v>3842</v>
      </c>
      <c r="I1865" s="94">
        <v>0.35</v>
      </c>
      <c r="J1865" s="78">
        <f t="shared" si="61"/>
        <v>1987.7</v>
      </c>
    </row>
    <row r="1866" spans="1:10" ht="15.5">
      <c r="A1866" s="34">
        <f t="shared" si="60"/>
        <v>1862</v>
      </c>
      <c r="B1866" s="85" t="s">
        <v>187</v>
      </c>
      <c r="C1866" s="85" t="s">
        <v>3843</v>
      </c>
      <c r="D1866" s="85" t="s">
        <v>3844</v>
      </c>
      <c r="E1866" s="85" t="s">
        <v>189</v>
      </c>
      <c r="F1866" s="85" t="s">
        <v>56</v>
      </c>
      <c r="G1866" s="85" t="s">
        <v>189</v>
      </c>
      <c r="H1866" s="85" t="s">
        <v>3842</v>
      </c>
      <c r="I1866" s="94">
        <v>0.35</v>
      </c>
      <c r="J1866" s="78">
        <f t="shared" si="61"/>
        <v>1987.7</v>
      </c>
    </row>
    <row r="1867" spans="1:10" ht="15.5">
      <c r="A1867" s="34">
        <f t="shared" si="60"/>
        <v>1863</v>
      </c>
      <c r="B1867" s="85" t="s">
        <v>187</v>
      </c>
      <c r="C1867" s="85" t="s">
        <v>3845</v>
      </c>
      <c r="D1867" s="85" t="s">
        <v>3846</v>
      </c>
      <c r="E1867" s="85" t="s">
        <v>189</v>
      </c>
      <c r="F1867" s="85" t="s">
        <v>56</v>
      </c>
      <c r="G1867" s="85" t="s">
        <v>189</v>
      </c>
      <c r="H1867" s="85" t="s">
        <v>3847</v>
      </c>
      <c r="I1867" s="94">
        <v>0.35</v>
      </c>
      <c r="J1867" s="78">
        <f t="shared" si="61"/>
        <v>1086.1500000000001</v>
      </c>
    </row>
    <row r="1868" spans="1:10" ht="15.5">
      <c r="A1868" s="34">
        <f t="shared" si="60"/>
        <v>1864</v>
      </c>
      <c r="B1868" s="85" t="s">
        <v>187</v>
      </c>
      <c r="C1868" s="85" t="s">
        <v>3848</v>
      </c>
      <c r="D1868" s="85" t="s">
        <v>3849</v>
      </c>
      <c r="E1868" s="85" t="s">
        <v>189</v>
      </c>
      <c r="F1868" s="85" t="s">
        <v>56</v>
      </c>
      <c r="G1868" s="85" t="s">
        <v>189</v>
      </c>
      <c r="H1868" s="85" t="s">
        <v>3847</v>
      </c>
      <c r="I1868" s="94">
        <v>0.35</v>
      </c>
      <c r="J1868" s="78">
        <f t="shared" si="61"/>
        <v>1086.1500000000001</v>
      </c>
    </row>
    <row r="1869" spans="1:10" ht="15.5">
      <c r="A1869" s="34">
        <f t="shared" si="60"/>
        <v>1865</v>
      </c>
      <c r="B1869" s="85" t="s">
        <v>187</v>
      </c>
      <c r="C1869" s="85" t="s">
        <v>3850</v>
      </c>
      <c r="D1869" s="85" t="s">
        <v>3851</v>
      </c>
      <c r="E1869" s="85" t="s">
        <v>189</v>
      </c>
      <c r="F1869" s="85" t="s">
        <v>56</v>
      </c>
      <c r="G1869" s="85" t="s">
        <v>189</v>
      </c>
      <c r="H1869" s="85" t="s">
        <v>3847</v>
      </c>
      <c r="I1869" s="94">
        <v>0.35</v>
      </c>
      <c r="J1869" s="78">
        <f t="shared" si="61"/>
        <v>1086.1500000000001</v>
      </c>
    </row>
    <row r="1870" spans="1:10" ht="15.5">
      <c r="A1870" s="34">
        <f t="shared" si="60"/>
        <v>1866</v>
      </c>
      <c r="B1870" s="85" t="s">
        <v>187</v>
      </c>
      <c r="C1870" s="85" t="s">
        <v>3852</v>
      </c>
      <c r="D1870" s="85" t="s">
        <v>3853</v>
      </c>
      <c r="E1870" s="85" t="s">
        <v>189</v>
      </c>
      <c r="F1870" s="85" t="s">
        <v>56</v>
      </c>
      <c r="G1870" s="85" t="s">
        <v>189</v>
      </c>
      <c r="H1870" s="85" t="s">
        <v>3854</v>
      </c>
      <c r="I1870" s="94">
        <v>0.35</v>
      </c>
      <c r="J1870" s="78">
        <f t="shared" si="61"/>
        <v>1184.95</v>
      </c>
    </row>
    <row r="1871" spans="1:10" ht="15.5">
      <c r="A1871" s="34">
        <f t="shared" si="60"/>
        <v>1867</v>
      </c>
      <c r="B1871" s="85" t="s">
        <v>187</v>
      </c>
      <c r="C1871" s="85" t="s">
        <v>3855</v>
      </c>
      <c r="D1871" s="85" t="s">
        <v>3856</v>
      </c>
      <c r="E1871" s="85" t="s">
        <v>189</v>
      </c>
      <c r="F1871" s="85" t="s">
        <v>56</v>
      </c>
      <c r="G1871" s="85" t="s">
        <v>189</v>
      </c>
      <c r="H1871" s="85" t="s">
        <v>3854</v>
      </c>
      <c r="I1871" s="94">
        <v>0.35</v>
      </c>
      <c r="J1871" s="78">
        <f t="shared" si="61"/>
        <v>1184.95</v>
      </c>
    </row>
    <row r="1872" spans="1:10" ht="15.5">
      <c r="A1872" s="34">
        <f t="shared" si="60"/>
        <v>1868</v>
      </c>
      <c r="B1872" s="85" t="s">
        <v>187</v>
      </c>
      <c r="C1872" s="85" t="s">
        <v>3857</v>
      </c>
      <c r="D1872" s="85" t="s">
        <v>3858</v>
      </c>
      <c r="E1872" s="85" t="s">
        <v>189</v>
      </c>
      <c r="F1872" s="85" t="s">
        <v>56</v>
      </c>
      <c r="G1872" s="85" t="s">
        <v>189</v>
      </c>
      <c r="H1872" s="85" t="s">
        <v>3859</v>
      </c>
      <c r="I1872" s="94">
        <v>0.35</v>
      </c>
      <c r="J1872" s="78">
        <f t="shared" si="61"/>
        <v>1192.1000000000001</v>
      </c>
    </row>
    <row r="1873" spans="1:10" ht="15.5">
      <c r="A1873" s="34">
        <f t="shared" si="60"/>
        <v>1869</v>
      </c>
      <c r="B1873" s="85" t="s">
        <v>187</v>
      </c>
      <c r="C1873" s="85" t="s">
        <v>3860</v>
      </c>
      <c r="D1873" s="85" t="s">
        <v>3861</v>
      </c>
      <c r="E1873" s="85" t="s">
        <v>189</v>
      </c>
      <c r="F1873" s="85" t="s">
        <v>56</v>
      </c>
      <c r="G1873" s="85" t="s">
        <v>189</v>
      </c>
      <c r="H1873" s="85" t="s">
        <v>3859</v>
      </c>
      <c r="I1873" s="94">
        <v>0.35</v>
      </c>
      <c r="J1873" s="78">
        <f t="shared" si="61"/>
        <v>1192.1000000000001</v>
      </c>
    </row>
    <row r="1874" spans="1:10" ht="15.5">
      <c r="A1874" s="34">
        <f t="shared" si="60"/>
        <v>1870</v>
      </c>
      <c r="B1874" s="85" t="s">
        <v>187</v>
      </c>
      <c r="C1874" s="85" t="s">
        <v>3862</v>
      </c>
      <c r="D1874" s="85" t="s">
        <v>3863</v>
      </c>
      <c r="E1874" s="85" t="s">
        <v>189</v>
      </c>
      <c r="F1874" s="85" t="s">
        <v>56</v>
      </c>
      <c r="G1874" s="85" t="s">
        <v>189</v>
      </c>
      <c r="H1874" s="85" t="s">
        <v>3864</v>
      </c>
      <c r="I1874" s="94">
        <v>0.35</v>
      </c>
      <c r="J1874" s="78">
        <f t="shared" si="61"/>
        <v>2285.4</v>
      </c>
    </row>
    <row r="1875" spans="1:10" ht="15.5">
      <c r="A1875" s="34">
        <f t="shared" si="60"/>
        <v>1871</v>
      </c>
      <c r="B1875" s="85" t="s">
        <v>187</v>
      </c>
      <c r="C1875" s="85" t="s">
        <v>3865</v>
      </c>
      <c r="D1875" s="85" t="s">
        <v>3866</v>
      </c>
      <c r="E1875" s="85" t="s">
        <v>189</v>
      </c>
      <c r="F1875" s="85" t="s">
        <v>56</v>
      </c>
      <c r="G1875" s="85" t="s">
        <v>189</v>
      </c>
      <c r="H1875" s="85" t="s">
        <v>3864</v>
      </c>
      <c r="I1875" s="94">
        <v>0.35</v>
      </c>
      <c r="J1875" s="78">
        <f t="shared" si="61"/>
        <v>2285.4</v>
      </c>
    </row>
    <row r="1876" spans="1:10" ht="15.5">
      <c r="A1876" s="34">
        <f t="shared" si="60"/>
        <v>1872</v>
      </c>
      <c r="B1876" s="85" t="s">
        <v>187</v>
      </c>
      <c r="C1876" s="85" t="s">
        <v>3867</v>
      </c>
      <c r="D1876" s="85" t="s">
        <v>3868</v>
      </c>
      <c r="E1876" s="85" t="s">
        <v>189</v>
      </c>
      <c r="F1876" s="85" t="s">
        <v>56</v>
      </c>
      <c r="G1876" s="85" t="s">
        <v>189</v>
      </c>
      <c r="H1876" s="85" t="s">
        <v>3869</v>
      </c>
      <c r="I1876" s="94">
        <v>0.35</v>
      </c>
      <c r="J1876" s="78">
        <f t="shared" si="61"/>
        <v>1432.6000000000001</v>
      </c>
    </row>
    <row r="1877" spans="1:10" ht="15.5">
      <c r="A1877" s="34">
        <f t="shared" si="60"/>
        <v>1873</v>
      </c>
      <c r="B1877" s="85" t="s">
        <v>187</v>
      </c>
      <c r="C1877" s="85" t="s">
        <v>3870</v>
      </c>
      <c r="D1877" s="85" t="s">
        <v>3871</v>
      </c>
      <c r="E1877" s="85" t="s">
        <v>189</v>
      </c>
      <c r="F1877" s="85" t="s">
        <v>56</v>
      </c>
      <c r="G1877" s="85" t="s">
        <v>189</v>
      </c>
      <c r="H1877" s="85" t="s">
        <v>3872</v>
      </c>
      <c r="I1877" s="94">
        <v>0.35</v>
      </c>
      <c r="J1877" s="78">
        <f t="shared" si="61"/>
        <v>1151.8</v>
      </c>
    </row>
    <row r="1878" spans="1:10" ht="15.5">
      <c r="A1878" s="34">
        <f t="shared" si="60"/>
        <v>1874</v>
      </c>
      <c r="B1878" s="85" t="s">
        <v>187</v>
      </c>
      <c r="C1878" s="85" t="s">
        <v>3873</v>
      </c>
      <c r="D1878" s="85" t="s">
        <v>3874</v>
      </c>
      <c r="E1878" s="85" t="s">
        <v>189</v>
      </c>
      <c r="F1878" s="85" t="s">
        <v>56</v>
      </c>
      <c r="G1878" s="85" t="s">
        <v>189</v>
      </c>
      <c r="H1878" s="85" t="s">
        <v>3875</v>
      </c>
      <c r="I1878" s="94">
        <v>0.35</v>
      </c>
      <c r="J1878" s="78">
        <f t="shared" si="61"/>
        <v>1205.1000000000001</v>
      </c>
    </row>
    <row r="1879" spans="1:10" ht="15.5">
      <c r="A1879" s="34">
        <f t="shared" ref="A1879:A1942" si="62">SUM(A1878+1)</f>
        <v>1875</v>
      </c>
      <c r="B1879" s="85" t="s">
        <v>187</v>
      </c>
      <c r="C1879" s="85" t="s">
        <v>3876</v>
      </c>
      <c r="D1879" s="85" t="s">
        <v>3877</v>
      </c>
      <c r="E1879" s="85" t="s">
        <v>189</v>
      </c>
      <c r="F1879" s="85" t="s">
        <v>56</v>
      </c>
      <c r="G1879" s="85" t="s">
        <v>189</v>
      </c>
      <c r="H1879" s="85" t="s">
        <v>1705</v>
      </c>
      <c r="I1879" s="94">
        <v>0.35</v>
      </c>
      <c r="J1879" s="78">
        <f t="shared" si="61"/>
        <v>55.9</v>
      </c>
    </row>
    <row r="1880" spans="1:10" ht="15.5">
      <c r="A1880" s="34">
        <f t="shared" si="62"/>
        <v>1876</v>
      </c>
      <c r="B1880" s="85" t="s">
        <v>187</v>
      </c>
      <c r="C1880" s="85" t="s">
        <v>3878</v>
      </c>
      <c r="D1880" s="85" t="s">
        <v>3879</v>
      </c>
      <c r="E1880" s="85" t="s">
        <v>189</v>
      </c>
      <c r="F1880" s="85" t="s">
        <v>56</v>
      </c>
      <c r="G1880" s="85" t="s">
        <v>189</v>
      </c>
      <c r="H1880" s="85" t="s">
        <v>3880</v>
      </c>
      <c r="I1880" s="94">
        <v>0.35</v>
      </c>
      <c r="J1880" s="78">
        <f t="shared" si="61"/>
        <v>17760.600000000002</v>
      </c>
    </row>
    <row r="1881" spans="1:10" ht="15.5">
      <c r="A1881" s="34">
        <f t="shared" si="62"/>
        <v>1877</v>
      </c>
      <c r="B1881" s="85" t="s">
        <v>187</v>
      </c>
      <c r="C1881" s="85" t="s">
        <v>3881</v>
      </c>
      <c r="D1881" s="85" t="s">
        <v>3882</v>
      </c>
      <c r="E1881" s="85" t="s">
        <v>189</v>
      </c>
      <c r="F1881" s="85" t="s">
        <v>56</v>
      </c>
      <c r="G1881" s="85" t="s">
        <v>189</v>
      </c>
      <c r="H1881" s="85" t="s">
        <v>3883</v>
      </c>
      <c r="I1881" s="94">
        <v>0.35</v>
      </c>
      <c r="J1881" s="78">
        <f t="shared" si="61"/>
        <v>22110.400000000001</v>
      </c>
    </row>
    <row r="1882" spans="1:10" ht="15.5">
      <c r="A1882" s="34">
        <f t="shared" si="62"/>
        <v>1878</v>
      </c>
      <c r="B1882" s="85" t="s">
        <v>187</v>
      </c>
      <c r="C1882" s="85" t="s">
        <v>3884</v>
      </c>
      <c r="D1882" s="85" t="s">
        <v>3885</v>
      </c>
      <c r="E1882" s="85" t="s">
        <v>189</v>
      </c>
      <c r="F1882" s="85" t="s">
        <v>56</v>
      </c>
      <c r="G1882" s="85" t="s">
        <v>189</v>
      </c>
      <c r="H1882" s="85" t="s">
        <v>3880</v>
      </c>
      <c r="I1882" s="94">
        <v>0.35</v>
      </c>
      <c r="J1882" s="78">
        <f t="shared" si="61"/>
        <v>17760.600000000002</v>
      </c>
    </row>
    <row r="1883" spans="1:10" ht="15.5">
      <c r="A1883" s="34">
        <f t="shared" si="62"/>
        <v>1879</v>
      </c>
      <c r="B1883" s="85" t="s">
        <v>187</v>
      </c>
      <c r="C1883" s="85" t="s">
        <v>3886</v>
      </c>
      <c r="D1883" s="85" t="s">
        <v>3887</v>
      </c>
      <c r="E1883" s="85" t="s">
        <v>189</v>
      </c>
      <c r="F1883" s="85" t="s">
        <v>56</v>
      </c>
      <c r="G1883" s="85" t="s">
        <v>189</v>
      </c>
      <c r="H1883" s="85" t="s">
        <v>203</v>
      </c>
      <c r="I1883" s="94">
        <v>0.35</v>
      </c>
      <c r="J1883" s="78">
        <f t="shared" si="61"/>
        <v>13.65</v>
      </c>
    </row>
    <row r="1884" spans="1:10" ht="15.5">
      <c r="A1884" s="34">
        <f t="shared" si="62"/>
        <v>1880</v>
      </c>
      <c r="B1884" s="85" t="s">
        <v>187</v>
      </c>
      <c r="C1884" s="85" t="s">
        <v>3888</v>
      </c>
      <c r="D1884" s="85" t="s">
        <v>3889</v>
      </c>
      <c r="E1884" s="85" t="s">
        <v>189</v>
      </c>
      <c r="F1884" s="85" t="s">
        <v>56</v>
      </c>
      <c r="G1884" s="85" t="s">
        <v>189</v>
      </c>
      <c r="H1884" s="85" t="s">
        <v>2706</v>
      </c>
      <c r="I1884" s="94">
        <v>0.35</v>
      </c>
      <c r="J1884" s="78">
        <f t="shared" si="61"/>
        <v>1153.75</v>
      </c>
    </row>
    <row r="1885" spans="1:10" ht="15.5">
      <c r="A1885" s="34">
        <f t="shared" si="62"/>
        <v>1881</v>
      </c>
      <c r="B1885" s="85" t="s">
        <v>187</v>
      </c>
      <c r="C1885" s="85" t="s">
        <v>3890</v>
      </c>
      <c r="D1885" s="85" t="s">
        <v>3891</v>
      </c>
      <c r="E1885" s="85" t="s">
        <v>189</v>
      </c>
      <c r="F1885" s="85" t="s">
        <v>56</v>
      </c>
      <c r="G1885" s="85" t="s">
        <v>189</v>
      </c>
      <c r="H1885" s="85" t="s">
        <v>3892</v>
      </c>
      <c r="I1885" s="94">
        <v>0.35</v>
      </c>
      <c r="J1885" s="78">
        <f t="shared" si="61"/>
        <v>1615.25</v>
      </c>
    </row>
    <row r="1886" spans="1:10" ht="15.5">
      <c r="A1886" s="34">
        <f t="shared" si="62"/>
        <v>1882</v>
      </c>
      <c r="B1886" s="85" t="s">
        <v>187</v>
      </c>
      <c r="C1886" s="85" t="s">
        <v>3893</v>
      </c>
      <c r="D1886" s="85" t="s">
        <v>3894</v>
      </c>
      <c r="E1886" s="85" t="s">
        <v>189</v>
      </c>
      <c r="F1886" s="85" t="s">
        <v>56</v>
      </c>
      <c r="G1886" s="85" t="s">
        <v>189</v>
      </c>
      <c r="H1886" s="85" t="s">
        <v>3033</v>
      </c>
      <c r="I1886" s="94">
        <v>0.35</v>
      </c>
      <c r="J1886" s="78">
        <f t="shared" si="61"/>
        <v>193.05</v>
      </c>
    </row>
    <row r="1887" spans="1:10" ht="15.5">
      <c r="A1887" s="34">
        <f t="shared" si="62"/>
        <v>1883</v>
      </c>
      <c r="B1887" s="85" t="s">
        <v>187</v>
      </c>
      <c r="C1887" s="85" t="s">
        <v>3895</v>
      </c>
      <c r="D1887" s="85" t="s">
        <v>3896</v>
      </c>
      <c r="E1887" s="85" t="s">
        <v>189</v>
      </c>
      <c r="F1887" s="85" t="s">
        <v>56</v>
      </c>
      <c r="G1887" s="85" t="s">
        <v>189</v>
      </c>
      <c r="H1887" s="85" t="s">
        <v>1075</v>
      </c>
      <c r="I1887" s="94">
        <v>0.35</v>
      </c>
      <c r="J1887" s="78">
        <f t="shared" si="61"/>
        <v>202.8</v>
      </c>
    </row>
    <row r="1888" spans="1:10" ht="15.5">
      <c r="A1888" s="34">
        <f t="shared" si="62"/>
        <v>1884</v>
      </c>
      <c r="B1888" s="85" t="s">
        <v>187</v>
      </c>
      <c r="C1888" s="85" t="s">
        <v>3897</v>
      </c>
      <c r="D1888" s="85" t="s">
        <v>3898</v>
      </c>
      <c r="E1888" s="85" t="s">
        <v>189</v>
      </c>
      <c r="F1888" s="85" t="s">
        <v>56</v>
      </c>
      <c r="G1888" s="85" t="s">
        <v>189</v>
      </c>
      <c r="H1888" s="85" t="s">
        <v>1335</v>
      </c>
      <c r="I1888" s="94">
        <v>0.35</v>
      </c>
      <c r="J1888" s="78">
        <f t="shared" si="61"/>
        <v>37.050000000000004</v>
      </c>
    </row>
    <row r="1889" spans="1:10" ht="15.5">
      <c r="A1889" s="34">
        <f t="shared" si="62"/>
        <v>1885</v>
      </c>
      <c r="B1889" s="85" t="s">
        <v>187</v>
      </c>
      <c r="C1889" s="85" t="s">
        <v>3899</v>
      </c>
      <c r="D1889" s="85" t="s">
        <v>3900</v>
      </c>
      <c r="E1889" s="85" t="s">
        <v>189</v>
      </c>
      <c r="F1889" s="85" t="s">
        <v>56</v>
      </c>
      <c r="G1889" s="85" t="s">
        <v>189</v>
      </c>
      <c r="H1889" s="85" t="s">
        <v>541</v>
      </c>
      <c r="I1889" s="94">
        <v>0.35</v>
      </c>
      <c r="J1889" s="78">
        <f t="shared" si="61"/>
        <v>120.25</v>
      </c>
    </row>
    <row r="1890" spans="1:10" ht="15.5">
      <c r="A1890" s="34">
        <f t="shared" si="62"/>
        <v>1886</v>
      </c>
      <c r="B1890" s="85" t="s">
        <v>187</v>
      </c>
      <c r="C1890" s="85" t="s">
        <v>3901</v>
      </c>
      <c r="D1890" s="85" t="s">
        <v>3902</v>
      </c>
      <c r="E1890" s="85" t="s">
        <v>189</v>
      </c>
      <c r="F1890" s="85" t="s">
        <v>56</v>
      </c>
      <c r="G1890" s="85" t="s">
        <v>189</v>
      </c>
      <c r="H1890" s="85" t="s">
        <v>448</v>
      </c>
      <c r="I1890" s="94">
        <v>0.35</v>
      </c>
      <c r="J1890" s="78">
        <f t="shared" si="61"/>
        <v>27.3</v>
      </c>
    </row>
    <row r="1891" spans="1:10" ht="15.5">
      <c r="A1891" s="34">
        <f t="shared" si="62"/>
        <v>1887</v>
      </c>
      <c r="B1891" s="85" t="s">
        <v>187</v>
      </c>
      <c r="C1891" s="85" t="s">
        <v>3903</v>
      </c>
      <c r="D1891" s="85" t="s">
        <v>3904</v>
      </c>
      <c r="E1891" s="85" t="s">
        <v>189</v>
      </c>
      <c r="F1891" s="85" t="s">
        <v>56</v>
      </c>
      <c r="G1891" s="85" t="s">
        <v>189</v>
      </c>
      <c r="H1891" s="85" t="s">
        <v>3905</v>
      </c>
      <c r="I1891" s="94">
        <v>0.35</v>
      </c>
      <c r="J1891" s="78">
        <f t="shared" si="61"/>
        <v>479.05</v>
      </c>
    </row>
    <row r="1892" spans="1:10" ht="15.5">
      <c r="A1892" s="34">
        <f t="shared" si="62"/>
        <v>1888</v>
      </c>
      <c r="B1892" s="85" t="s">
        <v>187</v>
      </c>
      <c r="C1892" s="85" t="s">
        <v>3906</v>
      </c>
      <c r="D1892" s="85" t="s">
        <v>3907</v>
      </c>
      <c r="E1892" s="85" t="s">
        <v>189</v>
      </c>
      <c r="F1892" s="85" t="s">
        <v>56</v>
      </c>
      <c r="G1892" s="85" t="s">
        <v>189</v>
      </c>
      <c r="H1892" s="85" t="s">
        <v>501</v>
      </c>
      <c r="I1892" s="94">
        <v>0.35</v>
      </c>
      <c r="J1892" s="78">
        <f t="shared" si="61"/>
        <v>37.700000000000003</v>
      </c>
    </row>
    <row r="1893" spans="1:10" ht="15.5">
      <c r="A1893" s="34">
        <f t="shared" si="62"/>
        <v>1889</v>
      </c>
      <c r="B1893" s="85" t="s">
        <v>187</v>
      </c>
      <c r="C1893" s="85" t="s">
        <v>3908</v>
      </c>
      <c r="D1893" s="85" t="s">
        <v>3909</v>
      </c>
      <c r="E1893" s="85" t="s">
        <v>189</v>
      </c>
      <c r="F1893" s="85" t="s">
        <v>56</v>
      </c>
      <c r="G1893" s="85" t="s">
        <v>189</v>
      </c>
      <c r="H1893" s="85" t="s">
        <v>323</v>
      </c>
      <c r="I1893" s="94">
        <v>0.35</v>
      </c>
      <c r="J1893" s="78">
        <f t="shared" si="61"/>
        <v>75.400000000000006</v>
      </c>
    </row>
    <row r="1894" spans="1:10" ht="15.5">
      <c r="A1894" s="34">
        <f t="shared" si="62"/>
        <v>1890</v>
      </c>
      <c r="B1894" s="85" t="s">
        <v>187</v>
      </c>
      <c r="C1894" s="85" t="s">
        <v>3910</v>
      </c>
      <c r="D1894" s="85" t="s">
        <v>3911</v>
      </c>
      <c r="E1894" s="85" t="s">
        <v>189</v>
      </c>
      <c r="F1894" s="85" t="s">
        <v>56</v>
      </c>
      <c r="G1894" s="85" t="s">
        <v>189</v>
      </c>
      <c r="H1894" s="85" t="s">
        <v>3912</v>
      </c>
      <c r="I1894" s="94">
        <v>0.35</v>
      </c>
      <c r="J1894" s="78">
        <f t="shared" si="61"/>
        <v>223.08</v>
      </c>
    </row>
    <row r="1895" spans="1:10" ht="15.5">
      <c r="A1895" s="34">
        <f t="shared" si="62"/>
        <v>1891</v>
      </c>
      <c r="B1895" s="85" t="s">
        <v>187</v>
      </c>
      <c r="C1895" s="85" t="s">
        <v>3913</v>
      </c>
      <c r="D1895" s="85" t="s">
        <v>3914</v>
      </c>
      <c r="E1895" s="85" t="s">
        <v>189</v>
      </c>
      <c r="F1895" s="85" t="s">
        <v>56</v>
      </c>
      <c r="G1895" s="85" t="s">
        <v>189</v>
      </c>
      <c r="H1895" s="85" t="s">
        <v>299</v>
      </c>
      <c r="I1895" s="94">
        <v>0.35</v>
      </c>
      <c r="J1895" s="78">
        <f t="shared" si="61"/>
        <v>26</v>
      </c>
    </row>
    <row r="1896" spans="1:10" ht="15.5">
      <c r="A1896" s="34">
        <f t="shared" si="62"/>
        <v>1892</v>
      </c>
      <c r="B1896" s="85" t="s">
        <v>187</v>
      </c>
      <c r="C1896" s="85" t="s">
        <v>3915</v>
      </c>
      <c r="D1896" s="85" t="s">
        <v>3916</v>
      </c>
      <c r="E1896" s="85" t="s">
        <v>189</v>
      </c>
      <c r="F1896" s="85" t="s">
        <v>56</v>
      </c>
      <c r="G1896" s="85" t="s">
        <v>189</v>
      </c>
      <c r="H1896" s="85" t="s">
        <v>910</v>
      </c>
      <c r="I1896" s="94">
        <v>0.35</v>
      </c>
      <c r="J1896" s="78">
        <f t="shared" si="61"/>
        <v>52.65</v>
      </c>
    </row>
    <row r="1897" spans="1:10" ht="15.5">
      <c r="A1897" s="34">
        <f t="shared" si="62"/>
        <v>1893</v>
      </c>
      <c r="B1897" s="85" t="s">
        <v>187</v>
      </c>
      <c r="C1897" s="85" t="s">
        <v>3917</v>
      </c>
      <c r="D1897" s="85" t="s">
        <v>3918</v>
      </c>
      <c r="E1897" s="85" t="s">
        <v>189</v>
      </c>
      <c r="F1897" s="85" t="s">
        <v>56</v>
      </c>
      <c r="G1897" s="85" t="s">
        <v>189</v>
      </c>
      <c r="H1897" s="85" t="s">
        <v>443</v>
      </c>
      <c r="I1897" s="94">
        <v>0.35</v>
      </c>
      <c r="J1897" s="78">
        <f t="shared" si="61"/>
        <v>33.15</v>
      </c>
    </row>
    <row r="1898" spans="1:10" ht="15.5">
      <c r="A1898" s="34">
        <f t="shared" si="62"/>
        <v>1894</v>
      </c>
      <c r="B1898" s="85" t="s">
        <v>187</v>
      </c>
      <c r="C1898" s="85" t="s">
        <v>3919</v>
      </c>
      <c r="D1898" s="85" t="s">
        <v>3920</v>
      </c>
      <c r="E1898" s="85" t="s">
        <v>189</v>
      </c>
      <c r="F1898" s="85" t="s">
        <v>56</v>
      </c>
      <c r="G1898" s="85" t="s">
        <v>189</v>
      </c>
      <c r="H1898" s="85" t="s">
        <v>295</v>
      </c>
      <c r="I1898" s="94">
        <v>0.35</v>
      </c>
      <c r="J1898" s="78">
        <f t="shared" si="61"/>
        <v>45.5</v>
      </c>
    </row>
    <row r="1899" spans="1:10" ht="15.5">
      <c r="A1899" s="34">
        <f t="shared" si="62"/>
        <v>1895</v>
      </c>
      <c r="B1899" s="85" t="s">
        <v>187</v>
      </c>
      <c r="C1899" s="85" t="s">
        <v>3921</v>
      </c>
      <c r="D1899" s="85" t="s">
        <v>3922</v>
      </c>
      <c r="E1899" s="85" t="s">
        <v>189</v>
      </c>
      <c r="F1899" s="85" t="s">
        <v>56</v>
      </c>
      <c r="G1899" s="85" t="s">
        <v>189</v>
      </c>
      <c r="H1899" s="85" t="s">
        <v>318</v>
      </c>
      <c r="I1899" s="94">
        <v>0.35</v>
      </c>
      <c r="J1899" s="78">
        <f t="shared" si="61"/>
        <v>50.050000000000004</v>
      </c>
    </row>
    <row r="1900" spans="1:10" ht="15.5">
      <c r="A1900" s="34">
        <f t="shared" si="62"/>
        <v>1896</v>
      </c>
      <c r="B1900" s="85" t="s">
        <v>187</v>
      </c>
      <c r="C1900" s="85" t="s">
        <v>3923</v>
      </c>
      <c r="D1900" s="85" t="s">
        <v>3924</v>
      </c>
      <c r="E1900" s="85" t="s">
        <v>189</v>
      </c>
      <c r="F1900" s="85" t="s">
        <v>56</v>
      </c>
      <c r="G1900" s="85" t="s">
        <v>189</v>
      </c>
      <c r="H1900" s="85" t="s">
        <v>242</v>
      </c>
      <c r="I1900" s="94">
        <v>0.35</v>
      </c>
      <c r="J1900" s="78">
        <f t="shared" si="61"/>
        <v>102.05</v>
      </c>
    </row>
    <row r="1901" spans="1:10" ht="15.5">
      <c r="A1901" s="34">
        <f t="shared" si="62"/>
        <v>1897</v>
      </c>
      <c r="B1901" s="85" t="s">
        <v>187</v>
      </c>
      <c r="C1901" s="85" t="s">
        <v>3925</v>
      </c>
      <c r="D1901" s="85" t="s">
        <v>3926</v>
      </c>
      <c r="E1901" s="85" t="s">
        <v>189</v>
      </c>
      <c r="F1901" s="85" t="s">
        <v>56</v>
      </c>
      <c r="G1901" s="85" t="s">
        <v>189</v>
      </c>
      <c r="H1901" s="85" t="s">
        <v>284</v>
      </c>
      <c r="I1901" s="94">
        <v>0.35</v>
      </c>
      <c r="J1901" s="78">
        <f t="shared" si="61"/>
        <v>1170</v>
      </c>
    </row>
    <row r="1902" spans="1:10" ht="15.5">
      <c r="A1902" s="34">
        <f t="shared" si="62"/>
        <v>1898</v>
      </c>
      <c r="B1902" s="85" t="s">
        <v>187</v>
      </c>
      <c r="C1902" s="85" t="s">
        <v>3927</v>
      </c>
      <c r="D1902" s="85" t="s">
        <v>3928</v>
      </c>
      <c r="E1902" s="85" t="s">
        <v>189</v>
      </c>
      <c r="F1902" s="85" t="s">
        <v>56</v>
      </c>
      <c r="G1902" s="85" t="s">
        <v>189</v>
      </c>
      <c r="H1902" s="85" t="s">
        <v>284</v>
      </c>
      <c r="I1902" s="94">
        <v>0.35</v>
      </c>
      <c r="J1902" s="78">
        <f t="shared" si="61"/>
        <v>1170</v>
      </c>
    </row>
    <row r="1903" spans="1:10" ht="15.5">
      <c r="A1903" s="34">
        <f t="shared" si="62"/>
        <v>1899</v>
      </c>
      <c r="B1903" s="85" t="s">
        <v>187</v>
      </c>
      <c r="C1903" s="85" t="s">
        <v>3929</v>
      </c>
      <c r="D1903" s="85" t="s">
        <v>3930</v>
      </c>
      <c r="E1903" s="85" t="s">
        <v>189</v>
      </c>
      <c r="F1903" s="85" t="s">
        <v>56</v>
      </c>
      <c r="G1903" s="85" t="s">
        <v>189</v>
      </c>
      <c r="H1903" s="85" t="s">
        <v>3931</v>
      </c>
      <c r="I1903" s="94">
        <v>0.35</v>
      </c>
      <c r="J1903" s="78">
        <f t="shared" si="61"/>
        <v>1755</v>
      </c>
    </row>
    <row r="1904" spans="1:10" ht="15.5">
      <c r="A1904" s="34">
        <f t="shared" si="62"/>
        <v>1900</v>
      </c>
      <c r="B1904" s="85" t="s">
        <v>187</v>
      </c>
      <c r="C1904" s="85" t="s">
        <v>3932</v>
      </c>
      <c r="D1904" s="85" t="s">
        <v>3933</v>
      </c>
      <c r="E1904" s="85" t="s">
        <v>189</v>
      </c>
      <c r="F1904" s="85" t="s">
        <v>56</v>
      </c>
      <c r="G1904" s="85" t="s">
        <v>189</v>
      </c>
      <c r="H1904" s="85" t="s">
        <v>3934</v>
      </c>
      <c r="I1904" s="94">
        <v>0.35</v>
      </c>
      <c r="J1904" s="78">
        <f t="shared" si="61"/>
        <v>1384.5</v>
      </c>
    </row>
    <row r="1905" spans="1:10" ht="15.5">
      <c r="A1905" s="34">
        <f t="shared" si="62"/>
        <v>1901</v>
      </c>
      <c r="B1905" s="85" t="s">
        <v>187</v>
      </c>
      <c r="C1905" s="85" t="s">
        <v>3935</v>
      </c>
      <c r="D1905" s="85" t="s">
        <v>3936</v>
      </c>
      <c r="E1905" s="85" t="s">
        <v>189</v>
      </c>
      <c r="F1905" s="85" t="s">
        <v>56</v>
      </c>
      <c r="G1905" s="85" t="s">
        <v>189</v>
      </c>
      <c r="H1905" s="85" t="s">
        <v>284</v>
      </c>
      <c r="I1905" s="94">
        <v>0.35</v>
      </c>
      <c r="J1905" s="78">
        <f t="shared" si="61"/>
        <v>1170</v>
      </c>
    </row>
    <row r="1906" spans="1:10" ht="15.5">
      <c r="A1906" s="34">
        <f t="shared" si="62"/>
        <v>1902</v>
      </c>
      <c r="B1906" s="85" t="s">
        <v>187</v>
      </c>
      <c r="C1906" s="85" t="s">
        <v>3937</v>
      </c>
      <c r="D1906" s="85" t="s">
        <v>3938</v>
      </c>
      <c r="E1906" s="85" t="s">
        <v>189</v>
      </c>
      <c r="F1906" s="85" t="s">
        <v>56</v>
      </c>
      <c r="G1906" s="85" t="s">
        <v>189</v>
      </c>
      <c r="H1906" s="85" t="s">
        <v>345</v>
      </c>
      <c r="I1906" s="94">
        <v>0.35</v>
      </c>
      <c r="J1906" s="78">
        <f t="shared" si="61"/>
        <v>442</v>
      </c>
    </row>
    <row r="1907" spans="1:10" ht="15.5">
      <c r="A1907" s="34">
        <f t="shared" si="62"/>
        <v>1903</v>
      </c>
      <c r="B1907" s="85" t="s">
        <v>187</v>
      </c>
      <c r="C1907" s="85" t="s">
        <v>3939</v>
      </c>
      <c r="D1907" s="85" t="s">
        <v>3940</v>
      </c>
      <c r="E1907" s="85" t="s">
        <v>189</v>
      </c>
      <c r="F1907" s="85" t="s">
        <v>56</v>
      </c>
      <c r="G1907" s="85" t="s">
        <v>189</v>
      </c>
      <c r="H1907" s="85" t="s">
        <v>3941</v>
      </c>
      <c r="I1907" s="94">
        <v>0.35</v>
      </c>
      <c r="J1907" s="78">
        <f t="shared" si="61"/>
        <v>380.90000000000003</v>
      </c>
    </row>
    <row r="1908" spans="1:10" ht="15.5">
      <c r="A1908" s="34">
        <f t="shared" si="62"/>
        <v>1904</v>
      </c>
      <c r="B1908" s="85" t="s">
        <v>187</v>
      </c>
      <c r="C1908" s="85" t="s">
        <v>3942</v>
      </c>
      <c r="D1908" s="85" t="s">
        <v>3943</v>
      </c>
      <c r="E1908" s="85" t="s">
        <v>189</v>
      </c>
      <c r="F1908" s="85" t="s">
        <v>56</v>
      </c>
      <c r="G1908" s="85" t="s">
        <v>189</v>
      </c>
      <c r="H1908" s="85" t="s">
        <v>3944</v>
      </c>
      <c r="I1908" s="94">
        <v>0.35</v>
      </c>
      <c r="J1908" s="78">
        <f t="shared" ref="J1908:J1971" si="63">H1908*(1-I1908)</f>
        <v>440.05</v>
      </c>
    </row>
    <row r="1909" spans="1:10" ht="15.5">
      <c r="A1909" s="34">
        <f t="shared" si="62"/>
        <v>1905</v>
      </c>
      <c r="B1909" s="85" t="s">
        <v>187</v>
      </c>
      <c r="C1909" s="85" t="s">
        <v>3945</v>
      </c>
      <c r="D1909" s="85" t="s">
        <v>3946</v>
      </c>
      <c r="E1909" s="85" t="s">
        <v>189</v>
      </c>
      <c r="F1909" s="85" t="s">
        <v>56</v>
      </c>
      <c r="G1909" s="85" t="s">
        <v>189</v>
      </c>
      <c r="H1909" s="85" t="s">
        <v>3947</v>
      </c>
      <c r="I1909" s="94">
        <v>0.35</v>
      </c>
      <c r="J1909" s="78">
        <f t="shared" si="63"/>
        <v>529.1</v>
      </c>
    </row>
    <row r="1910" spans="1:10" ht="15.5">
      <c r="A1910" s="34">
        <f t="shared" si="62"/>
        <v>1906</v>
      </c>
      <c r="B1910" s="85" t="s">
        <v>187</v>
      </c>
      <c r="C1910" s="85" t="s">
        <v>3948</v>
      </c>
      <c r="D1910" s="85" t="s">
        <v>3949</v>
      </c>
      <c r="E1910" s="85" t="s">
        <v>189</v>
      </c>
      <c r="F1910" s="85" t="s">
        <v>56</v>
      </c>
      <c r="G1910" s="85" t="s">
        <v>189</v>
      </c>
      <c r="H1910" s="85" t="s">
        <v>345</v>
      </c>
      <c r="I1910" s="94">
        <v>0.35</v>
      </c>
      <c r="J1910" s="78">
        <f t="shared" si="63"/>
        <v>442</v>
      </c>
    </row>
    <row r="1911" spans="1:10" ht="15.5">
      <c r="A1911" s="34">
        <f t="shared" si="62"/>
        <v>1907</v>
      </c>
      <c r="B1911" s="85" t="s">
        <v>187</v>
      </c>
      <c r="C1911" s="85" t="s">
        <v>3950</v>
      </c>
      <c r="D1911" s="85" t="s">
        <v>3951</v>
      </c>
      <c r="E1911" s="85" t="s">
        <v>189</v>
      </c>
      <c r="F1911" s="85" t="s">
        <v>56</v>
      </c>
      <c r="G1911" s="85" t="s">
        <v>189</v>
      </c>
      <c r="H1911" s="85" t="s">
        <v>3941</v>
      </c>
      <c r="I1911" s="94">
        <v>0.35</v>
      </c>
      <c r="J1911" s="78">
        <f t="shared" si="63"/>
        <v>380.90000000000003</v>
      </c>
    </row>
    <row r="1912" spans="1:10" ht="15.5">
      <c r="A1912" s="34">
        <f t="shared" si="62"/>
        <v>1908</v>
      </c>
      <c r="B1912" s="85" t="s">
        <v>187</v>
      </c>
      <c r="C1912" s="85" t="s">
        <v>3952</v>
      </c>
      <c r="D1912" s="85" t="s">
        <v>3953</v>
      </c>
      <c r="E1912" s="85" t="s">
        <v>189</v>
      </c>
      <c r="F1912" s="85" t="s">
        <v>56</v>
      </c>
      <c r="G1912" s="85" t="s">
        <v>189</v>
      </c>
      <c r="H1912" s="85" t="s">
        <v>3944</v>
      </c>
      <c r="I1912" s="94">
        <v>0.35</v>
      </c>
      <c r="J1912" s="78">
        <f t="shared" si="63"/>
        <v>440.05</v>
      </c>
    </row>
    <row r="1913" spans="1:10" ht="15.5">
      <c r="A1913" s="34">
        <f t="shared" si="62"/>
        <v>1909</v>
      </c>
      <c r="B1913" s="85" t="s">
        <v>187</v>
      </c>
      <c r="C1913" s="85" t="s">
        <v>3954</v>
      </c>
      <c r="D1913" s="85" t="s">
        <v>3955</v>
      </c>
      <c r="E1913" s="85" t="s">
        <v>189</v>
      </c>
      <c r="F1913" s="85" t="s">
        <v>56</v>
      </c>
      <c r="G1913" s="85" t="s">
        <v>189</v>
      </c>
      <c r="H1913" s="85" t="s">
        <v>3947</v>
      </c>
      <c r="I1913" s="94">
        <v>0.35</v>
      </c>
      <c r="J1913" s="78">
        <f t="shared" si="63"/>
        <v>529.1</v>
      </c>
    </row>
    <row r="1914" spans="1:10" ht="15.5">
      <c r="A1914" s="34">
        <f t="shared" si="62"/>
        <v>1910</v>
      </c>
      <c r="B1914" s="85" t="s">
        <v>187</v>
      </c>
      <c r="C1914" s="85" t="s">
        <v>3956</v>
      </c>
      <c r="D1914" s="85" t="s">
        <v>3957</v>
      </c>
      <c r="E1914" s="85" t="s">
        <v>189</v>
      </c>
      <c r="F1914" s="85" t="s">
        <v>56</v>
      </c>
      <c r="G1914" s="85" t="s">
        <v>189</v>
      </c>
      <c r="H1914" s="85" t="s">
        <v>345</v>
      </c>
      <c r="I1914" s="94">
        <v>0.35</v>
      </c>
      <c r="J1914" s="78">
        <f t="shared" si="63"/>
        <v>442</v>
      </c>
    </row>
    <row r="1915" spans="1:10" ht="15.5">
      <c r="A1915" s="34">
        <f t="shared" si="62"/>
        <v>1911</v>
      </c>
      <c r="B1915" s="85" t="s">
        <v>187</v>
      </c>
      <c r="C1915" s="85" t="s">
        <v>3958</v>
      </c>
      <c r="D1915" s="85" t="s">
        <v>3959</v>
      </c>
      <c r="E1915" s="85" t="s">
        <v>189</v>
      </c>
      <c r="F1915" s="85" t="s">
        <v>56</v>
      </c>
      <c r="G1915" s="85" t="s">
        <v>189</v>
      </c>
      <c r="H1915" s="85" t="s">
        <v>345</v>
      </c>
      <c r="I1915" s="94">
        <v>0.35</v>
      </c>
      <c r="J1915" s="78">
        <f t="shared" si="63"/>
        <v>442</v>
      </c>
    </row>
    <row r="1916" spans="1:10" ht="15.5">
      <c r="A1916" s="34">
        <f t="shared" si="62"/>
        <v>1912</v>
      </c>
      <c r="B1916" s="85" t="s">
        <v>187</v>
      </c>
      <c r="C1916" s="85" t="s">
        <v>3960</v>
      </c>
      <c r="D1916" s="85" t="s">
        <v>3961</v>
      </c>
      <c r="E1916" s="85" t="s">
        <v>189</v>
      </c>
      <c r="F1916" s="85" t="s">
        <v>56</v>
      </c>
      <c r="G1916" s="85" t="s">
        <v>189</v>
      </c>
      <c r="H1916" s="85" t="s">
        <v>3947</v>
      </c>
      <c r="I1916" s="94">
        <v>0.35</v>
      </c>
      <c r="J1916" s="78">
        <f t="shared" si="63"/>
        <v>529.1</v>
      </c>
    </row>
    <row r="1917" spans="1:10" ht="15.5">
      <c r="A1917" s="34">
        <f t="shared" si="62"/>
        <v>1913</v>
      </c>
      <c r="B1917" s="85" t="s">
        <v>187</v>
      </c>
      <c r="C1917" s="85" t="s">
        <v>3962</v>
      </c>
      <c r="D1917" s="85" t="s">
        <v>3963</v>
      </c>
      <c r="E1917" s="85" t="s">
        <v>189</v>
      </c>
      <c r="F1917" s="85" t="s">
        <v>56</v>
      </c>
      <c r="G1917" s="85" t="s">
        <v>189</v>
      </c>
      <c r="H1917" s="85" t="s">
        <v>3814</v>
      </c>
      <c r="I1917" s="94">
        <v>0.35</v>
      </c>
      <c r="J1917" s="78">
        <f t="shared" si="63"/>
        <v>622.70000000000005</v>
      </c>
    </row>
    <row r="1918" spans="1:10" ht="15.5">
      <c r="A1918" s="34">
        <f t="shared" si="62"/>
        <v>1914</v>
      </c>
      <c r="B1918" s="85" t="s">
        <v>187</v>
      </c>
      <c r="C1918" s="85" t="s">
        <v>3964</v>
      </c>
      <c r="D1918" s="85" t="s">
        <v>3965</v>
      </c>
      <c r="E1918" s="85" t="s">
        <v>189</v>
      </c>
      <c r="F1918" s="85" t="s">
        <v>56</v>
      </c>
      <c r="G1918" s="85" t="s">
        <v>189</v>
      </c>
      <c r="H1918" s="85" t="s">
        <v>3966</v>
      </c>
      <c r="I1918" s="94">
        <v>0.35</v>
      </c>
      <c r="J1918" s="78">
        <f t="shared" si="63"/>
        <v>707.2</v>
      </c>
    </row>
    <row r="1919" spans="1:10" ht="15.5">
      <c r="A1919" s="34">
        <f t="shared" si="62"/>
        <v>1915</v>
      </c>
      <c r="B1919" s="85" t="s">
        <v>187</v>
      </c>
      <c r="C1919" s="85" t="s">
        <v>3967</v>
      </c>
      <c r="D1919" s="85" t="s">
        <v>3968</v>
      </c>
      <c r="E1919" s="85" t="s">
        <v>189</v>
      </c>
      <c r="F1919" s="85" t="s">
        <v>56</v>
      </c>
      <c r="G1919" s="85" t="s">
        <v>189</v>
      </c>
      <c r="H1919" s="85" t="s">
        <v>3966</v>
      </c>
      <c r="I1919" s="94">
        <v>0.35</v>
      </c>
      <c r="J1919" s="78">
        <f t="shared" si="63"/>
        <v>707.2</v>
      </c>
    </row>
    <row r="1920" spans="1:10" ht="15.5">
      <c r="A1920" s="34">
        <f t="shared" si="62"/>
        <v>1916</v>
      </c>
      <c r="B1920" s="85" t="s">
        <v>187</v>
      </c>
      <c r="C1920" s="85" t="s">
        <v>3969</v>
      </c>
      <c r="D1920" s="85" t="s">
        <v>3970</v>
      </c>
      <c r="E1920" s="85" t="s">
        <v>189</v>
      </c>
      <c r="F1920" s="85" t="s">
        <v>56</v>
      </c>
      <c r="G1920" s="85" t="s">
        <v>189</v>
      </c>
      <c r="H1920" s="85" t="s">
        <v>3971</v>
      </c>
      <c r="I1920" s="94">
        <v>0.35</v>
      </c>
      <c r="J1920" s="78">
        <f t="shared" si="63"/>
        <v>849.55000000000007</v>
      </c>
    </row>
    <row r="1921" spans="1:10" ht="15.5">
      <c r="A1921" s="34">
        <f t="shared" si="62"/>
        <v>1917</v>
      </c>
      <c r="B1921" s="85" t="s">
        <v>187</v>
      </c>
      <c r="C1921" s="85" t="s">
        <v>3972</v>
      </c>
      <c r="D1921" s="85" t="s">
        <v>3973</v>
      </c>
      <c r="E1921" s="85" t="s">
        <v>189</v>
      </c>
      <c r="F1921" s="85" t="s">
        <v>56</v>
      </c>
      <c r="G1921" s="85" t="s">
        <v>189</v>
      </c>
      <c r="H1921" s="85" t="s">
        <v>3974</v>
      </c>
      <c r="I1921" s="94">
        <v>0.35</v>
      </c>
      <c r="J1921" s="78">
        <f t="shared" si="63"/>
        <v>1030.25</v>
      </c>
    </row>
    <row r="1922" spans="1:10" ht="15.5">
      <c r="A1922" s="34">
        <f t="shared" si="62"/>
        <v>1918</v>
      </c>
      <c r="B1922" s="85" t="s">
        <v>187</v>
      </c>
      <c r="C1922" s="85" t="s">
        <v>3975</v>
      </c>
      <c r="D1922" s="85" t="s">
        <v>3976</v>
      </c>
      <c r="E1922" s="85" t="s">
        <v>189</v>
      </c>
      <c r="F1922" s="85" t="s">
        <v>56</v>
      </c>
      <c r="G1922" s="85" t="s">
        <v>189</v>
      </c>
      <c r="H1922" s="85" t="s">
        <v>3977</v>
      </c>
      <c r="I1922" s="94">
        <v>0.35</v>
      </c>
      <c r="J1922" s="78">
        <f t="shared" si="63"/>
        <v>562.25</v>
      </c>
    </row>
    <row r="1923" spans="1:10" ht="15.5">
      <c r="A1923" s="34">
        <f t="shared" si="62"/>
        <v>1919</v>
      </c>
      <c r="B1923" s="85" t="s">
        <v>187</v>
      </c>
      <c r="C1923" s="85" t="s">
        <v>3978</v>
      </c>
      <c r="D1923" s="85" t="s">
        <v>3979</v>
      </c>
      <c r="E1923" s="85" t="s">
        <v>189</v>
      </c>
      <c r="F1923" s="85" t="s">
        <v>56</v>
      </c>
      <c r="G1923" s="85" t="s">
        <v>189</v>
      </c>
      <c r="H1923" s="85" t="s">
        <v>3980</v>
      </c>
      <c r="I1923" s="94">
        <v>0.35</v>
      </c>
      <c r="J1923" s="78">
        <f t="shared" si="63"/>
        <v>713.7</v>
      </c>
    </row>
    <row r="1924" spans="1:10" ht="15.5">
      <c r="A1924" s="34">
        <f t="shared" si="62"/>
        <v>1920</v>
      </c>
      <c r="B1924" s="85" t="s">
        <v>187</v>
      </c>
      <c r="C1924" s="85" t="s">
        <v>3981</v>
      </c>
      <c r="D1924" s="85" t="s">
        <v>3982</v>
      </c>
      <c r="E1924" s="85" t="s">
        <v>189</v>
      </c>
      <c r="F1924" s="85" t="s">
        <v>56</v>
      </c>
      <c r="G1924" s="85" t="s">
        <v>189</v>
      </c>
      <c r="H1924" s="85" t="s">
        <v>3980</v>
      </c>
      <c r="I1924" s="94">
        <v>0.35</v>
      </c>
      <c r="J1924" s="78">
        <f t="shared" si="63"/>
        <v>713.7</v>
      </c>
    </row>
    <row r="1925" spans="1:10" ht="15.5">
      <c r="A1925" s="34">
        <f t="shared" si="62"/>
        <v>1921</v>
      </c>
      <c r="B1925" s="85" t="s">
        <v>187</v>
      </c>
      <c r="C1925" s="85" t="s">
        <v>3983</v>
      </c>
      <c r="D1925" s="85" t="s">
        <v>3984</v>
      </c>
      <c r="E1925" s="85" t="s">
        <v>189</v>
      </c>
      <c r="F1925" s="85" t="s">
        <v>56</v>
      </c>
      <c r="G1925" s="85" t="s">
        <v>189</v>
      </c>
      <c r="H1925" s="85" t="s">
        <v>3985</v>
      </c>
      <c r="I1925" s="94">
        <v>0.35</v>
      </c>
      <c r="J1925" s="78">
        <f t="shared" si="63"/>
        <v>777.4</v>
      </c>
    </row>
    <row r="1926" spans="1:10" ht="15.5">
      <c r="A1926" s="34">
        <f t="shared" si="62"/>
        <v>1922</v>
      </c>
      <c r="B1926" s="85" t="s">
        <v>187</v>
      </c>
      <c r="C1926" s="85" t="s">
        <v>3986</v>
      </c>
      <c r="D1926" s="85" t="s">
        <v>3987</v>
      </c>
      <c r="E1926" s="85" t="s">
        <v>189</v>
      </c>
      <c r="F1926" s="85" t="s">
        <v>56</v>
      </c>
      <c r="G1926" s="85" t="s">
        <v>189</v>
      </c>
      <c r="H1926" s="85" t="s">
        <v>3988</v>
      </c>
      <c r="I1926" s="94">
        <v>0.35</v>
      </c>
      <c r="J1926" s="78">
        <f t="shared" si="63"/>
        <v>1094.6000000000001</v>
      </c>
    </row>
    <row r="1927" spans="1:10" ht="15.5">
      <c r="A1927" s="34">
        <f t="shared" si="62"/>
        <v>1923</v>
      </c>
      <c r="B1927" s="85" t="s">
        <v>187</v>
      </c>
      <c r="C1927" s="85" t="s">
        <v>3989</v>
      </c>
      <c r="D1927" s="85" t="s">
        <v>3990</v>
      </c>
      <c r="E1927" s="85" t="s">
        <v>189</v>
      </c>
      <c r="F1927" s="85" t="s">
        <v>56</v>
      </c>
      <c r="G1927" s="85" t="s">
        <v>189</v>
      </c>
      <c r="H1927" s="85" t="s">
        <v>3988</v>
      </c>
      <c r="I1927" s="94">
        <v>0.35</v>
      </c>
      <c r="J1927" s="78">
        <f t="shared" si="63"/>
        <v>1094.6000000000001</v>
      </c>
    </row>
    <row r="1928" spans="1:10" ht="15.5">
      <c r="A1928" s="34">
        <f t="shared" si="62"/>
        <v>1924</v>
      </c>
      <c r="B1928" s="85" t="s">
        <v>187</v>
      </c>
      <c r="C1928" s="85" t="s">
        <v>3991</v>
      </c>
      <c r="D1928" s="85" t="s">
        <v>3992</v>
      </c>
      <c r="E1928" s="85" t="s">
        <v>189</v>
      </c>
      <c r="F1928" s="85" t="s">
        <v>56</v>
      </c>
      <c r="G1928" s="85" t="s">
        <v>189</v>
      </c>
      <c r="H1928" s="85" t="s">
        <v>317</v>
      </c>
      <c r="I1928" s="94">
        <v>0.35</v>
      </c>
      <c r="J1928" s="78">
        <f t="shared" si="63"/>
        <v>1527.5</v>
      </c>
    </row>
    <row r="1929" spans="1:10" ht="15.5">
      <c r="A1929" s="34">
        <f t="shared" si="62"/>
        <v>1925</v>
      </c>
      <c r="B1929" s="85" t="s">
        <v>187</v>
      </c>
      <c r="C1929" s="85" t="s">
        <v>3993</v>
      </c>
      <c r="D1929" s="85" t="s">
        <v>3994</v>
      </c>
      <c r="E1929" s="85" t="s">
        <v>189</v>
      </c>
      <c r="F1929" s="85" t="s">
        <v>56</v>
      </c>
      <c r="G1929" s="85" t="s">
        <v>189</v>
      </c>
      <c r="H1929" s="85" t="s">
        <v>3995</v>
      </c>
      <c r="I1929" s="94">
        <v>0.35</v>
      </c>
      <c r="J1929" s="78">
        <f t="shared" si="63"/>
        <v>1729</v>
      </c>
    </row>
    <row r="1930" spans="1:10" ht="15.5">
      <c r="A1930" s="34">
        <f t="shared" si="62"/>
        <v>1926</v>
      </c>
      <c r="B1930" s="85" t="s">
        <v>187</v>
      </c>
      <c r="C1930" s="85" t="s">
        <v>3996</v>
      </c>
      <c r="D1930" s="85" t="s">
        <v>3997</v>
      </c>
      <c r="E1930" s="85" t="s">
        <v>189</v>
      </c>
      <c r="F1930" s="85" t="s">
        <v>56</v>
      </c>
      <c r="G1930" s="85" t="s">
        <v>189</v>
      </c>
      <c r="H1930" s="85" t="s">
        <v>3995</v>
      </c>
      <c r="I1930" s="94">
        <v>0.35</v>
      </c>
      <c r="J1930" s="78">
        <f t="shared" si="63"/>
        <v>1729</v>
      </c>
    </row>
    <row r="1931" spans="1:10" ht="15.5">
      <c r="A1931" s="34">
        <f t="shared" si="62"/>
        <v>1927</v>
      </c>
      <c r="B1931" s="85" t="s">
        <v>187</v>
      </c>
      <c r="C1931" s="85" t="s">
        <v>3998</v>
      </c>
      <c r="D1931" s="85" t="s">
        <v>3999</v>
      </c>
      <c r="E1931" s="85" t="s">
        <v>189</v>
      </c>
      <c r="F1931" s="85" t="s">
        <v>56</v>
      </c>
      <c r="G1931" s="85" t="s">
        <v>189</v>
      </c>
      <c r="H1931" s="85" t="s">
        <v>4000</v>
      </c>
      <c r="I1931" s="94">
        <v>0.35</v>
      </c>
      <c r="J1931" s="78">
        <f t="shared" si="63"/>
        <v>627.9</v>
      </c>
    </row>
    <row r="1932" spans="1:10" ht="15.5">
      <c r="A1932" s="34">
        <f t="shared" si="62"/>
        <v>1928</v>
      </c>
      <c r="B1932" s="85" t="s">
        <v>187</v>
      </c>
      <c r="C1932" s="85" t="s">
        <v>4001</v>
      </c>
      <c r="D1932" s="85" t="s">
        <v>4002</v>
      </c>
      <c r="E1932" s="85" t="s">
        <v>189</v>
      </c>
      <c r="F1932" s="85" t="s">
        <v>56</v>
      </c>
      <c r="G1932" s="85" t="s">
        <v>189</v>
      </c>
      <c r="H1932" s="85" t="s">
        <v>4003</v>
      </c>
      <c r="I1932" s="94">
        <v>0.35</v>
      </c>
      <c r="J1932" s="78">
        <f t="shared" si="63"/>
        <v>1036.75</v>
      </c>
    </row>
    <row r="1933" spans="1:10" ht="15.5">
      <c r="A1933" s="34">
        <f t="shared" si="62"/>
        <v>1929</v>
      </c>
      <c r="B1933" s="85" t="s">
        <v>187</v>
      </c>
      <c r="C1933" s="85" t="s">
        <v>4004</v>
      </c>
      <c r="D1933" s="85" t="s">
        <v>4005</v>
      </c>
      <c r="E1933" s="85" t="s">
        <v>189</v>
      </c>
      <c r="F1933" s="85" t="s">
        <v>56</v>
      </c>
      <c r="G1933" s="85" t="s">
        <v>189</v>
      </c>
      <c r="H1933" s="85" t="s">
        <v>4003</v>
      </c>
      <c r="I1933" s="94">
        <v>0.35</v>
      </c>
      <c r="J1933" s="78">
        <f t="shared" si="63"/>
        <v>1036.75</v>
      </c>
    </row>
    <row r="1934" spans="1:10" ht="15.5">
      <c r="A1934" s="34">
        <f t="shared" si="62"/>
        <v>1930</v>
      </c>
      <c r="B1934" s="85" t="s">
        <v>187</v>
      </c>
      <c r="C1934" s="85" t="s">
        <v>4006</v>
      </c>
      <c r="D1934" s="85" t="s">
        <v>4007</v>
      </c>
      <c r="E1934" s="85" t="s">
        <v>189</v>
      </c>
      <c r="F1934" s="85" t="s">
        <v>56</v>
      </c>
      <c r="G1934" s="85" t="s">
        <v>189</v>
      </c>
      <c r="H1934" s="85" t="s">
        <v>4008</v>
      </c>
      <c r="I1934" s="94">
        <v>0.35</v>
      </c>
      <c r="J1934" s="78">
        <f t="shared" si="63"/>
        <v>7922.2</v>
      </c>
    </row>
    <row r="1935" spans="1:10" ht="15.5">
      <c r="A1935" s="34">
        <f t="shared" si="62"/>
        <v>1931</v>
      </c>
      <c r="B1935" s="85" t="s">
        <v>187</v>
      </c>
      <c r="C1935" s="85" t="s">
        <v>4009</v>
      </c>
      <c r="D1935" s="85" t="s">
        <v>4010</v>
      </c>
      <c r="E1935" s="85" t="s">
        <v>189</v>
      </c>
      <c r="F1935" s="85" t="s">
        <v>56</v>
      </c>
      <c r="G1935" s="85" t="s">
        <v>189</v>
      </c>
      <c r="H1935" s="85" t="s">
        <v>4008</v>
      </c>
      <c r="I1935" s="94">
        <v>0.35</v>
      </c>
      <c r="J1935" s="78">
        <f t="shared" si="63"/>
        <v>7922.2</v>
      </c>
    </row>
    <row r="1936" spans="1:10" ht="15.5">
      <c r="A1936" s="34">
        <f t="shared" si="62"/>
        <v>1932</v>
      </c>
      <c r="B1936" s="85" t="s">
        <v>187</v>
      </c>
      <c r="C1936" s="85" t="s">
        <v>4011</v>
      </c>
      <c r="D1936" s="85" t="s">
        <v>4012</v>
      </c>
      <c r="E1936" s="85" t="s">
        <v>189</v>
      </c>
      <c r="F1936" s="85" t="s">
        <v>56</v>
      </c>
      <c r="G1936" s="85" t="s">
        <v>189</v>
      </c>
      <c r="H1936" s="85" t="s">
        <v>4013</v>
      </c>
      <c r="I1936" s="94">
        <v>0.35</v>
      </c>
      <c r="J1936" s="78">
        <f t="shared" si="63"/>
        <v>446.55</v>
      </c>
    </row>
    <row r="1937" spans="1:10" ht="15.5">
      <c r="A1937" s="34">
        <f t="shared" si="62"/>
        <v>1933</v>
      </c>
      <c r="B1937" s="85" t="s">
        <v>187</v>
      </c>
      <c r="C1937" s="85" t="s">
        <v>4014</v>
      </c>
      <c r="D1937" s="85" t="s">
        <v>4015</v>
      </c>
      <c r="E1937" s="85" t="s">
        <v>189</v>
      </c>
      <c r="F1937" s="85" t="s">
        <v>56</v>
      </c>
      <c r="G1937" s="85" t="s">
        <v>189</v>
      </c>
      <c r="H1937" s="85" t="s">
        <v>1738</v>
      </c>
      <c r="I1937" s="94">
        <v>0.35</v>
      </c>
      <c r="J1937" s="78">
        <f t="shared" si="63"/>
        <v>1118</v>
      </c>
    </row>
    <row r="1938" spans="1:10" ht="15.5">
      <c r="A1938" s="34">
        <f t="shared" si="62"/>
        <v>1934</v>
      </c>
      <c r="B1938" s="85" t="s">
        <v>187</v>
      </c>
      <c r="C1938" s="85" t="s">
        <v>4016</v>
      </c>
      <c r="D1938" s="85" t="s">
        <v>4017</v>
      </c>
      <c r="E1938" s="85" t="s">
        <v>189</v>
      </c>
      <c r="F1938" s="85" t="s">
        <v>56</v>
      </c>
      <c r="G1938" s="85" t="s">
        <v>189</v>
      </c>
      <c r="H1938" s="85" t="s">
        <v>1738</v>
      </c>
      <c r="I1938" s="94">
        <v>0.35</v>
      </c>
      <c r="J1938" s="78">
        <f t="shared" si="63"/>
        <v>1118</v>
      </c>
    </row>
    <row r="1939" spans="1:10" ht="15.5">
      <c r="A1939" s="34">
        <f t="shared" si="62"/>
        <v>1935</v>
      </c>
      <c r="B1939" s="85" t="s">
        <v>187</v>
      </c>
      <c r="C1939" s="85" t="s">
        <v>4018</v>
      </c>
      <c r="D1939" s="85" t="s">
        <v>4019</v>
      </c>
      <c r="E1939" s="85" t="s">
        <v>189</v>
      </c>
      <c r="F1939" s="85" t="s">
        <v>56</v>
      </c>
      <c r="G1939" s="85" t="s">
        <v>189</v>
      </c>
      <c r="H1939" s="85" t="s">
        <v>4020</v>
      </c>
      <c r="I1939" s="94">
        <v>0.35</v>
      </c>
      <c r="J1939" s="78">
        <f t="shared" si="63"/>
        <v>19204.900000000001</v>
      </c>
    </row>
    <row r="1940" spans="1:10" ht="15.5">
      <c r="A1940" s="34">
        <f t="shared" si="62"/>
        <v>1936</v>
      </c>
      <c r="B1940" s="85" t="s">
        <v>187</v>
      </c>
      <c r="C1940" s="85" t="s">
        <v>4021</v>
      </c>
      <c r="D1940" s="85" t="s">
        <v>4022</v>
      </c>
      <c r="E1940" s="85" t="s">
        <v>189</v>
      </c>
      <c r="F1940" s="85" t="s">
        <v>56</v>
      </c>
      <c r="G1940" s="85" t="s">
        <v>189</v>
      </c>
      <c r="H1940" s="85" t="s">
        <v>4020</v>
      </c>
      <c r="I1940" s="94">
        <v>0.35</v>
      </c>
      <c r="J1940" s="78">
        <f t="shared" si="63"/>
        <v>19204.900000000001</v>
      </c>
    </row>
    <row r="1941" spans="1:10" ht="15.5">
      <c r="A1941" s="34">
        <f t="shared" si="62"/>
        <v>1937</v>
      </c>
      <c r="B1941" s="85" t="s">
        <v>187</v>
      </c>
      <c r="C1941" s="85" t="s">
        <v>4023</v>
      </c>
      <c r="D1941" s="85" t="s">
        <v>4024</v>
      </c>
      <c r="E1941" s="85" t="s">
        <v>189</v>
      </c>
      <c r="F1941" s="85" t="s">
        <v>56</v>
      </c>
      <c r="G1941" s="85" t="s">
        <v>189</v>
      </c>
      <c r="H1941" s="85" t="s">
        <v>4025</v>
      </c>
      <c r="I1941" s="94">
        <v>0.35</v>
      </c>
      <c r="J1941" s="78">
        <f t="shared" si="63"/>
        <v>1985.75</v>
      </c>
    </row>
    <row r="1942" spans="1:10" ht="15.5">
      <c r="A1942" s="34">
        <f t="shared" si="62"/>
        <v>1938</v>
      </c>
      <c r="B1942" s="85" t="s">
        <v>187</v>
      </c>
      <c r="C1942" s="85" t="s">
        <v>4026</v>
      </c>
      <c r="D1942" s="85" t="s">
        <v>4027</v>
      </c>
      <c r="E1942" s="85" t="s">
        <v>189</v>
      </c>
      <c r="F1942" s="85" t="s">
        <v>56</v>
      </c>
      <c r="G1942" s="85" t="s">
        <v>189</v>
      </c>
      <c r="H1942" s="85" t="s">
        <v>4028</v>
      </c>
      <c r="I1942" s="94">
        <v>0.35</v>
      </c>
      <c r="J1942" s="78">
        <f t="shared" si="63"/>
        <v>2414.1</v>
      </c>
    </row>
    <row r="1943" spans="1:10" ht="15.5">
      <c r="A1943" s="34">
        <f t="shared" ref="A1943:A2006" si="64">SUM(A1942+1)</f>
        <v>1939</v>
      </c>
      <c r="B1943" s="85" t="s">
        <v>187</v>
      </c>
      <c r="C1943" s="85" t="s">
        <v>4029</v>
      </c>
      <c r="D1943" s="85" t="s">
        <v>4030</v>
      </c>
      <c r="E1943" s="85" t="s">
        <v>189</v>
      </c>
      <c r="F1943" s="85" t="s">
        <v>56</v>
      </c>
      <c r="G1943" s="85" t="s">
        <v>189</v>
      </c>
      <c r="H1943" s="85" t="s">
        <v>4028</v>
      </c>
      <c r="I1943" s="94">
        <v>0.35</v>
      </c>
      <c r="J1943" s="78">
        <f t="shared" si="63"/>
        <v>2414.1</v>
      </c>
    </row>
    <row r="1944" spans="1:10" ht="15.5">
      <c r="A1944" s="34">
        <f t="shared" si="64"/>
        <v>1940</v>
      </c>
      <c r="B1944" s="85" t="s">
        <v>187</v>
      </c>
      <c r="C1944" s="85" t="s">
        <v>4031</v>
      </c>
      <c r="D1944" s="85" t="s">
        <v>4032</v>
      </c>
      <c r="E1944" s="85" t="s">
        <v>189</v>
      </c>
      <c r="F1944" s="85" t="s">
        <v>56</v>
      </c>
      <c r="G1944" s="85" t="s">
        <v>189</v>
      </c>
      <c r="H1944" s="85" t="s">
        <v>4033</v>
      </c>
      <c r="I1944" s="94">
        <v>0.35</v>
      </c>
      <c r="J1944" s="78">
        <f t="shared" si="63"/>
        <v>1038.05</v>
      </c>
    </row>
    <row r="1945" spans="1:10" ht="15.5">
      <c r="A1945" s="34">
        <f t="shared" si="64"/>
        <v>1941</v>
      </c>
      <c r="B1945" s="85" t="s">
        <v>187</v>
      </c>
      <c r="C1945" s="85" t="s">
        <v>4034</v>
      </c>
      <c r="D1945" s="85" t="s">
        <v>4035</v>
      </c>
      <c r="E1945" s="85" t="s">
        <v>189</v>
      </c>
      <c r="F1945" s="85" t="s">
        <v>56</v>
      </c>
      <c r="G1945" s="85" t="s">
        <v>189</v>
      </c>
      <c r="H1945" s="85" t="s">
        <v>3995</v>
      </c>
      <c r="I1945" s="94">
        <v>0.35</v>
      </c>
      <c r="J1945" s="78">
        <f t="shared" si="63"/>
        <v>1729</v>
      </c>
    </row>
    <row r="1946" spans="1:10" ht="15.5">
      <c r="A1946" s="34">
        <f t="shared" si="64"/>
        <v>1942</v>
      </c>
      <c r="B1946" s="85" t="s">
        <v>187</v>
      </c>
      <c r="C1946" s="85" t="s">
        <v>4036</v>
      </c>
      <c r="D1946" s="85" t="s">
        <v>4037</v>
      </c>
      <c r="E1946" s="85" t="s">
        <v>189</v>
      </c>
      <c r="F1946" s="85" t="s">
        <v>56</v>
      </c>
      <c r="G1946" s="85" t="s">
        <v>189</v>
      </c>
      <c r="H1946" s="85" t="s">
        <v>3995</v>
      </c>
      <c r="I1946" s="94">
        <v>0.35</v>
      </c>
      <c r="J1946" s="78">
        <f t="shared" si="63"/>
        <v>1729</v>
      </c>
    </row>
    <row r="1947" spans="1:10" ht="15.5">
      <c r="A1947" s="34">
        <f t="shared" si="64"/>
        <v>1943</v>
      </c>
      <c r="B1947" s="85" t="s">
        <v>187</v>
      </c>
      <c r="C1947" s="85" t="s">
        <v>4038</v>
      </c>
      <c r="D1947" s="85" t="s">
        <v>4039</v>
      </c>
      <c r="E1947" s="85" t="s">
        <v>189</v>
      </c>
      <c r="F1947" s="85" t="s">
        <v>56</v>
      </c>
      <c r="G1947" s="85" t="s">
        <v>189</v>
      </c>
      <c r="H1947" s="85" t="s">
        <v>4040</v>
      </c>
      <c r="I1947" s="94">
        <v>0.35</v>
      </c>
      <c r="J1947" s="78">
        <f t="shared" si="63"/>
        <v>2878.85</v>
      </c>
    </row>
    <row r="1948" spans="1:10" ht="15.5">
      <c r="A1948" s="34">
        <f t="shared" si="64"/>
        <v>1944</v>
      </c>
      <c r="B1948" s="85" t="s">
        <v>187</v>
      </c>
      <c r="C1948" s="85" t="s">
        <v>4041</v>
      </c>
      <c r="D1948" s="85" t="s">
        <v>4042</v>
      </c>
      <c r="E1948" s="85" t="s">
        <v>189</v>
      </c>
      <c r="F1948" s="85" t="s">
        <v>56</v>
      </c>
      <c r="G1948" s="85" t="s">
        <v>189</v>
      </c>
      <c r="H1948" s="85" t="s">
        <v>4043</v>
      </c>
      <c r="I1948" s="94">
        <v>0.35</v>
      </c>
      <c r="J1948" s="78">
        <f t="shared" si="63"/>
        <v>3665.35</v>
      </c>
    </row>
    <row r="1949" spans="1:10" ht="15.5">
      <c r="A1949" s="34">
        <f t="shared" si="64"/>
        <v>1945</v>
      </c>
      <c r="B1949" s="85" t="s">
        <v>187</v>
      </c>
      <c r="C1949" s="85" t="s">
        <v>4044</v>
      </c>
      <c r="D1949" s="85" t="s">
        <v>4045</v>
      </c>
      <c r="E1949" s="85" t="s">
        <v>189</v>
      </c>
      <c r="F1949" s="85" t="s">
        <v>56</v>
      </c>
      <c r="G1949" s="85" t="s">
        <v>189</v>
      </c>
      <c r="H1949" s="85" t="s">
        <v>4043</v>
      </c>
      <c r="I1949" s="94">
        <v>0.35</v>
      </c>
      <c r="J1949" s="78">
        <f t="shared" si="63"/>
        <v>3665.35</v>
      </c>
    </row>
    <row r="1950" spans="1:10" ht="15.5">
      <c r="A1950" s="34">
        <f t="shared" si="64"/>
        <v>1946</v>
      </c>
      <c r="B1950" s="85" t="s">
        <v>187</v>
      </c>
      <c r="C1950" s="85" t="s">
        <v>4046</v>
      </c>
      <c r="D1950" s="85" t="s">
        <v>4047</v>
      </c>
      <c r="E1950" s="85" t="s">
        <v>189</v>
      </c>
      <c r="F1950" s="85" t="s">
        <v>56</v>
      </c>
      <c r="G1950" s="85" t="s">
        <v>189</v>
      </c>
      <c r="H1950" s="85" t="s">
        <v>4048</v>
      </c>
      <c r="I1950" s="94">
        <v>0.35</v>
      </c>
      <c r="J1950" s="78">
        <f t="shared" si="63"/>
        <v>2397.85</v>
      </c>
    </row>
    <row r="1951" spans="1:10" ht="15.5">
      <c r="A1951" s="34">
        <f t="shared" si="64"/>
        <v>1947</v>
      </c>
      <c r="B1951" s="85" t="s">
        <v>187</v>
      </c>
      <c r="C1951" s="85" t="s">
        <v>4049</v>
      </c>
      <c r="D1951" s="85" t="s">
        <v>4050</v>
      </c>
      <c r="E1951" s="85" t="s">
        <v>189</v>
      </c>
      <c r="F1951" s="85" t="s">
        <v>56</v>
      </c>
      <c r="G1951" s="85" t="s">
        <v>189</v>
      </c>
      <c r="H1951" s="85" t="s">
        <v>4051</v>
      </c>
      <c r="I1951" s="94">
        <v>0.35</v>
      </c>
      <c r="J1951" s="78">
        <f t="shared" si="63"/>
        <v>2911.35</v>
      </c>
    </row>
    <row r="1952" spans="1:10" ht="15.5">
      <c r="A1952" s="34">
        <f t="shared" si="64"/>
        <v>1948</v>
      </c>
      <c r="B1952" s="85" t="s">
        <v>187</v>
      </c>
      <c r="C1952" s="85" t="s">
        <v>4052</v>
      </c>
      <c r="D1952" s="85" t="s">
        <v>4053</v>
      </c>
      <c r="E1952" s="85" t="s">
        <v>189</v>
      </c>
      <c r="F1952" s="85" t="s">
        <v>56</v>
      </c>
      <c r="G1952" s="85" t="s">
        <v>189</v>
      </c>
      <c r="H1952" s="85" t="s">
        <v>4051</v>
      </c>
      <c r="I1952" s="94">
        <v>0.35</v>
      </c>
      <c r="J1952" s="78">
        <f t="shared" si="63"/>
        <v>2911.35</v>
      </c>
    </row>
    <row r="1953" spans="1:10" ht="15.5">
      <c r="A1953" s="34">
        <f t="shared" si="64"/>
        <v>1949</v>
      </c>
      <c r="B1953" s="85" t="s">
        <v>187</v>
      </c>
      <c r="C1953" s="85" t="s">
        <v>4054</v>
      </c>
      <c r="D1953" s="85" t="s">
        <v>4055</v>
      </c>
      <c r="E1953" s="85" t="s">
        <v>189</v>
      </c>
      <c r="F1953" s="85" t="s">
        <v>56</v>
      </c>
      <c r="G1953" s="85" t="s">
        <v>189</v>
      </c>
      <c r="H1953" s="85" t="s">
        <v>3837</v>
      </c>
      <c r="I1953" s="94">
        <v>0.35</v>
      </c>
      <c r="J1953" s="78">
        <f t="shared" si="63"/>
        <v>839.80000000000007</v>
      </c>
    </row>
    <row r="1954" spans="1:10" ht="15.5">
      <c r="A1954" s="34">
        <f t="shared" si="64"/>
        <v>1950</v>
      </c>
      <c r="B1954" s="85" t="s">
        <v>187</v>
      </c>
      <c r="C1954" s="85" t="s">
        <v>4056</v>
      </c>
      <c r="D1954" s="85" t="s">
        <v>4057</v>
      </c>
      <c r="E1954" s="85" t="s">
        <v>189</v>
      </c>
      <c r="F1954" s="85" t="s">
        <v>56</v>
      </c>
      <c r="G1954" s="85" t="s">
        <v>189</v>
      </c>
      <c r="H1954" s="85" t="s">
        <v>343</v>
      </c>
      <c r="I1954" s="94">
        <v>0.35</v>
      </c>
      <c r="J1954" s="78">
        <f t="shared" si="63"/>
        <v>135.20000000000002</v>
      </c>
    </row>
    <row r="1955" spans="1:10" ht="15.5">
      <c r="A1955" s="34">
        <f t="shared" si="64"/>
        <v>1951</v>
      </c>
      <c r="B1955" s="85" t="s">
        <v>187</v>
      </c>
      <c r="C1955" s="85" t="s">
        <v>4058</v>
      </c>
      <c r="D1955" s="85" t="s">
        <v>4059</v>
      </c>
      <c r="E1955" s="85" t="s">
        <v>189</v>
      </c>
      <c r="F1955" s="85" t="s">
        <v>56</v>
      </c>
      <c r="G1955" s="85" t="s">
        <v>189</v>
      </c>
      <c r="H1955" s="85" t="s">
        <v>1710</v>
      </c>
      <c r="I1955" s="94">
        <v>0.35</v>
      </c>
      <c r="J1955" s="78">
        <f t="shared" si="63"/>
        <v>146.25</v>
      </c>
    </row>
    <row r="1956" spans="1:10" ht="15.5">
      <c r="A1956" s="34">
        <f t="shared" si="64"/>
        <v>1952</v>
      </c>
      <c r="B1956" s="85" t="s">
        <v>187</v>
      </c>
      <c r="C1956" s="85" t="s">
        <v>4060</v>
      </c>
      <c r="D1956" s="85" t="s">
        <v>4061</v>
      </c>
      <c r="E1956" s="85" t="s">
        <v>189</v>
      </c>
      <c r="F1956" s="85" t="s">
        <v>56</v>
      </c>
      <c r="G1956" s="85" t="s">
        <v>189</v>
      </c>
      <c r="H1956" s="85" t="s">
        <v>289</v>
      </c>
      <c r="I1956" s="94">
        <v>0.35</v>
      </c>
      <c r="J1956" s="78">
        <f t="shared" si="63"/>
        <v>382.85</v>
      </c>
    </row>
    <row r="1957" spans="1:10" ht="15.5">
      <c r="A1957" s="34">
        <f t="shared" si="64"/>
        <v>1953</v>
      </c>
      <c r="B1957" s="85" t="s">
        <v>187</v>
      </c>
      <c r="C1957" s="85" t="s">
        <v>4062</v>
      </c>
      <c r="D1957" s="85" t="s">
        <v>4063</v>
      </c>
      <c r="E1957" s="85" t="s">
        <v>189</v>
      </c>
      <c r="F1957" s="85" t="s">
        <v>56</v>
      </c>
      <c r="G1957" s="85" t="s">
        <v>189</v>
      </c>
      <c r="H1957" s="85" t="s">
        <v>205</v>
      </c>
      <c r="I1957" s="94">
        <v>0.35</v>
      </c>
      <c r="J1957" s="78">
        <f t="shared" si="63"/>
        <v>198.9</v>
      </c>
    </row>
    <row r="1958" spans="1:10" ht="15.5">
      <c r="A1958" s="34">
        <f t="shared" si="64"/>
        <v>1954</v>
      </c>
      <c r="B1958" s="85" t="s">
        <v>187</v>
      </c>
      <c r="C1958" s="85" t="s">
        <v>4064</v>
      </c>
      <c r="D1958" s="85" t="s">
        <v>4065</v>
      </c>
      <c r="E1958" s="85" t="s">
        <v>189</v>
      </c>
      <c r="F1958" s="85" t="s">
        <v>56</v>
      </c>
      <c r="G1958" s="85" t="s">
        <v>189</v>
      </c>
      <c r="H1958" s="85" t="s">
        <v>282</v>
      </c>
      <c r="I1958" s="94">
        <v>0.35</v>
      </c>
      <c r="J1958" s="78">
        <f t="shared" si="63"/>
        <v>390</v>
      </c>
    </row>
    <row r="1959" spans="1:10" ht="15.5">
      <c r="A1959" s="34">
        <f t="shared" si="64"/>
        <v>1955</v>
      </c>
      <c r="B1959" s="85" t="s">
        <v>187</v>
      </c>
      <c r="C1959" s="85" t="s">
        <v>4066</v>
      </c>
      <c r="D1959" s="85" t="s">
        <v>4067</v>
      </c>
      <c r="E1959" s="85" t="s">
        <v>189</v>
      </c>
      <c r="F1959" s="85" t="s">
        <v>56</v>
      </c>
      <c r="G1959" s="85" t="s">
        <v>189</v>
      </c>
      <c r="H1959" s="85" t="s">
        <v>296</v>
      </c>
      <c r="I1959" s="94">
        <v>0.35</v>
      </c>
      <c r="J1959" s="78">
        <f t="shared" si="63"/>
        <v>227.5</v>
      </c>
    </row>
    <row r="1960" spans="1:10" ht="15.5">
      <c r="A1960" s="34">
        <f t="shared" si="64"/>
        <v>1956</v>
      </c>
      <c r="B1960" s="85" t="s">
        <v>187</v>
      </c>
      <c r="C1960" s="85" t="s">
        <v>4068</v>
      </c>
      <c r="D1960" s="85" t="s">
        <v>4069</v>
      </c>
      <c r="E1960" s="85" t="s">
        <v>189</v>
      </c>
      <c r="F1960" s="85" t="s">
        <v>56</v>
      </c>
      <c r="G1960" s="85" t="s">
        <v>189</v>
      </c>
      <c r="H1960" s="85" t="s">
        <v>289</v>
      </c>
      <c r="I1960" s="94">
        <v>0.35</v>
      </c>
      <c r="J1960" s="78">
        <f t="shared" si="63"/>
        <v>382.85</v>
      </c>
    </row>
    <row r="1961" spans="1:10" ht="15.5">
      <c r="A1961" s="34">
        <f t="shared" si="64"/>
        <v>1957</v>
      </c>
      <c r="B1961" s="85" t="s">
        <v>187</v>
      </c>
      <c r="C1961" s="85" t="s">
        <v>4070</v>
      </c>
      <c r="D1961" s="85" t="s">
        <v>4071</v>
      </c>
      <c r="E1961" s="85" t="s">
        <v>189</v>
      </c>
      <c r="F1961" s="85" t="s">
        <v>56</v>
      </c>
      <c r="G1961" s="85" t="s">
        <v>189</v>
      </c>
      <c r="H1961" s="85" t="s">
        <v>296</v>
      </c>
      <c r="I1961" s="94">
        <v>0.35</v>
      </c>
      <c r="J1961" s="78">
        <f t="shared" si="63"/>
        <v>227.5</v>
      </c>
    </row>
    <row r="1962" spans="1:10" ht="15.5">
      <c r="A1962" s="34">
        <f t="shared" si="64"/>
        <v>1958</v>
      </c>
      <c r="B1962" s="85" t="s">
        <v>187</v>
      </c>
      <c r="C1962" s="85" t="s">
        <v>4072</v>
      </c>
      <c r="D1962" s="85" t="s">
        <v>4073</v>
      </c>
      <c r="E1962" s="85" t="s">
        <v>189</v>
      </c>
      <c r="F1962" s="85" t="s">
        <v>56</v>
      </c>
      <c r="G1962" s="85" t="s">
        <v>189</v>
      </c>
      <c r="H1962" s="85" t="s">
        <v>289</v>
      </c>
      <c r="I1962" s="94">
        <v>0.35</v>
      </c>
      <c r="J1962" s="78">
        <f t="shared" si="63"/>
        <v>382.85</v>
      </c>
    </row>
    <row r="1963" spans="1:10" ht="15.5">
      <c r="A1963" s="34">
        <f t="shared" si="64"/>
        <v>1959</v>
      </c>
      <c r="B1963" s="85" t="s">
        <v>187</v>
      </c>
      <c r="C1963" s="85" t="s">
        <v>4074</v>
      </c>
      <c r="D1963" s="85" t="s">
        <v>4075</v>
      </c>
      <c r="E1963" s="85" t="s">
        <v>189</v>
      </c>
      <c r="F1963" s="85" t="s">
        <v>56</v>
      </c>
      <c r="G1963" s="85" t="s">
        <v>189</v>
      </c>
      <c r="H1963" s="85" t="s">
        <v>343</v>
      </c>
      <c r="I1963" s="94">
        <v>0.35</v>
      </c>
      <c r="J1963" s="78">
        <f t="shared" si="63"/>
        <v>135.20000000000002</v>
      </c>
    </row>
    <row r="1964" spans="1:10" ht="15.5">
      <c r="A1964" s="34">
        <f t="shared" si="64"/>
        <v>1960</v>
      </c>
      <c r="B1964" s="85" t="s">
        <v>187</v>
      </c>
      <c r="C1964" s="85" t="s">
        <v>4076</v>
      </c>
      <c r="D1964" s="85" t="s">
        <v>4077</v>
      </c>
      <c r="E1964" s="85" t="s">
        <v>189</v>
      </c>
      <c r="F1964" s="85" t="s">
        <v>56</v>
      </c>
      <c r="G1964" s="85" t="s">
        <v>189</v>
      </c>
      <c r="H1964" s="85" t="s">
        <v>1710</v>
      </c>
      <c r="I1964" s="94">
        <v>0.35</v>
      </c>
      <c r="J1964" s="78">
        <f t="shared" si="63"/>
        <v>146.25</v>
      </c>
    </row>
    <row r="1965" spans="1:10" ht="15.5">
      <c r="A1965" s="34">
        <f t="shared" si="64"/>
        <v>1961</v>
      </c>
      <c r="B1965" s="85" t="s">
        <v>187</v>
      </c>
      <c r="C1965" s="85" t="s">
        <v>4078</v>
      </c>
      <c r="D1965" s="85" t="s">
        <v>4079</v>
      </c>
      <c r="E1965" s="85" t="s">
        <v>189</v>
      </c>
      <c r="F1965" s="85" t="s">
        <v>56</v>
      </c>
      <c r="G1965" s="85" t="s">
        <v>189</v>
      </c>
      <c r="H1965" s="85" t="s">
        <v>282</v>
      </c>
      <c r="I1965" s="94">
        <v>0.35</v>
      </c>
      <c r="J1965" s="78">
        <f t="shared" si="63"/>
        <v>390</v>
      </c>
    </row>
    <row r="1966" spans="1:10" ht="15.5">
      <c r="A1966" s="34">
        <f t="shared" si="64"/>
        <v>1962</v>
      </c>
      <c r="B1966" s="85" t="s">
        <v>187</v>
      </c>
      <c r="C1966" s="85" t="s">
        <v>4080</v>
      </c>
      <c r="D1966" s="85" t="s">
        <v>4081</v>
      </c>
      <c r="E1966" s="85" t="s">
        <v>189</v>
      </c>
      <c r="F1966" s="85" t="s">
        <v>56</v>
      </c>
      <c r="G1966" s="85" t="s">
        <v>189</v>
      </c>
      <c r="H1966" s="85" t="s">
        <v>205</v>
      </c>
      <c r="I1966" s="94">
        <v>0.35</v>
      </c>
      <c r="J1966" s="78">
        <f t="shared" si="63"/>
        <v>198.9</v>
      </c>
    </row>
    <row r="1967" spans="1:10" ht="15.5">
      <c r="A1967" s="34">
        <f t="shared" si="64"/>
        <v>1963</v>
      </c>
      <c r="B1967" s="85" t="s">
        <v>187</v>
      </c>
      <c r="C1967" s="85" t="s">
        <v>4082</v>
      </c>
      <c r="D1967" s="85" t="s">
        <v>4083</v>
      </c>
      <c r="E1967" s="85" t="s">
        <v>189</v>
      </c>
      <c r="F1967" s="85" t="s">
        <v>56</v>
      </c>
      <c r="G1967" s="85" t="s">
        <v>189</v>
      </c>
      <c r="H1967" s="85" t="s">
        <v>282</v>
      </c>
      <c r="I1967" s="94">
        <v>0.35</v>
      </c>
      <c r="J1967" s="78">
        <f t="shared" si="63"/>
        <v>390</v>
      </c>
    </row>
    <row r="1968" spans="1:10" ht="15.5">
      <c r="A1968" s="34">
        <f t="shared" si="64"/>
        <v>1964</v>
      </c>
      <c r="B1968" s="85" t="s">
        <v>187</v>
      </c>
      <c r="C1968" s="85" t="s">
        <v>4084</v>
      </c>
      <c r="D1968" s="85" t="s">
        <v>4085</v>
      </c>
      <c r="E1968" s="85" t="s">
        <v>189</v>
      </c>
      <c r="F1968" s="85" t="s">
        <v>56</v>
      </c>
      <c r="G1968" s="85" t="s">
        <v>189</v>
      </c>
      <c r="H1968" s="85" t="s">
        <v>296</v>
      </c>
      <c r="I1968" s="94">
        <v>0.35</v>
      </c>
      <c r="J1968" s="78">
        <f t="shared" si="63"/>
        <v>227.5</v>
      </c>
    </row>
    <row r="1969" spans="1:10" ht="15.5">
      <c r="A1969" s="34">
        <f t="shared" si="64"/>
        <v>1965</v>
      </c>
      <c r="B1969" s="85" t="s">
        <v>187</v>
      </c>
      <c r="C1969" s="85" t="s">
        <v>4086</v>
      </c>
      <c r="D1969" s="85" t="s">
        <v>4087</v>
      </c>
      <c r="E1969" s="85" t="s">
        <v>189</v>
      </c>
      <c r="F1969" s="85" t="s">
        <v>56</v>
      </c>
      <c r="G1969" s="85" t="s">
        <v>189</v>
      </c>
      <c r="H1969" s="85" t="s">
        <v>289</v>
      </c>
      <c r="I1969" s="94">
        <v>0.35</v>
      </c>
      <c r="J1969" s="78">
        <f t="shared" si="63"/>
        <v>382.85</v>
      </c>
    </row>
    <row r="1970" spans="1:10" ht="15.5">
      <c r="A1970" s="34">
        <f t="shared" si="64"/>
        <v>1966</v>
      </c>
      <c r="B1970" s="85" t="s">
        <v>187</v>
      </c>
      <c r="C1970" s="85" t="s">
        <v>4088</v>
      </c>
      <c r="D1970" s="85" t="s">
        <v>4089</v>
      </c>
      <c r="E1970" s="85" t="s">
        <v>189</v>
      </c>
      <c r="F1970" s="85" t="s">
        <v>56</v>
      </c>
      <c r="G1970" s="85" t="s">
        <v>189</v>
      </c>
      <c r="H1970" s="85" t="s">
        <v>4090</v>
      </c>
      <c r="I1970" s="94">
        <v>0.35</v>
      </c>
      <c r="J1970" s="78">
        <f t="shared" si="63"/>
        <v>277.55</v>
      </c>
    </row>
    <row r="1971" spans="1:10" ht="15.5">
      <c r="A1971" s="34">
        <f t="shared" si="64"/>
        <v>1967</v>
      </c>
      <c r="B1971" s="85" t="s">
        <v>187</v>
      </c>
      <c r="C1971" s="85" t="s">
        <v>4091</v>
      </c>
      <c r="D1971" s="85" t="s">
        <v>4092</v>
      </c>
      <c r="E1971" s="85" t="s">
        <v>189</v>
      </c>
      <c r="F1971" s="85" t="s">
        <v>56</v>
      </c>
      <c r="G1971" s="85" t="s">
        <v>189</v>
      </c>
      <c r="H1971" s="85" t="s">
        <v>289</v>
      </c>
      <c r="I1971" s="94">
        <v>0.35</v>
      </c>
      <c r="J1971" s="78">
        <f t="shared" si="63"/>
        <v>382.85</v>
      </c>
    </row>
    <row r="1972" spans="1:10" ht="15.5">
      <c r="A1972" s="34">
        <f t="shared" si="64"/>
        <v>1968</v>
      </c>
      <c r="B1972" s="85" t="s">
        <v>187</v>
      </c>
      <c r="C1972" s="85" t="s">
        <v>4093</v>
      </c>
      <c r="D1972" s="85" t="s">
        <v>4094</v>
      </c>
      <c r="E1972" s="85" t="s">
        <v>189</v>
      </c>
      <c r="F1972" s="85" t="s">
        <v>56</v>
      </c>
      <c r="G1972" s="85" t="s">
        <v>189</v>
      </c>
      <c r="H1972" s="85" t="s">
        <v>354</v>
      </c>
      <c r="I1972" s="94">
        <v>0.35</v>
      </c>
      <c r="J1972" s="78">
        <f t="shared" ref="J1972:J2030" si="65">H1972*(1-I1972)</f>
        <v>91</v>
      </c>
    </row>
    <row r="1973" spans="1:10" ht="15.5">
      <c r="A1973" s="34">
        <f t="shared" si="64"/>
        <v>1969</v>
      </c>
      <c r="B1973" s="85" t="s">
        <v>187</v>
      </c>
      <c r="C1973" s="85" t="s">
        <v>4095</v>
      </c>
      <c r="D1973" s="85" t="s">
        <v>4096</v>
      </c>
      <c r="E1973" s="85" t="s">
        <v>189</v>
      </c>
      <c r="F1973" s="85" t="s">
        <v>56</v>
      </c>
      <c r="G1973" s="85" t="s">
        <v>189</v>
      </c>
      <c r="H1973" s="85" t="s">
        <v>354</v>
      </c>
      <c r="I1973" s="94">
        <v>0.35</v>
      </c>
      <c r="J1973" s="78">
        <f t="shared" si="65"/>
        <v>91</v>
      </c>
    </row>
    <row r="1974" spans="1:10" ht="15.5">
      <c r="A1974" s="34">
        <f t="shared" si="64"/>
        <v>1970</v>
      </c>
      <c r="B1974" s="85" t="s">
        <v>187</v>
      </c>
      <c r="C1974" s="85" t="s">
        <v>4097</v>
      </c>
      <c r="D1974" s="85" t="s">
        <v>4098</v>
      </c>
      <c r="E1974" s="85" t="s">
        <v>189</v>
      </c>
      <c r="F1974" s="85" t="s">
        <v>56</v>
      </c>
      <c r="G1974" s="85" t="s">
        <v>189</v>
      </c>
      <c r="H1974" s="85" t="s">
        <v>1005</v>
      </c>
      <c r="I1974" s="94">
        <v>0.35</v>
      </c>
      <c r="J1974" s="78">
        <f t="shared" si="65"/>
        <v>264.55</v>
      </c>
    </row>
    <row r="1975" spans="1:10" ht="15.5">
      <c r="A1975" s="34">
        <f t="shared" si="64"/>
        <v>1971</v>
      </c>
      <c r="B1975" s="85" t="s">
        <v>187</v>
      </c>
      <c r="C1975" s="85" t="s">
        <v>4099</v>
      </c>
      <c r="D1975" s="85" t="s">
        <v>4100</v>
      </c>
      <c r="E1975" s="85" t="s">
        <v>189</v>
      </c>
      <c r="F1975" s="85" t="s">
        <v>56</v>
      </c>
      <c r="G1975" s="85" t="s">
        <v>189</v>
      </c>
      <c r="H1975" s="85" t="s">
        <v>1599</v>
      </c>
      <c r="I1975" s="94">
        <v>0.35</v>
      </c>
      <c r="J1975" s="78">
        <f t="shared" si="65"/>
        <v>341.25</v>
      </c>
    </row>
    <row r="1976" spans="1:10" ht="15.5">
      <c r="A1976" s="34">
        <f t="shared" si="64"/>
        <v>1972</v>
      </c>
      <c r="B1976" s="85" t="s">
        <v>187</v>
      </c>
      <c r="C1976" s="85" t="s">
        <v>4101</v>
      </c>
      <c r="D1976" s="85" t="s">
        <v>4102</v>
      </c>
      <c r="E1976" s="85" t="s">
        <v>189</v>
      </c>
      <c r="F1976" s="85" t="s">
        <v>56</v>
      </c>
      <c r="G1976" s="85" t="s">
        <v>189</v>
      </c>
      <c r="H1976" s="85" t="s">
        <v>354</v>
      </c>
      <c r="I1976" s="94">
        <v>0.35</v>
      </c>
      <c r="J1976" s="78">
        <f t="shared" si="65"/>
        <v>91</v>
      </c>
    </row>
    <row r="1977" spans="1:10" ht="15.5">
      <c r="A1977" s="34">
        <f t="shared" si="64"/>
        <v>1973</v>
      </c>
      <c r="B1977" s="85" t="s">
        <v>187</v>
      </c>
      <c r="C1977" s="85" t="s">
        <v>4103</v>
      </c>
      <c r="D1977" s="85" t="s">
        <v>4104</v>
      </c>
      <c r="E1977" s="85" t="s">
        <v>189</v>
      </c>
      <c r="F1977" s="85" t="s">
        <v>56</v>
      </c>
      <c r="G1977" s="85" t="s">
        <v>189</v>
      </c>
      <c r="H1977" s="85" t="s">
        <v>541</v>
      </c>
      <c r="I1977" s="94">
        <v>0.35</v>
      </c>
      <c r="J1977" s="78">
        <f t="shared" si="65"/>
        <v>120.25</v>
      </c>
    </row>
    <row r="1978" spans="1:10" ht="15.5">
      <c r="A1978" s="34">
        <f t="shared" si="64"/>
        <v>1974</v>
      </c>
      <c r="B1978" s="85" t="s">
        <v>187</v>
      </c>
      <c r="C1978" s="85" t="s">
        <v>4105</v>
      </c>
      <c r="D1978" s="85" t="s">
        <v>4106</v>
      </c>
      <c r="E1978" s="85" t="s">
        <v>189</v>
      </c>
      <c r="F1978" s="85" t="s">
        <v>56</v>
      </c>
      <c r="G1978" s="85" t="s">
        <v>189</v>
      </c>
      <c r="H1978" s="85" t="s">
        <v>4107</v>
      </c>
      <c r="I1978" s="94">
        <v>0.35</v>
      </c>
      <c r="J1978" s="78">
        <f t="shared" si="65"/>
        <v>726.7</v>
      </c>
    </row>
    <row r="1979" spans="1:10" ht="15.5">
      <c r="A1979" s="34">
        <f t="shared" si="64"/>
        <v>1975</v>
      </c>
      <c r="B1979" s="85" t="s">
        <v>187</v>
      </c>
      <c r="C1979" s="85" t="s">
        <v>4108</v>
      </c>
      <c r="D1979" s="85" t="s">
        <v>4109</v>
      </c>
      <c r="E1979" s="85" t="s">
        <v>189</v>
      </c>
      <c r="F1979" s="85" t="s">
        <v>56</v>
      </c>
      <c r="G1979" s="85" t="s">
        <v>189</v>
      </c>
      <c r="H1979" s="85" t="s">
        <v>354</v>
      </c>
      <c r="I1979" s="94">
        <v>0.35</v>
      </c>
      <c r="J1979" s="78">
        <f t="shared" si="65"/>
        <v>91</v>
      </c>
    </row>
    <row r="1980" spans="1:10" ht="15.5">
      <c r="A1980" s="34">
        <f t="shared" si="64"/>
        <v>1976</v>
      </c>
      <c r="B1980" s="85" t="s">
        <v>187</v>
      </c>
      <c r="C1980" s="85" t="s">
        <v>4110</v>
      </c>
      <c r="D1980" s="85" t="s">
        <v>4111</v>
      </c>
      <c r="E1980" s="85" t="s">
        <v>189</v>
      </c>
      <c r="F1980" s="85" t="s">
        <v>56</v>
      </c>
      <c r="G1980" s="85" t="s">
        <v>189</v>
      </c>
      <c r="H1980" s="85" t="s">
        <v>1005</v>
      </c>
      <c r="I1980" s="94">
        <v>0.35</v>
      </c>
      <c r="J1980" s="78">
        <f t="shared" si="65"/>
        <v>264.55</v>
      </c>
    </row>
    <row r="1981" spans="1:10" ht="15.5">
      <c r="A1981" s="34">
        <f t="shared" si="64"/>
        <v>1977</v>
      </c>
      <c r="B1981" s="85" t="s">
        <v>187</v>
      </c>
      <c r="C1981" s="85" t="s">
        <v>4112</v>
      </c>
      <c r="D1981" s="85" t="s">
        <v>4113</v>
      </c>
      <c r="E1981" s="85" t="s">
        <v>189</v>
      </c>
      <c r="F1981" s="85" t="s">
        <v>56</v>
      </c>
      <c r="G1981" s="85" t="s">
        <v>189</v>
      </c>
      <c r="H1981" s="85" t="s">
        <v>1599</v>
      </c>
      <c r="I1981" s="94">
        <v>0.35</v>
      </c>
      <c r="J1981" s="78">
        <f t="shared" si="65"/>
        <v>341.25</v>
      </c>
    </row>
    <row r="1982" spans="1:10" ht="15.5">
      <c r="A1982" s="34">
        <f t="shared" si="64"/>
        <v>1978</v>
      </c>
      <c r="B1982" s="85" t="s">
        <v>187</v>
      </c>
      <c r="C1982" s="85" t="s">
        <v>4114</v>
      </c>
      <c r="D1982" s="85" t="s">
        <v>4115</v>
      </c>
      <c r="E1982" s="85" t="s">
        <v>189</v>
      </c>
      <c r="F1982" s="85" t="s">
        <v>56</v>
      </c>
      <c r="G1982" s="85" t="s">
        <v>189</v>
      </c>
      <c r="H1982" s="85" t="s">
        <v>4116</v>
      </c>
      <c r="I1982" s="94">
        <v>0.35</v>
      </c>
      <c r="J1982" s="78">
        <f t="shared" si="65"/>
        <v>557.70000000000005</v>
      </c>
    </row>
    <row r="1983" spans="1:10" ht="15.5">
      <c r="A1983" s="34">
        <f t="shared" si="64"/>
        <v>1979</v>
      </c>
      <c r="B1983" s="85" t="s">
        <v>187</v>
      </c>
      <c r="C1983" s="85" t="s">
        <v>4117</v>
      </c>
      <c r="D1983" s="85" t="s">
        <v>4118</v>
      </c>
      <c r="E1983" s="85" t="s">
        <v>189</v>
      </c>
      <c r="F1983" s="85" t="s">
        <v>56</v>
      </c>
      <c r="G1983" s="85" t="s">
        <v>189</v>
      </c>
      <c r="H1983" s="85" t="s">
        <v>4119</v>
      </c>
      <c r="I1983" s="94">
        <v>0.35</v>
      </c>
      <c r="J1983" s="78">
        <f t="shared" si="65"/>
        <v>1018.5500000000001</v>
      </c>
    </row>
    <row r="1984" spans="1:10" ht="15.5">
      <c r="A1984" s="34">
        <f t="shared" si="64"/>
        <v>1980</v>
      </c>
      <c r="B1984" s="85" t="s">
        <v>187</v>
      </c>
      <c r="C1984" s="85" t="s">
        <v>4120</v>
      </c>
      <c r="D1984" s="85" t="s">
        <v>4121</v>
      </c>
      <c r="E1984" s="85" t="s">
        <v>189</v>
      </c>
      <c r="F1984" s="85" t="s">
        <v>56</v>
      </c>
      <c r="G1984" s="85" t="s">
        <v>189</v>
      </c>
      <c r="H1984" s="85" t="s">
        <v>4119</v>
      </c>
      <c r="I1984" s="94">
        <v>0.35</v>
      </c>
      <c r="J1984" s="78">
        <f t="shared" si="65"/>
        <v>1018.5500000000001</v>
      </c>
    </row>
    <row r="1985" spans="1:10" ht="15.5">
      <c r="A1985" s="34">
        <f t="shared" si="64"/>
        <v>1981</v>
      </c>
      <c r="B1985" s="85" t="s">
        <v>187</v>
      </c>
      <c r="C1985" s="85" t="s">
        <v>4122</v>
      </c>
      <c r="D1985" s="85" t="s">
        <v>4123</v>
      </c>
      <c r="E1985" s="85" t="s">
        <v>189</v>
      </c>
      <c r="F1985" s="85" t="s">
        <v>56</v>
      </c>
      <c r="G1985" s="85" t="s">
        <v>189</v>
      </c>
      <c r="H1985" s="85" t="s">
        <v>3977</v>
      </c>
      <c r="I1985" s="94">
        <v>0.35</v>
      </c>
      <c r="J1985" s="78">
        <f t="shared" si="65"/>
        <v>562.25</v>
      </c>
    </row>
    <row r="1986" spans="1:10" ht="15.5">
      <c r="A1986" s="34">
        <f t="shared" si="64"/>
        <v>1982</v>
      </c>
      <c r="B1986" s="85" t="s">
        <v>187</v>
      </c>
      <c r="C1986" s="85" t="s">
        <v>4124</v>
      </c>
      <c r="D1986" s="85" t="s">
        <v>4125</v>
      </c>
      <c r="E1986" s="85" t="s">
        <v>189</v>
      </c>
      <c r="F1986" s="85" t="s">
        <v>56</v>
      </c>
      <c r="G1986" s="85" t="s">
        <v>189</v>
      </c>
      <c r="H1986" s="85" t="s">
        <v>4126</v>
      </c>
      <c r="I1986" s="94">
        <v>0.35</v>
      </c>
      <c r="J1986" s="78">
        <f t="shared" si="65"/>
        <v>1399.45</v>
      </c>
    </row>
    <row r="1987" spans="1:10" ht="15.5">
      <c r="A1987" s="34">
        <f t="shared" si="64"/>
        <v>1983</v>
      </c>
      <c r="B1987" s="85" t="s">
        <v>187</v>
      </c>
      <c r="C1987" s="85" t="s">
        <v>4127</v>
      </c>
      <c r="D1987" s="85" t="s">
        <v>4128</v>
      </c>
      <c r="E1987" s="85" t="s">
        <v>189</v>
      </c>
      <c r="F1987" s="85" t="s">
        <v>56</v>
      </c>
      <c r="G1987" s="85" t="s">
        <v>189</v>
      </c>
      <c r="H1987" s="85" t="s">
        <v>4126</v>
      </c>
      <c r="I1987" s="94">
        <v>0.35</v>
      </c>
      <c r="J1987" s="78">
        <f t="shared" si="65"/>
        <v>1399.45</v>
      </c>
    </row>
    <row r="1988" spans="1:10" ht="15.5">
      <c r="A1988" s="34">
        <f t="shared" si="64"/>
        <v>1984</v>
      </c>
      <c r="B1988" s="85" t="s">
        <v>187</v>
      </c>
      <c r="C1988" s="85" t="s">
        <v>4129</v>
      </c>
      <c r="D1988" s="85" t="s">
        <v>4130</v>
      </c>
      <c r="E1988" s="85" t="s">
        <v>189</v>
      </c>
      <c r="F1988" s="85" t="s">
        <v>56</v>
      </c>
      <c r="G1988" s="85" t="s">
        <v>189</v>
      </c>
      <c r="H1988" s="85" t="s">
        <v>3985</v>
      </c>
      <c r="I1988" s="94">
        <v>0.35</v>
      </c>
      <c r="J1988" s="78">
        <f t="shared" si="65"/>
        <v>777.4</v>
      </c>
    </row>
    <row r="1989" spans="1:10" ht="15.5">
      <c r="A1989" s="34">
        <f t="shared" si="64"/>
        <v>1985</v>
      </c>
      <c r="B1989" s="85" t="s">
        <v>187</v>
      </c>
      <c r="C1989" s="85" t="s">
        <v>4131</v>
      </c>
      <c r="D1989" s="85" t="s">
        <v>4132</v>
      </c>
      <c r="E1989" s="85" t="s">
        <v>189</v>
      </c>
      <c r="F1989" s="85" t="s">
        <v>56</v>
      </c>
      <c r="G1989" s="85" t="s">
        <v>189</v>
      </c>
      <c r="H1989" s="85" t="s">
        <v>337</v>
      </c>
      <c r="I1989" s="94">
        <v>0.35</v>
      </c>
      <c r="J1989" s="78">
        <f t="shared" si="65"/>
        <v>1066</v>
      </c>
    </row>
    <row r="1990" spans="1:10" ht="15.5">
      <c r="A1990" s="34">
        <f t="shared" si="64"/>
        <v>1986</v>
      </c>
      <c r="B1990" s="85" t="s">
        <v>187</v>
      </c>
      <c r="C1990" s="85" t="s">
        <v>4133</v>
      </c>
      <c r="D1990" s="85" t="s">
        <v>4134</v>
      </c>
      <c r="E1990" s="85" t="s">
        <v>189</v>
      </c>
      <c r="F1990" s="85" t="s">
        <v>56</v>
      </c>
      <c r="G1990" s="85" t="s">
        <v>189</v>
      </c>
      <c r="H1990" s="85" t="s">
        <v>337</v>
      </c>
      <c r="I1990" s="94">
        <v>0.35</v>
      </c>
      <c r="J1990" s="78">
        <f t="shared" si="65"/>
        <v>1066</v>
      </c>
    </row>
    <row r="1991" spans="1:10" ht="15.5">
      <c r="A1991" s="34">
        <f t="shared" si="64"/>
        <v>1987</v>
      </c>
      <c r="B1991" s="85" t="s">
        <v>187</v>
      </c>
      <c r="C1991" s="85" t="s">
        <v>4135</v>
      </c>
      <c r="D1991" s="85" t="s">
        <v>4136</v>
      </c>
      <c r="E1991" s="85" t="s">
        <v>189</v>
      </c>
      <c r="F1991" s="85" t="s">
        <v>56</v>
      </c>
      <c r="G1991" s="85" t="s">
        <v>189</v>
      </c>
      <c r="H1991" s="85" t="s">
        <v>2706</v>
      </c>
      <c r="I1991" s="94">
        <v>0.35</v>
      </c>
      <c r="J1991" s="78">
        <f t="shared" si="65"/>
        <v>1153.75</v>
      </c>
    </row>
    <row r="1992" spans="1:10" ht="15.5">
      <c r="A1992" s="34">
        <f t="shared" si="64"/>
        <v>1988</v>
      </c>
      <c r="B1992" s="85" t="s">
        <v>187</v>
      </c>
      <c r="C1992" s="85" t="s">
        <v>4137</v>
      </c>
      <c r="D1992" s="85" t="s">
        <v>4138</v>
      </c>
      <c r="E1992" s="85" t="s">
        <v>189</v>
      </c>
      <c r="F1992" s="85" t="s">
        <v>56</v>
      </c>
      <c r="G1992" s="85" t="s">
        <v>189</v>
      </c>
      <c r="H1992" s="85" t="s">
        <v>2706</v>
      </c>
      <c r="I1992" s="94">
        <v>0.35</v>
      </c>
      <c r="J1992" s="78">
        <f t="shared" si="65"/>
        <v>1153.75</v>
      </c>
    </row>
    <row r="1993" spans="1:10" ht="15.5">
      <c r="A1993" s="34">
        <f t="shared" si="64"/>
        <v>1989</v>
      </c>
      <c r="B1993" s="85" t="s">
        <v>187</v>
      </c>
      <c r="C1993" s="85" t="s">
        <v>4139</v>
      </c>
      <c r="D1993" s="85" t="s">
        <v>4140</v>
      </c>
      <c r="E1993" s="85" t="s">
        <v>189</v>
      </c>
      <c r="F1993" s="85" t="s">
        <v>56</v>
      </c>
      <c r="G1993" s="85" t="s">
        <v>189</v>
      </c>
      <c r="H1993" s="85" t="s">
        <v>2706</v>
      </c>
      <c r="I1993" s="94">
        <v>0.35</v>
      </c>
      <c r="J1993" s="78">
        <f t="shared" si="65"/>
        <v>1153.75</v>
      </c>
    </row>
    <row r="1994" spans="1:10" ht="15.5">
      <c r="A1994" s="34">
        <f t="shared" si="64"/>
        <v>1990</v>
      </c>
      <c r="B1994" s="85" t="s">
        <v>187</v>
      </c>
      <c r="C1994" s="85" t="s">
        <v>4141</v>
      </c>
      <c r="D1994" s="85" t="s">
        <v>4142</v>
      </c>
      <c r="E1994" s="85" t="s">
        <v>189</v>
      </c>
      <c r="F1994" s="85" t="s">
        <v>56</v>
      </c>
      <c r="G1994" s="85" t="s">
        <v>189</v>
      </c>
      <c r="H1994" s="85" t="s">
        <v>2706</v>
      </c>
      <c r="I1994" s="94">
        <v>0.35</v>
      </c>
      <c r="J1994" s="78">
        <f t="shared" si="65"/>
        <v>1153.75</v>
      </c>
    </row>
    <row r="1995" spans="1:10" ht="15.5">
      <c r="A1995" s="34">
        <f t="shared" si="64"/>
        <v>1991</v>
      </c>
      <c r="B1995" s="85" t="s">
        <v>187</v>
      </c>
      <c r="C1995" s="85" t="s">
        <v>4143</v>
      </c>
      <c r="D1995" s="85" t="s">
        <v>4144</v>
      </c>
      <c r="E1995" s="85" t="s">
        <v>189</v>
      </c>
      <c r="F1995" s="85" t="s">
        <v>56</v>
      </c>
      <c r="G1995" s="85" t="s">
        <v>189</v>
      </c>
      <c r="H1995" s="85" t="s">
        <v>2706</v>
      </c>
      <c r="I1995" s="94">
        <v>0.35</v>
      </c>
      <c r="J1995" s="78">
        <f t="shared" si="65"/>
        <v>1153.75</v>
      </c>
    </row>
    <row r="1996" spans="1:10" ht="15.5">
      <c r="A1996" s="34">
        <f t="shared" si="64"/>
        <v>1992</v>
      </c>
      <c r="B1996" s="85" t="s">
        <v>187</v>
      </c>
      <c r="C1996" s="85" t="s">
        <v>4145</v>
      </c>
      <c r="D1996" s="85" t="s">
        <v>4146</v>
      </c>
      <c r="E1996" s="85" t="s">
        <v>189</v>
      </c>
      <c r="F1996" s="85" t="s">
        <v>56</v>
      </c>
      <c r="G1996" s="85" t="s">
        <v>189</v>
      </c>
      <c r="H1996" s="85" t="s">
        <v>4147</v>
      </c>
      <c r="I1996" s="94">
        <v>0.35</v>
      </c>
      <c r="J1996" s="78">
        <f t="shared" si="65"/>
        <v>1541.8</v>
      </c>
    </row>
    <row r="1997" spans="1:10" ht="15.5">
      <c r="A1997" s="34">
        <f t="shared" si="64"/>
        <v>1993</v>
      </c>
      <c r="B1997" s="85" t="s">
        <v>187</v>
      </c>
      <c r="C1997" s="85" t="s">
        <v>4148</v>
      </c>
      <c r="D1997" s="85" t="s">
        <v>4149</v>
      </c>
      <c r="E1997" s="85" t="s">
        <v>189</v>
      </c>
      <c r="F1997" s="85" t="s">
        <v>56</v>
      </c>
      <c r="G1997" s="85" t="s">
        <v>189</v>
      </c>
      <c r="H1997" s="85" t="s">
        <v>4150</v>
      </c>
      <c r="I1997" s="94">
        <v>0.35</v>
      </c>
      <c r="J1997" s="78">
        <f t="shared" si="65"/>
        <v>1713.4</v>
      </c>
    </row>
    <row r="1998" spans="1:10" ht="15.5">
      <c r="A1998" s="34">
        <f t="shared" si="64"/>
        <v>1994</v>
      </c>
      <c r="B1998" s="85" t="s">
        <v>187</v>
      </c>
      <c r="C1998" s="85" t="s">
        <v>4151</v>
      </c>
      <c r="D1998" s="85" t="s">
        <v>4152</v>
      </c>
      <c r="E1998" s="85" t="s">
        <v>189</v>
      </c>
      <c r="F1998" s="85" t="s">
        <v>56</v>
      </c>
      <c r="G1998" s="85" t="s">
        <v>189</v>
      </c>
      <c r="H1998" s="85" t="s">
        <v>4150</v>
      </c>
      <c r="I1998" s="94">
        <v>0.35</v>
      </c>
      <c r="J1998" s="78">
        <f t="shared" si="65"/>
        <v>1713.4</v>
      </c>
    </row>
    <row r="1999" spans="1:10" ht="15.5">
      <c r="A1999" s="34">
        <f t="shared" si="64"/>
        <v>1995</v>
      </c>
      <c r="B1999" s="85" t="s">
        <v>187</v>
      </c>
      <c r="C1999" s="85" t="s">
        <v>4153</v>
      </c>
      <c r="D1999" s="85" t="s">
        <v>4154</v>
      </c>
      <c r="E1999" s="85" t="s">
        <v>189</v>
      </c>
      <c r="F1999" s="85" t="s">
        <v>56</v>
      </c>
      <c r="G1999" s="85" t="s">
        <v>189</v>
      </c>
      <c r="H1999" s="85" t="s">
        <v>4000</v>
      </c>
      <c r="I1999" s="94">
        <v>0.35</v>
      </c>
      <c r="J1999" s="78">
        <f t="shared" si="65"/>
        <v>627.9</v>
      </c>
    </row>
    <row r="2000" spans="1:10" ht="15.5">
      <c r="A2000" s="34">
        <f t="shared" si="64"/>
        <v>1996</v>
      </c>
      <c r="B2000" s="85" t="s">
        <v>187</v>
      </c>
      <c r="C2000" s="85" t="s">
        <v>4155</v>
      </c>
      <c r="D2000" s="85" t="s">
        <v>4156</v>
      </c>
      <c r="E2000" s="85" t="s">
        <v>189</v>
      </c>
      <c r="F2000" s="85" t="s">
        <v>56</v>
      </c>
      <c r="G2000" s="85" t="s">
        <v>189</v>
      </c>
      <c r="H2000" s="85" t="s">
        <v>4003</v>
      </c>
      <c r="I2000" s="94">
        <v>0.35</v>
      </c>
      <c r="J2000" s="78">
        <f t="shared" si="65"/>
        <v>1036.75</v>
      </c>
    </row>
    <row r="2001" spans="1:10" ht="15.5">
      <c r="A2001" s="34">
        <f t="shared" si="64"/>
        <v>1997</v>
      </c>
      <c r="B2001" s="85" t="s">
        <v>187</v>
      </c>
      <c r="C2001" s="85" t="s">
        <v>4157</v>
      </c>
      <c r="D2001" s="85" t="s">
        <v>4158</v>
      </c>
      <c r="E2001" s="85" t="s">
        <v>189</v>
      </c>
      <c r="F2001" s="85" t="s">
        <v>56</v>
      </c>
      <c r="G2001" s="85" t="s">
        <v>189</v>
      </c>
      <c r="H2001" s="85" t="s">
        <v>4003</v>
      </c>
      <c r="I2001" s="94">
        <v>0.35</v>
      </c>
      <c r="J2001" s="78">
        <f t="shared" si="65"/>
        <v>1036.75</v>
      </c>
    </row>
    <row r="2002" spans="1:10" ht="15.5">
      <c r="A2002" s="34">
        <f t="shared" si="64"/>
        <v>1998</v>
      </c>
      <c r="B2002" s="85" t="s">
        <v>187</v>
      </c>
      <c r="C2002" s="85" t="s">
        <v>4159</v>
      </c>
      <c r="D2002" s="85" t="s">
        <v>4160</v>
      </c>
      <c r="E2002" s="85" t="s">
        <v>189</v>
      </c>
      <c r="F2002" s="85" t="s">
        <v>56</v>
      </c>
      <c r="G2002" s="85" t="s">
        <v>189</v>
      </c>
      <c r="H2002" s="85" t="s">
        <v>4161</v>
      </c>
      <c r="I2002" s="94">
        <v>0.35</v>
      </c>
      <c r="J2002" s="78">
        <f t="shared" si="65"/>
        <v>261.3</v>
      </c>
    </row>
    <row r="2003" spans="1:10" ht="15.5">
      <c r="A2003" s="34">
        <f t="shared" si="64"/>
        <v>1999</v>
      </c>
      <c r="B2003" s="85" t="s">
        <v>187</v>
      </c>
      <c r="C2003" s="85" t="s">
        <v>4162</v>
      </c>
      <c r="D2003" s="85" t="s">
        <v>4163</v>
      </c>
      <c r="E2003" s="85" t="s">
        <v>189</v>
      </c>
      <c r="F2003" s="85" t="s">
        <v>56</v>
      </c>
      <c r="G2003" s="85" t="s">
        <v>189</v>
      </c>
      <c r="H2003" s="85" t="s">
        <v>4161</v>
      </c>
      <c r="I2003" s="94">
        <v>0.35</v>
      </c>
      <c r="J2003" s="78">
        <f t="shared" si="65"/>
        <v>261.3</v>
      </c>
    </row>
    <row r="2004" spans="1:10" ht="15.5">
      <c r="A2004" s="34">
        <f t="shared" si="64"/>
        <v>2000</v>
      </c>
      <c r="B2004" s="85" t="s">
        <v>187</v>
      </c>
      <c r="C2004" s="85" t="s">
        <v>4164</v>
      </c>
      <c r="D2004" s="85" t="s">
        <v>4165</v>
      </c>
      <c r="E2004" s="85" t="s">
        <v>189</v>
      </c>
      <c r="F2004" s="85" t="s">
        <v>56</v>
      </c>
      <c r="G2004" s="85" t="s">
        <v>189</v>
      </c>
      <c r="H2004" s="85" t="s">
        <v>4166</v>
      </c>
      <c r="I2004" s="94">
        <v>0.35</v>
      </c>
      <c r="J2004" s="78">
        <f t="shared" si="65"/>
        <v>564.20000000000005</v>
      </c>
    </row>
    <row r="2005" spans="1:10" ht="15.5">
      <c r="A2005" s="34">
        <f t="shared" si="64"/>
        <v>2001</v>
      </c>
      <c r="B2005" s="85" t="s">
        <v>187</v>
      </c>
      <c r="C2005" s="85" t="s">
        <v>4167</v>
      </c>
      <c r="D2005" s="85" t="s">
        <v>4168</v>
      </c>
      <c r="E2005" s="85" t="s">
        <v>189</v>
      </c>
      <c r="F2005" s="85" t="s">
        <v>56</v>
      </c>
      <c r="G2005" s="85" t="s">
        <v>189</v>
      </c>
      <c r="H2005" s="85" t="s">
        <v>4166</v>
      </c>
      <c r="I2005" s="94">
        <v>0.35</v>
      </c>
      <c r="J2005" s="78">
        <f t="shared" si="65"/>
        <v>564.20000000000005</v>
      </c>
    </row>
    <row r="2006" spans="1:10" ht="15.5">
      <c r="A2006" s="34">
        <f t="shared" si="64"/>
        <v>2002</v>
      </c>
      <c r="B2006" s="85" t="s">
        <v>187</v>
      </c>
      <c r="C2006" s="85" t="s">
        <v>4169</v>
      </c>
      <c r="D2006" s="85" t="s">
        <v>4170</v>
      </c>
      <c r="E2006" s="85" t="s">
        <v>189</v>
      </c>
      <c r="F2006" s="85" t="s">
        <v>56</v>
      </c>
      <c r="G2006" s="85" t="s">
        <v>189</v>
      </c>
      <c r="H2006" s="85" t="s">
        <v>4166</v>
      </c>
      <c r="I2006" s="94">
        <v>0.35</v>
      </c>
      <c r="J2006" s="78">
        <f t="shared" si="65"/>
        <v>564.20000000000005</v>
      </c>
    </row>
    <row r="2007" spans="1:10" ht="15.5">
      <c r="A2007" s="34">
        <f t="shared" ref="A2007:A2070" si="66">SUM(A2006+1)</f>
        <v>2003</v>
      </c>
      <c r="B2007" s="85" t="s">
        <v>187</v>
      </c>
      <c r="C2007" s="85" t="s">
        <v>4171</v>
      </c>
      <c r="D2007" s="85" t="s">
        <v>4172</v>
      </c>
      <c r="E2007" s="85" t="s">
        <v>189</v>
      </c>
      <c r="F2007" s="85" t="s">
        <v>56</v>
      </c>
      <c r="G2007" s="85" t="s">
        <v>189</v>
      </c>
      <c r="H2007" s="85" t="s">
        <v>4166</v>
      </c>
      <c r="I2007" s="94">
        <v>0.35</v>
      </c>
      <c r="J2007" s="78">
        <f t="shared" si="65"/>
        <v>564.20000000000005</v>
      </c>
    </row>
    <row r="2008" spans="1:10" ht="15.5">
      <c r="A2008" s="34">
        <f t="shared" si="66"/>
        <v>2004</v>
      </c>
      <c r="B2008" s="85" t="s">
        <v>187</v>
      </c>
      <c r="C2008" s="85" t="s">
        <v>4173</v>
      </c>
      <c r="D2008" s="85" t="s">
        <v>4174</v>
      </c>
      <c r="E2008" s="85" t="s">
        <v>189</v>
      </c>
      <c r="F2008" s="85" t="s">
        <v>56</v>
      </c>
      <c r="G2008" s="85" t="s">
        <v>189</v>
      </c>
      <c r="H2008" s="85" t="s">
        <v>4008</v>
      </c>
      <c r="I2008" s="94">
        <v>0.35</v>
      </c>
      <c r="J2008" s="78">
        <f t="shared" si="65"/>
        <v>7922.2</v>
      </c>
    </row>
    <row r="2009" spans="1:10" ht="15.5">
      <c r="A2009" s="34">
        <f t="shared" si="66"/>
        <v>2005</v>
      </c>
      <c r="B2009" s="85" t="s">
        <v>187</v>
      </c>
      <c r="C2009" s="85" t="s">
        <v>4175</v>
      </c>
      <c r="D2009" s="85" t="s">
        <v>4176</v>
      </c>
      <c r="E2009" s="85" t="s">
        <v>189</v>
      </c>
      <c r="F2009" s="85" t="s">
        <v>56</v>
      </c>
      <c r="G2009" s="85" t="s">
        <v>189</v>
      </c>
      <c r="H2009" s="85" t="s">
        <v>4008</v>
      </c>
      <c r="I2009" s="94">
        <v>0.35</v>
      </c>
      <c r="J2009" s="78">
        <f t="shared" si="65"/>
        <v>7922.2</v>
      </c>
    </row>
    <row r="2010" spans="1:10" ht="15.5">
      <c r="A2010" s="34">
        <f t="shared" si="66"/>
        <v>2006</v>
      </c>
      <c r="B2010" s="85" t="s">
        <v>187</v>
      </c>
      <c r="C2010" s="85" t="s">
        <v>4177</v>
      </c>
      <c r="D2010" s="85" t="s">
        <v>4178</v>
      </c>
      <c r="E2010" s="85" t="s">
        <v>189</v>
      </c>
      <c r="F2010" s="85" t="s">
        <v>56</v>
      </c>
      <c r="G2010" s="85" t="s">
        <v>189</v>
      </c>
      <c r="H2010" s="85" t="s">
        <v>4020</v>
      </c>
      <c r="I2010" s="94">
        <v>0.35</v>
      </c>
      <c r="J2010" s="78">
        <f t="shared" si="65"/>
        <v>19204.900000000001</v>
      </c>
    </row>
    <row r="2011" spans="1:10" ht="15.5">
      <c r="A2011" s="34">
        <f t="shared" si="66"/>
        <v>2007</v>
      </c>
      <c r="B2011" s="85" t="s">
        <v>187</v>
      </c>
      <c r="C2011" s="85" t="s">
        <v>4179</v>
      </c>
      <c r="D2011" s="85" t="s">
        <v>4180</v>
      </c>
      <c r="E2011" s="85" t="s">
        <v>189</v>
      </c>
      <c r="F2011" s="85" t="s">
        <v>56</v>
      </c>
      <c r="G2011" s="85" t="s">
        <v>189</v>
      </c>
      <c r="H2011" s="85" t="s">
        <v>4020</v>
      </c>
      <c r="I2011" s="94">
        <v>0.35</v>
      </c>
      <c r="J2011" s="78">
        <f t="shared" si="65"/>
        <v>19204.900000000001</v>
      </c>
    </row>
    <row r="2012" spans="1:10" ht="15.5">
      <c r="A2012" s="34">
        <f t="shared" si="66"/>
        <v>2008</v>
      </c>
      <c r="B2012" s="85" t="s">
        <v>187</v>
      </c>
      <c r="C2012" s="85" t="s">
        <v>4181</v>
      </c>
      <c r="D2012" s="85" t="s">
        <v>4182</v>
      </c>
      <c r="E2012" s="85" t="s">
        <v>189</v>
      </c>
      <c r="F2012" s="85" t="s">
        <v>56</v>
      </c>
      <c r="G2012" s="85" t="s">
        <v>189</v>
      </c>
      <c r="H2012" s="85" t="s">
        <v>4025</v>
      </c>
      <c r="I2012" s="94">
        <v>0.35</v>
      </c>
      <c r="J2012" s="78">
        <f t="shared" si="65"/>
        <v>1985.75</v>
      </c>
    </row>
    <row r="2013" spans="1:10" ht="15.5">
      <c r="A2013" s="34">
        <f t="shared" si="66"/>
        <v>2009</v>
      </c>
      <c r="B2013" s="85" t="s">
        <v>187</v>
      </c>
      <c r="C2013" s="85" t="s">
        <v>4183</v>
      </c>
      <c r="D2013" s="85" t="s">
        <v>4184</v>
      </c>
      <c r="E2013" s="85" t="s">
        <v>189</v>
      </c>
      <c r="F2013" s="85" t="s">
        <v>56</v>
      </c>
      <c r="G2013" s="85" t="s">
        <v>189</v>
      </c>
      <c r="H2013" s="85" t="s">
        <v>4028</v>
      </c>
      <c r="I2013" s="94">
        <v>0.35</v>
      </c>
      <c r="J2013" s="78">
        <f t="shared" si="65"/>
        <v>2414.1</v>
      </c>
    </row>
    <row r="2014" spans="1:10" ht="15.5">
      <c r="A2014" s="34">
        <f t="shared" si="66"/>
        <v>2010</v>
      </c>
      <c r="B2014" s="85" t="s">
        <v>187</v>
      </c>
      <c r="C2014" s="85" t="s">
        <v>4185</v>
      </c>
      <c r="D2014" s="85" t="s">
        <v>4186</v>
      </c>
      <c r="E2014" s="85" t="s">
        <v>189</v>
      </c>
      <c r="F2014" s="85" t="s">
        <v>56</v>
      </c>
      <c r="G2014" s="85" t="s">
        <v>189</v>
      </c>
      <c r="H2014" s="85" t="s">
        <v>4028</v>
      </c>
      <c r="I2014" s="94">
        <v>0.35</v>
      </c>
      <c r="J2014" s="78">
        <f t="shared" si="65"/>
        <v>2414.1</v>
      </c>
    </row>
    <row r="2015" spans="1:10" ht="15.5">
      <c r="A2015" s="34">
        <f t="shared" si="66"/>
        <v>2011</v>
      </c>
      <c r="B2015" s="85" t="s">
        <v>187</v>
      </c>
      <c r="C2015" s="85" t="s">
        <v>4187</v>
      </c>
      <c r="D2015" s="85" t="s">
        <v>4188</v>
      </c>
      <c r="E2015" s="85" t="s">
        <v>189</v>
      </c>
      <c r="F2015" s="85" t="s">
        <v>56</v>
      </c>
      <c r="G2015" s="85" t="s">
        <v>189</v>
      </c>
      <c r="H2015" s="85" t="s">
        <v>4189</v>
      </c>
      <c r="I2015" s="94">
        <v>0.35</v>
      </c>
      <c r="J2015" s="78">
        <f t="shared" si="65"/>
        <v>1047.8</v>
      </c>
    </row>
    <row r="2016" spans="1:10" ht="15.5">
      <c r="A2016" s="34">
        <f t="shared" si="66"/>
        <v>2012</v>
      </c>
      <c r="B2016" s="85" t="s">
        <v>187</v>
      </c>
      <c r="C2016" s="85" t="s">
        <v>4190</v>
      </c>
      <c r="D2016" s="85" t="s">
        <v>4191</v>
      </c>
      <c r="E2016" s="85" t="s">
        <v>189</v>
      </c>
      <c r="F2016" s="85" t="s">
        <v>56</v>
      </c>
      <c r="G2016" s="85" t="s">
        <v>189</v>
      </c>
      <c r="H2016" s="85" t="s">
        <v>4150</v>
      </c>
      <c r="I2016" s="94">
        <v>0.35</v>
      </c>
      <c r="J2016" s="78">
        <f t="shared" si="65"/>
        <v>1713.4</v>
      </c>
    </row>
    <row r="2017" spans="1:10" ht="15.5">
      <c r="A2017" s="34">
        <f t="shared" si="66"/>
        <v>2013</v>
      </c>
      <c r="B2017" s="85" t="s">
        <v>187</v>
      </c>
      <c r="C2017" s="85" t="s">
        <v>4192</v>
      </c>
      <c r="D2017" s="85" t="s">
        <v>4193</v>
      </c>
      <c r="E2017" s="85" t="s">
        <v>189</v>
      </c>
      <c r="F2017" s="85" t="s">
        <v>56</v>
      </c>
      <c r="G2017" s="85" t="s">
        <v>189</v>
      </c>
      <c r="H2017" s="85" t="s">
        <v>4150</v>
      </c>
      <c r="I2017" s="94">
        <v>0.35</v>
      </c>
      <c r="J2017" s="78">
        <f t="shared" si="65"/>
        <v>1713.4</v>
      </c>
    </row>
    <row r="2018" spans="1:10" ht="15.5">
      <c r="A2018" s="34">
        <f t="shared" si="66"/>
        <v>2014</v>
      </c>
      <c r="B2018" s="85" t="s">
        <v>187</v>
      </c>
      <c r="C2018" s="85" t="s">
        <v>4194</v>
      </c>
      <c r="D2018" s="85" t="s">
        <v>4195</v>
      </c>
      <c r="E2018" s="85" t="s">
        <v>189</v>
      </c>
      <c r="F2018" s="85" t="s">
        <v>56</v>
      </c>
      <c r="G2018" s="85" t="s">
        <v>189</v>
      </c>
      <c r="H2018" s="85" t="s">
        <v>4040</v>
      </c>
      <c r="I2018" s="94">
        <v>0.35</v>
      </c>
      <c r="J2018" s="78">
        <f t="shared" si="65"/>
        <v>2878.85</v>
      </c>
    </row>
    <row r="2019" spans="1:10" ht="15.5">
      <c r="A2019" s="34">
        <f t="shared" si="66"/>
        <v>2015</v>
      </c>
      <c r="B2019" s="85" t="s">
        <v>187</v>
      </c>
      <c r="C2019" s="85" t="s">
        <v>4196</v>
      </c>
      <c r="D2019" s="85" t="s">
        <v>4197</v>
      </c>
      <c r="E2019" s="85" t="s">
        <v>189</v>
      </c>
      <c r="F2019" s="85" t="s">
        <v>56</v>
      </c>
      <c r="G2019" s="85" t="s">
        <v>189</v>
      </c>
      <c r="H2019" s="85" t="s">
        <v>4043</v>
      </c>
      <c r="I2019" s="94">
        <v>0.35</v>
      </c>
      <c r="J2019" s="78">
        <f t="shared" si="65"/>
        <v>3665.35</v>
      </c>
    </row>
    <row r="2020" spans="1:10" ht="15.5">
      <c r="A2020" s="34">
        <f t="shared" si="66"/>
        <v>2016</v>
      </c>
      <c r="B2020" s="85" t="s">
        <v>187</v>
      </c>
      <c r="C2020" s="85" t="s">
        <v>4198</v>
      </c>
      <c r="D2020" s="85" t="s">
        <v>4199</v>
      </c>
      <c r="E2020" s="85" t="s">
        <v>189</v>
      </c>
      <c r="F2020" s="85" t="s">
        <v>56</v>
      </c>
      <c r="G2020" s="85" t="s">
        <v>189</v>
      </c>
      <c r="H2020" s="85" t="s">
        <v>4043</v>
      </c>
      <c r="I2020" s="94">
        <v>0.35</v>
      </c>
      <c r="J2020" s="78">
        <f t="shared" si="65"/>
        <v>3665.35</v>
      </c>
    </row>
    <row r="2021" spans="1:10" ht="15.5">
      <c r="A2021" s="34">
        <f t="shared" si="66"/>
        <v>2017</v>
      </c>
      <c r="B2021" s="85" t="s">
        <v>187</v>
      </c>
      <c r="C2021" s="85" t="s">
        <v>4200</v>
      </c>
      <c r="D2021" s="85" t="s">
        <v>4201</v>
      </c>
      <c r="E2021" s="85" t="s">
        <v>189</v>
      </c>
      <c r="F2021" s="85" t="s">
        <v>56</v>
      </c>
      <c r="G2021" s="85" t="s">
        <v>189</v>
      </c>
      <c r="H2021" s="85" t="s">
        <v>4048</v>
      </c>
      <c r="I2021" s="94">
        <v>0.35</v>
      </c>
      <c r="J2021" s="78">
        <f t="shared" si="65"/>
        <v>2397.85</v>
      </c>
    </row>
    <row r="2022" spans="1:10" ht="15.5">
      <c r="A2022" s="34">
        <f t="shared" si="66"/>
        <v>2018</v>
      </c>
      <c r="B2022" s="85" t="s">
        <v>187</v>
      </c>
      <c r="C2022" s="85" t="s">
        <v>4202</v>
      </c>
      <c r="D2022" s="85" t="s">
        <v>4203</v>
      </c>
      <c r="E2022" s="85" t="s">
        <v>189</v>
      </c>
      <c r="F2022" s="85" t="s">
        <v>56</v>
      </c>
      <c r="G2022" s="85" t="s">
        <v>189</v>
      </c>
      <c r="H2022" s="85" t="s">
        <v>4051</v>
      </c>
      <c r="I2022" s="94">
        <v>0.35</v>
      </c>
      <c r="J2022" s="78">
        <f t="shared" si="65"/>
        <v>2911.35</v>
      </c>
    </row>
    <row r="2023" spans="1:10" ht="15.5">
      <c r="A2023" s="34">
        <f t="shared" si="66"/>
        <v>2019</v>
      </c>
      <c r="B2023" s="85" t="s">
        <v>187</v>
      </c>
      <c r="C2023" s="85" t="s">
        <v>4204</v>
      </c>
      <c r="D2023" s="85" t="s">
        <v>4205</v>
      </c>
      <c r="E2023" s="85" t="s">
        <v>189</v>
      </c>
      <c r="F2023" s="85" t="s">
        <v>56</v>
      </c>
      <c r="G2023" s="85" t="s">
        <v>189</v>
      </c>
      <c r="H2023" s="85" t="s">
        <v>4051</v>
      </c>
      <c r="I2023" s="94">
        <v>0.35</v>
      </c>
      <c r="J2023" s="78">
        <f t="shared" si="65"/>
        <v>2911.35</v>
      </c>
    </row>
    <row r="2024" spans="1:10" ht="15.5">
      <c r="A2024" s="34">
        <f t="shared" si="66"/>
        <v>2020</v>
      </c>
      <c r="B2024" s="85" t="s">
        <v>187</v>
      </c>
      <c r="C2024" s="85" t="s">
        <v>4206</v>
      </c>
      <c r="D2024" s="85" t="s">
        <v>4207</v>
      </c>
      <c r="E2024" s="85" t="s">
        <v>189</v>
      </c>
      <c r="F2024" s="85" t="s">
        <v>56</v>
      </c>
      <c r="G2024" s="85" t="s">
        <v>189</v>
      </c>
      <c r="H2024" s="85" t="s">
        <v>4208</v>
      </c>
      <c r="I2024" s="94">
        <v>0.35</v>
      </c>
      <c r="J2024" s="78">
        <f t="shared" si="65"/>
        <v>486.2</v>
      </c>
    </row>
    <row r="2025" spans="1:10" ht="15.5">
      <c r="A2025" s="34">
        <f t="shared" si="66"/>
        <v>2021</v>
      </c>
      <c r="B2025" s="85" t="s">
        <v>187</v>
      </c>
      <c r="C2025" s="85" t="s">
        <v>4209</v>
      </c>
      <c r="D2025" s="85" t="s">
        <v>4210</v>
      </c>
      <c r="E2025" s="85" t="s">
        <v>189</v>
      </c>
      <c r="F2025" s="85" t="s">
        <v>56</v>
      </c>
      <c r="G2025" s="85" t="s">
        <v>189</v>
      </c>
      <c r="H2025" s="85" t="s">
        <v>259</v>
      </c>
      <c r="I2025" s="94">
        <v>0.35</v>
      </c>
      <c r="J2025" s="78">
        <f t="shared" si="65"/>
        <v>418.6</v>
      </c>
    </row>
    <row r="2026" spans="1:10" ht="15.5">
      <c r="A2026" s="34">
        <f t="shared" si="66"/>
        <v>2022</v>
      </c>
      <c r="B2026" s="85" t="s">
        <v>187</v>
      </c>
      <c r="C2026" s="85" t="s">
        <v>4211</v>
      </c>
      <c r="D2026" s="85" t="s">
        <v>4212</v>
      </c>
      <c r="E2026" s="85" t="s">
        <v>189</v>
      </c>
      <c r="F2026" s="85" t="s">
        <v>56</v>
      </c>
      <c r="G2026" s="85" t="s">
        <v>189</v>
      </c>
      <c r="H2026" s="85" t="s">
        <v>4213</v>
      </c>
      <c r="I2026" s="94">
        <v>0.35</v>
      </c>
      <c r="J2026" s="78">
        <f t="shared" si="65"/>
        <v>709.80000000000007</v>
      </c>
    </row>
    <row r="2027" spans="1:10" ht="15.5">
      <c r="A2027" s="34">
        <f t="shared" si="66"/>
        <v>2023</v>
      </c>
      <c r="B2027" s="85" t="s">
        <v>187</v>
      </c>
      <c r="C2027" s="85" t="s">
        <v>4214</v>
      </c>
      <c r="D2027" s="85" t="s">
        <v>4215</v>
      </c>
      <c r="E2027" s="85" t="s">
        <v>189</v>
      </c>
      <c r="F2027" s="85" t="s">
        <v>56</v>
      </c>
      <c r="G2027" s="85" t="s">
        <v>189</v>
      </c>
      <c r="H2027" s="85" t="s">
        <v>4216</v>
      </c>
      <c r="I2027" s="94">
        <v>0.35</v>
      </c>
      <c r="J2027" s="78">
        <f t="shared" si="65"/>
        <v>830.7</v>
      </c>
    </row>
    <row r="2028" spans="1:10" ht="15.5">
      <c r="A2028" s="34">
        <f t="shared" si="66"/>
        <v>2024</v>
      </c>
      <c r="B2028" s="85" t="s">
        <v>187</v>
      </c>
      <c r="C2028" s="85" t="s">
        <v>4217</v>
      </c>
      <c r="D2028" s="85" t="s">
        <v>4218</v>
      </c>
      <c r="E2028" s="85" t="s">
        <v>189</v>
      </c>
      <c r="F2028" s="85" t="s">
        <v>56</v>
      </c>
      <c r="G2028" s="85" t="s">
        <v>189</v>
      </c>
      <c r="H2028" s="85" t="s">
        <v>1312</v>
      </c>
      <c r="I2028" s="94">
        <v>0.35</v>
      </c>
      <c r="J2028" s="78">
        <f t="shared" si="65"/>
        <v>374.40000000000003</v>
      </c>
    </row>
    <row r="2029" spans="1:10" ht="15.5">
      <c r="A2029" s="34">
        <f t="shared" si="66"/>
        <v>2025</v>
      </c>
      <c r="B2029" s="85" t="s">
        <v>187</v>
      </c>
      <c r="C2029" s="85" t="s">
        <v>4219</v>
      </c>
      <c r="D2029" s="85" t="s">
        <v>4220</v>
      </c>
      <c r="E2029" s="85" t="s">
        <v>189</v>
      </c>
      <c r="F2029" s="85" t="s">
        <v>56</v>
      </c>
      <c r="G2029" s="85" t="s">
        <v>189</v>
      </c>
      <c r="H2029" s="85" t="s">
        <v>2319</v>
      </c>
      <c r="I2029" s="94">
        <v>0.35</v>
      </c>
      <c r="J2029" s="78">
        <f t="shared" si="65"/>
        <v>822.25</v>
      </c>
    </row>
    <row r="2030" spans="1:10" ht="15.5">
      <c r="A2030" s="34">
        <f t="shared" si="66"/>
        <v>2026</v>
      </c>
      <c r="B2030" s="85" t="s">
        <v>187</v>
      </c>
      <c r="C2030" s="85" t="s">
        <v>4221</v>
      </c>
      <c r="D2030" s="85" t="s">
        <v>4222</v>
      </c>
      <c r="E2030" s="85" t="s">
        <v>189</v>
      </c>
      <c r="F2030" s="85" t="s">
        <v>56</v>
      </c>
      <c r="G2030" s="85" t="s">
        <v>189</v>
      </c>
      <c r="H2030" s="85" t="s">
        <v>4223</v>
      </c>
      <c r="I2030" s="94">
        <v>0.35</v>
      </c>
      <c r="J2030" s="78">
        <f t="shared" si="65"/>
        <v>634.4</v>
      </c>
    </row>
    <row r="2031" spans="1:10" ht="15.5">
      <c r="A2031" s="34">
        <f t="shared" si="66"/>
        <v>2027</v>
      </c>
      <c r="B2031" s="85" t="s">
        <v>187</v>
      </c>
      <c r="C2031" s="85" t="s">
        <v>4224</v>
      </c>
      <c r="D2031" s="85" t="s">
        <v>4225</v>
      </c>
      <c r="E2031" s="85" t="s">
        <v>189</v>
      </c>
      <c r="F2031" s="85" t="s">
        <v>56</v>
      </c>
      <c r="G2031" s="85" t="s">
        <v>189</v>
      </c>
      <c r="H2031" s="85" t="s">
        <v>4226</v>
      </c>
      <c r="I2031" s="94">
        <v>0.35</v>
      </c>
      <c r="J2031" s="78">
        <f t="shared" ref="J2031:J2094" si="67">H2031*(1-I2031)</f>
        <v>880.75</v>
      </c>
    </row>
    <row r="2032" spans="1:10" ht="15.5">
      <c r="A2032" s="34">
        <f t="shared" si="66"/>
        <v>2028</v>
      </c>
      <c r="B2032" s="85" t="s">
        <v>187</v>
      </c>
      <c r="C2032" s="85" t="s">
        <v>4227</v>
      </c>
      <c r="D2032" s="85" t="s">
        <v>4228</v>
      </c>
      <c r="E2032" s="85" t="s">
        <v>189</v>
      </c>
      <c r="F2032" s="85" t="s">
        <v>56</v>
      </c>
      <c r="G2032" s="85" t="s">
        <v>189</v>
      </c>
      <c r="H2032" s="85" t="s">
        <v>199</v>
      </c>
      <c r="I2032" s="94">
        <v>0.35</v>
      </c>
      <c r="J2032" s="78">
        <f t="shared" si="67"/>
        <v>61.75</v>
      </c>
    </row>
    <row r="2033" spans="1:10" ht="15.5">
      <c r="A2033" s="34">
        <f t="shared" si="66"/>
        <v>2029</v>
      </c>
      <c r="B2033" s="85" t="s">
        <v>187</v>
      </c>
      <c r="C2033" s="85" t="s">
        <v>4229</v>
      </c>
      <c r="D2033" s="85" t="s">
        <v>4230</v>
      </c>
      <c r="E2033" s="85" t="s">
        <v>189</v>
      </c>
      <c r="F2033" s="85" t="s">
        <v>56</v>
      </c>
      <c r="G2033" s="85" t="s">
        <v>189</v>
      </c>
      <c r="H2033" s="85" t="s">
        <v>337</v>
      </c>
      <c r="I2033" s="94">
        <v>0.35</v>
      </c>
      <c r="J2033" s="78">
        <f t="shared" si="67"/>
        <v>1066</v>
      </c>
    </row>
    <row r="2034" spans="1:10" ht="15.5">
      <c r="A2034" s="34">
        <f t="shared" si="66"/>
        <v>2030</v>
      </c>
      <c r="B2034" s="85" t="s">
        <v>187</v>
      </c>
      <c r="C2034" s="85" t="s">
        <v>4231</v>
      </c>
      <c r="D2034" s="85" t="s">
        <v>4232</v>
      </c>
      <c r="E2034" s="85" t="s">
        <v>189</v>
      </c>
      <c r="F2034" s="85" t="s">
        <v>56</v>
      </c>
      <c r="G2034" s="85" t="s">
        <v>189</v>
      </c>
      <c r="H2034" s="85" t="s">
        <v>220</v>
      </c>
      <c r="I2034" s="94">
        <v>0.35</v>
      </c>
      <c r="J2034" s="78">
        <f t="shared" si="67"/>
        <v>92.3</v>
      </c>
    </row>
    <row r="2035" spans="1:10" ht="15.5">
      <c r="A2035" s="34">
        <f t="shared" si="66"/>
        <v>2031</v>
      </c>
      <c r="B2035" s="85" t="s">
        <v>187</v>
      </c>
      <c r="C2035" s="85" t="s">
        <v>4233</v>
      </c>
      <c r="D2035" s="85" t="s">
        <v>4234</v>
      </c>
      <c r="E2035" s="85" t="s">
        <v>189</v>
      </c>
      <c r="F2035" s="85" t="s">
        <v>56</v>
      </c>
      <c r="G2035" s="85" t="s">
        <v>189</v>
      </c>
      <c r="H2035" s="85" t="s">
        <v>294</v>
      </c>
      <c r="I2035" s="94">
        <v>0.35</v>
      </c>
      <c r="J2035" s="78">
        <f t="shared" si="67"/>
        <v>9.1</v>
      </c>
    </row>
    <row r="2036" spans="1:10" ht="15.5">
      <c r="A2036" s="34">
        <f t="shared" si="66"/>
        <v>2032</v>
      </c>
      <c r="B2036" s="85" t="s">
        <v>187</v>
      </c>
      <c r="C2036" s="85" t="s">
        <v>4235</v>
      </c>
      <c r="D2036" s="85" t="s">
        <v>4236</v>
      </c>
      <c r="E2036" s="85" t="s">
        <v>189</v>
      </c>
      <c r="F2036" s="85" t="s">
        <v>56</v>
      </c>
      <c r="G2036" s="85" t="s">
        <v>189</v>
      </c>
      <c r="H2036" s="85" t="s">
        <v>236</v>
      </c>
      <c r="I2036" s="94">
        <v>0.35</v>
      </c>
      <c r="J2036" s="78">
        <f t="shared" si="67"/>
        <v>89.7</v>
      </c>
    </row>
    <row r="2037" spans="1:10" ht="15.5">
      <c r="A2037" s="34">
        <f t="shared" si="66"/>
        <v>2033</v>
      </c>
      <c r="B2037" s="85" t="s">
        <v>187</v>
      </c>
      <c r="C2037" s="85" t="s">
        <v>4237</v>
      </c>
      <c r="D2037" s="85" t="s">
        <v>4238</v>
      </c>
      <c r="E2037" s="85" t="s">
        <v>189</v>
      </c>
      <c r="F2037" s="85" t="s">
        <v>56</v>
      </c>
      <c r="G2037" s="85" t="s">
        <v>189</v>
      </c>
      <c r="H2037" s="85" t="s">
        <v>236</v>
      </c>
      <c r="I2037" s="94">
        <v>0.35</v>
      </c>
      <c r="J2037" s="78">
        <f t="shared" si="67"/>
        <v>89.7</v>
      </c>
    </row>
    <row r="2038" spans="1:10" ht="15.5">
      <c r="A2038" s="34">
        <f t="shared" si="66"/>
        <v>2034</v>
      </c>
      <c r="B2038" s="85" t="s">
        <v>187</v>
      </c>
      <c r="C2038" s="85" t="s">
        <v>4239</v>
      </c>
      <c r="D2038" s="85" t="s">
        <v>4240</v>
      </c>
      <c r="E2038" s="85" t="s">
        <v>189</v>
      </c>
      <c r="F2038" s="85" t="s">
        <v>56</v>
      </c>
      <c r="G2038" s="85" t="s">
        <v>189</v>
      </c>
      <c r="H2038" s="85" t="s">
        <v>236</v>
      </c>
      <c r="I2038" s="94">
        <v>0.35</v>
      </c>
      <c r="J2038" s="78">
        <f t="shared" si="67"/>
        <v>89.7</v>
      </c>
    </row>
    <row r="2039" spans="1:10" ht="15.5">
      <c r="A2039" s="34">
        <f t="shared" si="66"/>
        <v>2035</v>
      </c>
      <c r="B2039" s="85" t="s">
        <v>187</v>
      </c>
      <c r="C2039" s="85" t="s">
        <v>4241</v>
      </c>
      <c r="D2039" s="85" t="s">
        <v>4242</v>
      </c>
      <c r="E2039" s="85" t="s">
        <v>189</v>
      </c>
      <c r="F2039" s="85" t="s">
        <v>56</v>
      </c>
      <c r="G2039" s="85" t="s">
        <v>189</v>
      </c>
      <c r="H2039" s="85" t="s">
        <v>236</v>
      </c>
      <c r="I2039" s="94">
        <v>0.35</v>
      </c>
      <c r="J2039" s="78">
        <f t="shared" si="67"/>
        <v>89.7</v>
      </c>
    </row>
    <row r="2040" spans="1:10" ht="15.5">
      <c r="A2040" s="34">
        <f t="shared" si="66"/>
        <v>2036</v>
      </c>
      <c r="B2040" s="85" t="s">
        <v>187</v>
      </c>
      <c r="C2040" s="85" t="s">
        <v>4243</v>
      </c>
      <c r="D2040" s="85" t="s">
        <v>4244</v>
      </c>
      <c r="E2040" s="85" t="s">
        <v>189</v>
      </c>
      <c r="F2040" s="85" t="s">
        <v>56</v>
      </c>
      <c r="G2040" s="85" t="s">
        <v>189</v>
      </c>
      <c r="H2040" s="85" t="s">
        <v>4245</v>
      </c>
      <c r="I2040" s="94">
        <v>0.35</v>
      </c>
      <c r="J2040" s="78">
        <f t="shared" si="67"/>
        <v>397.8</v>
      </c>
    </row>
    <row r="2041" spans="1:10" ht="15.5">
      <c r="A2041" s="34">
        <f t="shared" si="66"/>
        <v>2037</v>
      </c>
      <c r="B2041" s="85" t="s">
        <v>187</v>
      </c>
      <c r="C2041" s="85" t="s">
        <v>4246</v>
      </c>
      <c r="D2041" s="85" t="s">
        <v>4247</v>
      </c>
      <c r="E2041" s="85" t="s">
        <v>189</v>
      </c>
      <c r="F2041" s="85" t="s">
        <v>56</v>
      </c>
      <c r="G2041" s="85" t="s">
        <v>189</v>
      </c>
      <c r="H2041" s="85" t="s">
        <v>4248</v>
      </c>
      <c r="I2041" s="94">
        <v>0.35</v>
      </c>
      <c r="J2041" s="78">
        <f t="shared" si="67"/>
        <v>391.3</v>
      </c>
    </row>
    <row r="2042" spans="1:10" ht="15.5">
      <c r="A2042" s="34">
        <f t="shared" si="66"/>
        <v>2038</v>
      </c>
      <c r="B2042" s="85" t="s">
        <v>187</v>
      </c>
      <c r="C2042" s="85" t="s">
        <v>4249</v>
      </c>
      <c r="D2042" s="85" t="s">
        <v>4250</v>
      </c>
      <c r="E2042" s="85" t="s">
        <v>189</v>
      </c>
      <c r="F2042" s="85" t="s">
        <v>56</v>
      </c>
      <c r="G2042" s="85" t="s">
        <v>189</v>
      </c>
      <c r="H2042" s="85" t="s">
        <v>2469</v>
      </c>
      <c r="I2042" s="94">
        <v>0.35</v>
      </c>
      <c r="J2042" s="78">
        <f t="shared" si="67"/>
        <v>1251.25</v>
      </c>
    </row>
    <row r="2043" spans="1:10" ht="15.5">
      <c r="A2043" s="34">
        <f t="shared" si="66"/>
        <v>2039</v>
      </c>
      <c r="B2043" s="85" t="s">
        <v>187</v>
      </c>
      <c r="C2043" s="85" t="s">
        <v>4251</v>
      </c>
      <c r="D2043" s="85" t="s">
        <v>4252</v>
      </c>
      <c r="E2043" s="85" t="s">
        <v>189</v>
      </c>
      <c r="F2043" s="85" t="s">
        <v>56</v>
      </c>
      <c r="G2043" s="85" t="s">
        <v>189</v>
      </c>
      <c r="H2043" s="85" t="s">
        <v>3498</v>
      </c>
      <c r="I2043" s="94">
        <v>0.35</v>
      </c>
      <c r="J2043" s="78">
        <f t="shared" si="67"/>
        <v>1454.05</v>
      </c>
    </row>
    <row r="2044" spans="1:10" ht="15.5">
      <c r="A2044" s="34">
        <f t="shared" si="66"/>
        <v>2040</v>
      </c>
      <c r="B2044" s="85" t="s">
        <v>187</v>
      </c>
      <c r="C2044" s="85" t="s">
        <v>4253</v>
      </c>
      <c r="D2044" s="85" t="s">
        <v>4254</v>
      </c>
      <c r="E2044" s="85" t="s">
        <v>189</v>
      </c>
      <c r="F2044" s="85" t="s">
        <v>56</v>
      </c>
      <c r="G2044" s="85" t="s">
        <v>189</v>
      </c>
      <c r="H2044" s="85" t="s">
        <v>4255</v>
      </c>
      <c r="I2044" s="94">
        <v>0.35</v>
      </c>
      <c r="J2044" s="78">
        <f t="shared" si="67"/>
        <v>607.1</v>
      </c>
    </row>
    <row r="2045" spans="1:10" ht="15.5">
      <c r="A2045" s="34">
        <f t="shared" si="66"/>
        <v>2041</v>
      </c>
      <c r="B2045" s="85" t="s">
        <v>187</v>
      </c>
      <c r="C2045" s="85" t="s">
        <v>4256</v>
      </c>
      <c r="D2045" s="85" t="s">
        <v>4257</v>
      </c>
      <c r="E2045" s="85" t="s">
        <v>189</v>
      </c>
      <c r="F2045" s="85" t="s">
        <v>56</v>
      </c>
      <c r="G2045" s="85" t="s">
        <v>189</v>
      </c>
      <c r="H2045" s="85" t="s">
        <v>4258</v>
      </c>
      <c r="I2045" s="94">
        <v>0.35</v>
      </c>
      <c r="J2045" s="78">
        <f t="shared" si="67"/>
        <v>644.15</v>
      </c>
    </row>
    <row r="2046" spans="1:10" ht="15.5">
      <c r="A2046" s="34">
        <f t="shared" si="66"/>
        <v>2042</v>
      </c>
      <c r="B2046" s="85" t="s">
        <v>187</v>
      </c>
      <c r="C2046" s="85" t="s">
        <v>4259</v>
      </c>
      <c r="D2046" s="85" t="s">
        <v>4260</v>
      </c>
      <c r="E2046" s="85" t="s">
        <v>189</v>
      </c>
      <c r="F2046" s="85" t="s">
        <v>56</v>
      </c>
      <c r="G2046" s="85" t="s">
        <v>189</v>
      </c>
      <c r="H2046" s="85" t="s">
        <v>4261</v>
      </c>
      <c r="I2046" s="94">
        <v>0.35</v>
      </c>
      <c r="J2046" s="78">
        <f t="shared" si="67"/>
        <v>713.05000000000007</v>
      </c>
    </row>
    <row r="2047" spans="1:10" ht="15.5">
      <c r="A2047" s="34">
        <f t="shared" si="66"/>
        <v>2043</v>
      </c>
      <c r="B2047" s="85" t="s">
        <v>187</v>
      </c>
      <c r="C2047" s="85" t="s">
        <v>4262</v>
      </c>
      <c r="D2047" s="85" t="s">
        <v>4263</v>
      </c>
      <c r="E2047" s="85" t="s">
        <v>189</v>
      </c>
      <c r="F2047" s="85" t="s">
        <v>56</v>
      </c>
      <c r="G2047" s="85" t="s">
        <v>189</v>
      </c>
      <c r="H2047" s="85" t="s">
        <v>4264</v>
      </c>
      <c r="I2047" s="94">
        <v>0.35</v>
      </c>
      <c r="J2047" s="78">
        <f t="shared" si="67"/>
        <v>784.55000000000007</v>
      </c>
    </row>
    <row r="2048" spans="1:10" ht="15.5">
      <c r="A2048" s="34">
        <f t="shared" si="66"/>
        <v>2044</v>
      </c>
      <c r="B2048" s="85" t="s">
        <v>187</v>
      </c>
      <c r="C2048" s="85" t="s">
        <v>4265</v>
      </c>
      <c r="D2048" s="85" t="s">
        <v>4260</v>
      </c>
      <c r="E2048" s="85" t="s">
        <v>189</v>
      </c>
      <c r="F2048" s="85" t="s">
        <v>56</v>
      </c>
      <c r="G2048" s="85" t="s">
        <v>189</v>
      </c>
      <c r="H2048" s="85" t="s">
        <v>4258</v>
      </c>
      <c r="I2048" s="94">
        <v>0.35</v>
      </c>
      <c r="J2048" s="78">
        <f t="shared" si="67"/>
        <v>644.15</v>
      </c>
    </row>
    <row r="2049" spans="1:10" ht="15.5">
      <c r="A2049" s="34">
        <f t="shared" si="66"/>
        <v>2045</v>
      </c>
      <c r="B2049" s="85" t="s">
        <v>187</v>
      </c>
      <c r="C2049" s="85" t="s">
        <v>4266</v>
      </c>
      <c r="D2049" s="85" t="s">
        <v>4263</v>
      </c>
      <c r="E2049" s="85" t="s">
        <v>189</v>
      </c>
      <c r="F2049" s="85" t="s">
        <v>56</v>
      </c>
      <c r="G2049" s="85" t="s">
        <v>189</v>
      </c>
      <c r="H2049" s="85" t="s">
        <v>4261</v>
      </c>
      <c r="I2049" s="94">
        <v>0.35</v>
      </c>
      <c r="J2049" s="78">
        <f t="shared" si="67"/>
        <v>713.05000000000007</v>
      </c>
    </row>
    <row r="2050" spans="1:10" ht="15.5">
      <c r="A2050" s="34">
        <f t="shared" si="66"/>
        <v>2046</v>
      </c>
      <c r="B2050" s="85" t="s">
        <v>187</v>
      </c>
      <c r="C2050" s="85" t="s">
        <v>4267</v>
      </c>
      <c r="D2050" s="85" t="s">
        <v>4268</v>
      </c>
      <c r="E2050" s="85" t="s">
        <v>189</v>
      </c>
      <c r="F2050" s="85" t="s">
        <v>56</v>
      </c>
      <c r="G2050" s="85" t="s">
        <v>189</v>
      </c>
      <c r="H2050" s="85" t="s">
        <v>4269</v>
      </c>
      <c r="I2050" s="94">
        <v>0.35</v>
      </c>
      <c r="J2050" s="78">
        <f t="shared" si="67"/>
        <v>791.7</v>
      </c>
    </row>
    <row r="2051" spans="1:10" ht="15.5">
      <c r="A2051" s="34">
        <f t="shared" si="66"/>
        <v>2047</v>
      </c>
      <c r="B2051" s="85" t="s">
        <v>187</v>
      </c>
      <c r="C2051" s="85" t="s">
        <v>4270</v>
      </c>
      <c r="D2051" s="85" t="s">
        <v>4271</v>
      </c>
      <c r="E2051" s="85" t="s">
        <v>189</v>
      </c>
      <c r="F2051" s="85" t="s">
        <v>56</v>
      </c>
      <c r="G2051" s="85" t="s">
        <v>189</v>
      </c>
      <c r="H2051" s="85" t="s">
        <v>3832</v>
      </c>
      <c r="I2051" s="94">
        <v>0.35</v>
      </c>
      <c r="J2051" s="78">
        <f t="shared" si="67"/>
        <v>863.2</v>
      </c>
    </row>
    <row r="2052" spans="1:10" ht="15.5">
      <c r="A2052" s="34">
        <f t="shared" si="66"/>
        <v>2048</v>
      </c>
      <c r="B2052" s="85" t="s">
        <v>187</v>
      </c>
      <c r="C2052" s="85" t="s">
        <v>4272</v>
      </c>
      <c r="D2052" s="85" t="s">
        <v>4268</v>
      </c>
      <c r="E2052" s="85" t="s">
        <v>189</v>
      </c>
      <c r="F2052" s="85" t="s">
        <v>56</v>
      </c>
      <c r="G2052" s="85" t="s">
        <v>189</v>
      </c>
      <c r="H2052" s="85" t="s">
        <v>4273</v>
      </c>
      <c r="I2052" s="94">
        <v>0.35</v>
      </c>
      <c r="J2052" s="78">
        <f t="shared" si="67"/>
        <v>727.35</v>
      </c>
    </row>
    <row r="2053" spans="1:10" ht="15.5">
      <c r="A2053" s="34">
        <f t="shared" si="66"/>
        <v>2049</v>
      </c>
      <c r="B2053" s="85" t="s">
        <v>187</v>
      </c>
      <c r="C2053" s="85" t="s">
        <v>4274</v>
      </c>
      <c r="D2053" s="85" t="s">
        <v>4271</v>
      </c>
      <c r="E2053" s="85" t="s">
        <v>189</v>
      </c>
      <c r="F2053" s="85" t="s">
        <v>56</v>
      </c>
      <c r="G2053" s="85" t="s">
        <v>189</v>
      </c>
      <c r="H2053" s="85" t="s">
        <v>4269</v>
      </c>
      <c r="I2053" s="94">
        <v>0.35</v>
      </c>
      <c r="J2053" s="78">
        <f t="shared" si="67"/>
        <v>791.7</v>
      </c>
    </row>
    <row r="2054" spans="1:10" ht="15.5">
      <c r="A2054" s="34">
        <f t="shared" si="66"/>
        <v>2050</v>
      </c>
      <c r="B2054" s="85" t="s">
        <v>187</v>
      </c>
      <c r="C2054" s="85" t="s">
        <v>4275</v>
      </c>
      <c r="D2054" s="85" t="s">
        <v>4276</v>
      </c>
      <c r="E2054" s="85" t="s">
        <v>189</v>
      </c>
      <c r="F2054" s="85" t="s">
        <v>56</v>
      </c>
      <c r="G2054" s="85" t="s">
        <v>189</v>
      </c>
      <c r="H2054" s="85" t="s">
        <v>221</v>
      </c>
      <c r="I2054" s="94">
        <v>0.35</v>
      </c>
      <c r="J2054" s="78">
        <f t="shared" si="67"/>
        <v>72.150000000000006</v>
      </c>
    </row>
    <row r="2055" spans="1:10" ht="15.5">
      <c r="A2055" s="34">
        <f t="shared" si="66"/>
        <v>2051</v>
      </c>
      <c r="B2055" s="85" t="s">
        <v>187</v>
      </c>
      <c r="C2055" s="85" t="s">
        <v>4277</v>
      </c>
      <c r="D2055" s="85" t="s">
        <v>4278</v>
      </c>
      <c r="E2055" s="85" t="s">
        <v>189</v>
      </c>
      <c r="F2055" s="85" t="s">
        <v>56</v>
      </c>
      <c r="G2055" s="85" t="s">
        <v>189</v>
      </c>
      <c r="H2055" s="85" t="s">
        <v>221</v>
      </c>
      <c r="I2055" s="94">
        <v>0.35</v>
      </c>
      <c r="J2055" s="78">
        <f t="shared" si="67"/>
        <v>72.150000000000006</v>
      </c>
    </row>
    <row r="2056" spans="1:10" ht="15.5">
      <c r="A2056" s="34">
        <f t="shared" si="66"/>
        <v>2052</v>
      </c>
      <c r="B2056" s="85" t="s">
        <v>187</v>
      </c>
      <c r="C2056" s="85" t="s">
        <v>4279</v>
      </c>
      <c r="D2056" s="85" t="s">
        <v>4280</v>
      </c>
      <c r="E2056" s="85" t="s">
        <v>189</v>
      </c>
      <c r="F2056" s="85" t="s">
        <v>56</v>
      </c>
      <c r="G2056" s="85" t="s">
        <v>189</v>
      </c>
      <c r="H2056" s="85" t="s">
        <v>221</v>
      </c>
      <c r="I2056" s="94">
        <v>0.35</v>
      </c>
      <c r="J2056" s="78">
        <f t="shared" si="67"/>
        <v>72.150000000000006</v>
      </c>
    </row>
    <row r="2057" spans="1:10" ht="15.5">
      <c r="A2057" s="34">
        <f t="shared" si="66"/>
        <v>2053</v>
      </c>
      <c r="B2057" s="85" t="s">
        <v>187</v>
      </c>
      <c r="C2057" s="85" t="s">
        <v>4281</v>
      </c>
      <c r="D2057" s="85" t="s">
        <v>4282</v>
      </c>
      <c r="E2057" s="85" t="s">
        <v>189</v>
      </c>
      <c r="F2057" s="85" t="s">
        <v>56</v>
      </c>
      <c r="G2057" s="85" t="s">
        <v>189</v>
      </c>
      <c r="H2057" s="85" t="s">
        <v>4283</v>
      </c>
      <c r="I2057" s="94">
        <v>0.35</v>
      </c>
      <c r="J2057" s="78">
        <f t="shared" si="67"/>
        <v>515.45000000000005</v>
      </c>
    </row>
    <row r="2058" spans="1:10" ht="15.5">
      <c r="A2058" s="34">
        <f t="shared" si="66"/>
        <v>2054</v>
      </c>
      <c r="B2058" s="85" t="s">
        <v>187</v>
      </c>
      <c r="C2058" s="85" t="s">
        <v>4284</v>
      </c>
      <c r="D2058" s="85" t="s">
        <v>4285</v>
      </c>
      <c r="E2058" s="85" t="s">
        <v>189</v>
      </c>
      <c r="F2058" s="85" t="s">
        <v>56</v>
      </c>
      <c r="G2058" s="85" t="s">
        <v>189</v>
      </c>
      <c r="H2058" s="85" t="s">
        <v>539</v>
      </c>
      <c r="I2058" s="94">
        <v>0.35</v>
      </c>
      <c r="J2058" s="78">
        <f t="shared" si="67"/>
        <v>55.25</v>
      </c>
    </row>
    <row r="2059" spans="1:10" ht="15.5">
      <c r="A2059" s="34">
        <f t="shared" si="66"/>
        <v>2055</v>
      </c>
      <c r="B2059" s="85" t="s">
        <v>187</v>
      </c>
      <c r="C2059" s="85" t="s">
        <v>4286</v>
      </c>
      <c r="D2059" s="85" t="s">
        <v>4287</v>
      </c>
      <c r="E2059" s="85" t="s">
        <v>189</v>
      </c>
      <c r="F2059" s="85" t="s">
        <v>56</v>
      </c>
      <c r="G2059" s="85" t="s">
        <v>189</v>
      </c>
      <c r="H2059" s="85" t="s">
        <v>4288</v>
      </c>
      <c r="I2059" s="94">
        <v>0.35</v>
      </c>
      <c r="J2059" s="78">
        <f t="shared" si="67"/>
        <v>594.1</v>
      </c>
    </row>
    <row r="2060" spans="1:10" ht="15.5">
      <c r="A2060" s="34">
        <f t="shared" si="66"/>
        <v>2056</v>
      </c>
      <c r="B2060" s="85" t="s">
        <v>187</v>
      </c>
      <c r="C2060" s="85" t="s">
        <v>4289</v>
      </c>
      <c r="D2060" s="85" t="s">
        <v>4290</v>
      </c>
      <c r="E2060" s="85" t="s">
        <v>189</v>
      </c>
      <c r="F2060" s="85" t="s">
        <v>56</v>
      </c>
      <c r="G2060" s="85" t="s">
        <v>189</v>
      </c>
      <c r="H2060" s="85" t="s">
        <v>4291</v>
      </c>
      <c r="I2060" s="94">
        <v>0.35</v>
      </c>
      <c r="J2060" s="78">
        <f t="shared" si="67"/>
        <v>1169.3500000000001</v>
      </c>
    </row>
    <row r="2061" spans="1:10" ht="15.5">
      <c r="A2061" s="34">
        <f t="shared" si="66"/>
        <v>2057</v>
      </c>
      <c r="B2061" s="85" t="s">
        <v>187</v>
      </c>
      <c r="C2061" s="85" t="s">
        <v>4292</v>
      </c>
      <c r="D2061" s="85" t="s">
        <v>4293</v>
      </c>
      <c r="E2061" s="85" t="s">
        <v>189</v>
      </c>
      <c r="F2061" s="85" t="s">
        <v>56</v>
      </c>
      <c r="G2061" s="85" t="s">
        <v>189</v>
      </c>
      <c r="H2061" s="85" t="s">
        <v>288</v>
      </c>
      <c r="I2061" s="94">
        <v>0.35</v>
      </c>
      <c r="J2061" s="78">
        <f t="shared" si="67"/>
        <v>306.8</v>
      </c>
    </row>
    <row r="2062" spans="1:10" ht="15.5">
      <c r="A2062" s="34">
        <f t="shared" si="66"/>
        <v>2058</v>
      </c>
      <c r="B2062" s="85" t="s">
        <v>187</v>
      </c>
      <c r="C2062" s="85" t="s">
        <v>4294</v>
      </c>
      <c r="D2062" s="85" t="s">
        <v>4295</v>
      </c>
      <c r="E2062" s="85" t="s">
        <v>189</v>
      </c>
      <c r="F2062" s="85" t="s">
        <v>56</v>
      </c>
      <c r="G2062" s="85" t="s">
        <v>189</v>
      </c>
      <c r="H2062" s="85" t="s">
        <v>4296</v>
      </c>
      <c r="I2062" s="94">
        <v>0.35</v>
      </c>
      <c r="J2062" s="78">
        <f t="shared" si="67"/>
        <v>445.25</v>
      </c>
    </row>
    <row r="2063" spans="1:10" ht="15.5">
      <c r="A2063" s="34">
        <f t="shared" si="66"/>
        <v>2059</v>
      </c>
      <c r="B2063" s="85" t="s">
        <v>187</v>
      </c>
      <c r="C2063" s="85" t="s">
        <v>4297</v>
      </c>
      <c r="D2063" s="85" t="s">
        <v>4298</v>
      </c>
      <c r="E2063" s="85" t="s">
        <v>189</v>
      </c>
      <c r="F2063" s="85" t="s">
        <v>56</v>
      </c>
      <c r="G2063" s="85" t="s">
        <v>189</v>
      </c>
      <c r="H2063" s="85" t="s">
        <v>4299</v>
      </c>
      <c r="I2063" s="94">
        <v>0.35</v>
      </c>
      <c r="J2063" s="78">
        <f t="shared" si="67"/>
        <v>477.75</v>
      </c>
    </row>
    <row r="2064" spans="1:10" ht="15.5">
      <c r="A2064" s="34">
        <f t="shared" si="66"/>
        <v>2060</v>
      </c>
      <c r="B2064" s="85" t="s">
        <v>187</v>
      </c>
      <c r="C2064" s="85" t="s">
        <v>4300</v>
      </c>
      <c r="D2064" s="85" t="s">
        <v>4301</v>
      </c>
      <c r="E2064" s="85" t="s">
        <v>189</v>
      </c>
      <c r="F2064" s="85" t="s">
        <v>56</v>
      </c>
      <c r="G2064" s="85" t="s">
        <v>189</v>
      </c>
      <c r="H2064" s="85" t="s">
        <v>4296</v>
      </c>
      <c r="I2064" s="94">
        <v>0.35</v>
      </c>
      <c r="J2064" s="78">
        <f t="shared" si="67"/>
        <v>445.25</v>
      </c>
    </row>
    <row r="2065" spans="1:10" ht="15.5">
      <c r="A2065" s="34">
        <f t="shared" si="66"/>
        <v>2061</v>
      </c>
      <c r="B2065" s="85" t="s">
        <v>187</v>
      </c>
      <c r="C2065" s="85" t="s">
        <v>4302</v>
      </c>
      <c r="D2065" s="85" t="s">
        <v>4303</v>
      </c>
      <c r="E2065" s="85" t="s">
        <v>189</v>
      </c>
      <c r="F2065" s="85" t="s">
        <v>56</v>
      </c>
      <c r="G2065" s="85" t="s">
        <v>189</v>
      </c>
      <c r="H2065" s="85" t="s">
        <v>4299</v>
      </c>
      <c r="I2065" s="94">
        <v>0.35</v>
      </c>
      <c r="J2065" s="78">
        <f t="shared" si="67"/>
        <v>477.75</v>
      </c>
    </row>
    <row r="2066" spans="1:10" ht="15.5">
      <c r="A2066" s="34">
        <f t="shared" si="66"/>
        <v>2062</v>
      </c>
      <c r="B2066" s="85" t="s">
        <v>187</v>
      </c>
      <c r="C2066" s="85" t="s">
        <v>4304</v>
      </c>
      <c r="D2066" s="85" t="s">
        <v>4305</v>
      </c>
      <c r="E2066" s="85" t="s">
        <v>189</v>
      </c>
      <c r="F2066" s="85" t="s">
        <v>56</v>
      </c>
      <c r="G2066" s="85" t="s">
        <v>189</v>
      </c>
      <c r="H2066" s="85" t="s">
        <v>4299</v>
      </c>
      <c r="I2066" s="94">
        <v>0.35</v>
      </c>
      <c r="J2066" s="78">
        <f t="shared" si="67"/>
        <v>477.75</v>
      </c>
    </row>
    <row r="2067" spans="1:10" ht="15.5">
      <c r="A2067" s="34">
        <f t="shared" si="66"/>
        <v>2063</v>
      </c>
      <c r="B2067" s="85" t="s">
        <v>187</v>
      </c>
      <c r="C2067" s="85" t="s">
        <v>4306</v>
      </c>
      <c r="D2067" s="85" t="s">
        <v>4307</v>
      </c>
      <c r="E2067" s="85" t="s">
        <v>189</v>
      </c>
      <c r="F2067" s="85" t="s">
        <v>56</v>
      </c>
      <c r="G2067" s="85" t="s">
        <v>189</v>
      </c>
      <c r="H2067" s="85" t="s">
        <v>4308</v>
      </c>
      <c r="I2067" s="94">
        <v>0.35</v>
      </c>
      <c r="J2067" s="78">
        <f t="shared" si="67"/>
        <v>787.15</v>
      </c>
    </row>
    <row r="2068" spans="1:10" ht="15.5">
      <c r="A2068" s="34">
        <f t="shared" si="66"/>
        <v>2064</v>
      </c>
      <c r="B2068" s="85" t="s">
        <v>187</v>
      </c>
      <c r="C2068" s="85" t="s">
        <v>4309</v>
      </c>
      <c r="D2068" s="85" t="s">
        <v>4310</v>
      </c>
      <c r="E2068" s="85" t="s">
        <v>189</v>
      </c>
      <c r="F2068" s="85" t="s">
        <v>56</v>
      </c>
      <c r="G2068" s="85" t="s">
        <v>189</v>
      </c>
      <c r="H2068" s="85" t="s">
        <v>4311</v>
      </c>
      <c r="I2068" s="94">
        <v>0.35</v>
      </c>
      <c r="J2068" s="78">
        <f t="shared" si="67"/>
        <v>638.30000000000007</v>
      </c>
    </row>
    <row r="2069" spans="1:10" ht="15.5">
      <c r="A2069" s="34">
        <f t="shared" si="66"/>
        <v>2065</v>
      </c>
      <c r="B2069" s="85" t="s">
        <v>187</v>
      </c>
      <c r="C2069" s="85" t="s">
        <v>4312</v>
      </c>
      <c r="D2069" s="85" t="s">
        <v>4313</v>
      </c>
      <c r="E2069" s="85" t="s">
        <v>189</v>
      </c>
      <c r="F2069" s="85" t="s">
        <v>56</v>
      </c>
      <c r="G2069" s="85" t="s">
        <v>189</v>
      </c>
      <c r="H2069" s="85" t="s">
        <v>4314</v>
      </c>
      <c r="I2069" s="94">
        <v>0.35</v>
      </c>
      <c r="J2069" s="78">
        <f t="shared" si="67"/>
        <v>637.65</v>
      </c>
    </row>
    <row r="2070" spans="1:10" ht="15.5">
      <c r="A2070" s="34">
        <f t="shared" si="66"/>
        <v>2066</v>
      </c>
      <c r="B2070" s="85" t="s">
        <v>187</v>
      </c>
      <c r="C2070" s="85" t="s">
        <v>4315</v>
      </c>
      <c r="D2070" s="85" t="s">
        <v>4310</v>
      </c>
      <c r="E2070" s="85" t="s">
        <v>189</v>
      </c>
      <c r="F2070" s="85" t="s">
        <v>56</v>
      </c>
      <c r="G2070" s="85" t="s">
        <v>189</v>
      </c>
      <c r="H2070" s="85" t="s">
        <v>4311</v>
      </c>
      <c r="I2070" s="94">
        <v>0.35</v>
      </c>
      <c r="J2070" s="78">
        <f t="shared" si="67"/>
        <v>638.30000000000007</v>
      </c>
    </row>
    <row r="2071" spans="1:10" ht="15.5">
      <c r="A2071" s="34">
        <f t="shared" ref="A2071:A2134" si="68">SUM(A2070+1)</f>
        <v>2067</v>
      </c>
      <c r="B2071" s="85" t="s">
        <v>187</v>
      </c>
      <c r="C2071" s="85" t="s">
        <v>4316</v>
      </c>
      <c r="D2071" s="85" t="s">
        <v>4313</v>
      </c>
      <c r="E2071" s="85" t="s">
        <v>189</v>
      </c>
      <c r="F2071" s="85" t="s">
        <v>56</v>
      </c>
      <c r="G2071" s="85" t="s">
        <v>189</v>
      </c>
      <c r="H2071" s="85" t="s">
        <v>4317</v>
      </c>
      <c r="I2071" s="94">
        <v>0.35</v>
      </c>
      <c r="J2071" s="78">
        <f t="shared" si="67"/>
        <v>692.9</v>
      </c>
    </row>
    <row r="2072" spans="1:10" ht="15.5">
      <c r="A2072" s="34">
        <f t="shared" si="68"/>
        <v>2068</v>
      </c>
      <c r="B2072" s="85" t="s">
        <v>187</v>
      </c>
      <c r="C2072" s="85" t="s">
        <v>4318</v>
      </c>
      <c r="D2072" s="85" t="s">
        <v>4319</v>
      </c>
      <c r="E2072" s="85" t="s">
        <v>189</v>
      </c>
      <c r="F2072" s="85" t="s">
        <v>56</v>
      </c>
      <c r="G2072" s="85" t="s">
        <v>189</v>
      </c>
      <c r="H2072" s="85" t="s">
        <v>2081</v>
      </c>
      <c r="I2072" s="94">
        <v>0.35</v>
      </c>
      <c r="J2072" s="78">
        <f t="shared" si="67"/>
        <v>594.75</v>
      </c>
    </row>
    <row r="2073" spans="1:10" ht="15.5">
      <c r="A2073" s="34">
        <f t="shared" si="68"/>
        <v>2069</v>
      </c>
      <c r="B2073" s="85" t="s">
        <v>187</v>
      </c>
      <c r="C2073" s="85" t="s">
        <v>4320</v>
      </c>
      <c r="D2073" s="85" t="s">
        <v>4321</v>
      </c>
      <c r="E2073" s="85" t="s">
        <v>189</v>
      </c>
      <c r="F2073" s="85" t="s">
        <v>56</v>
      </c>
      <c r="G2073" s="85" t="s">
        <v>189</v>
      </c>
      <c r="H2073" s="85" t="s">
        <v>3094</v>
      </c>
      <c r="I2073" s="94">
        <v>0.35</v>
      </c>
      <c r="J2073" s="78">
        <f t="shared" si="67"/>
        <v>645.45000000000005</v>
      </c>
    </row>
    <row r="2074" spans="1:10" ht="15.5">
      <c r="A2074" s="34">
        <f t="shared" si="68"/>
        <v>2070</v>
      </c>
      <c r="B2074" s="85" t="s">
        <v>187</v>
      </c>
      <c r="C2074" s="85" t="s">
        <v>4322</v>
      </c>
      <c r="D2074" s="85" t="s">
        <v>4323</v>
      </c>
      <c r="E2074" s="85" t="s">
        <v>189</v>
      </c>
      <c r="F2074" s="85" t="s">
        <v>56</v>
      </c>
      <c r="G2074" s="85" t="s">
        <v>189</v>
      </c>
      <c r="H2074" s="85" t="s">
        <v>4324</v>
      </c>
      <c r="I2074" s="94">
        <v>0.35</v>
      </c>
      <c r="J2074" s="78">
        <f t="shared" si="67"/>
        <v>692.25</v>
      </c>
    </row>
    <row r="2075" spans="1:10" ht="15.5">
      <c r="A2075" s="34">
        <f t="shared" si="68"/>
        <v>2071</v>
      </c>
      <c r="B2075" s="85" t="s">
        <v>187</v>
      </c>
      <c r="C2075" s="85" t="s">
        <v>4325</v>
      </c>
      <c r="D2075" s="85" t="s">
        <v>4326</v>
      </c>
      <c r="E2075" s="85" t="s">
        <v>189</v>
      </c>
      <c r="F2075" s="85" t="s">
        <v>56</v>
      </c>
      <c r="G2075" s="85" t="s">
        <v>189</v>
      </c>
      <c r="H2075" s="85" t="s">
        <v>4327</v>
      </c>
      <c r="I2075" s="94">
        <v>0.35</v>
      </c>
      <c r="J2075" s="78">
        <f t="shared" si="67"/>
        <v>772.85</v>
      </c>
    </row>
    <row r="2076" spans="1:10" ht="15.5">
      <c r="A2076" s="34">
        <f t="shared" si="68"/>
        <v>2072</v>
      </c>
      <c r="B2076" s="85" t="s">
        <v>187</v>
      </c>
      <c r="C2076" s="85" t="s">
        <v>4328</v>
      </c>
      <c r="D2076" s="85" t="s">
        <v>4329</v>
      </c>
      <c r="E2076" s="85" t="s">
        <v>189</v>
      </c>
      <c r="F2076" s="85" t="s">
        <v>56</v>
      </c>
      <c r="G2076" s="85" t="s">
        <v>189</v>
      </c>
      <c r="H2076" s="85" t="s">
        <v>350</v>
      </c>
      <c r="I2076" s="94">
        <v>0.35</v>
      </c>
      <c r="J2076" s="78">
        <f t="shared" si="67"/>
        <v>565.5</v>
      </c>
    </row>
    <row r="2077" spans="1:10" ht="15.5">
      <c r="A2077" s="34">
        <f t="shared" si="68"/>
        <v>2073</v>
      </c>
      <c r="B2077" s="85" t="s">
        <v>187</v>
      </c>
      <c r="C2077" s="85" t="s">
        <v>4330</v>
      </c>
      <c r="D2077" s="85" t="s">
        <v>4331</v>
      </c>
      <c r="E2077" s="85" t="s">
        <v>189</v>
      </c>
      <c r="F2077" s="85" t="s">
        <v>56</v>
      </c>
      <c r="G2077" s="85" t="s">
        <v>189</v>
      </c>
      <c r="H2077" s="85" t="s">
        <v>350</v>
      </c>
      <c r="I2077" s="94">
        <v>0.35</v>
      </c>
      <c r="J2077" s="78">
        <f t="shared" si="67"/>
        <v>565.5</v>
      </c>
    </row>
    <row r="2078" spans="1:10" ht="15.5">
      <c r="A2078" s="34">
        <f t="shared" si="68"/>
        <v>2074</v>
      </c>
      <c r="B2078" s="85" t="s">
        <v>187</v>
      </c>
      <c r="C2078" s="85" t="s">
        <v>4332</v>
      </c>
      <c r="D2078" s="85" t="s">
        <v>4333</v>
      </c>
      <c r="E2078" s="85" t="s">
        <v>189</v>
      </c>
      <c r="F2078" s="85" t="s">
        <v>56</v>
      </c>
      <c r="G2078" s="85" t="s">
        <v>189</v>
      </c>
      <c r="H2078" s="85" t="s">
        <v>540</v>
      </c>
      <c r="I2078" s="94">
        <v>0.35</v>
      </c>
      <c r="J2078" s="78">
        <f t="shared" si="67"/>
        <v>630.5</v>
      </c>
    </row>
    <row r="2079" spans="1:10" ht="15.5">
      <c r="A2079" s="34">
        <f t="shared" si="68"/>
        <v>2075</v>
      </c>
      <c r="B2079" s="85" t="s">
        <v>187</v>
      </c>
      <c r="C2079" s="85" t="s">
        <v>4334</v>
      </c>
      <c r="D2079" s="85" t="s">
        <v>4335</v>
      </c>
      <c r="E2079" s="85" t="s">
        <v>189</v>
      </c>
      <c r="F2079" s="85" t="s">
        <v>56</v>
      </c>
      <c r="G2079" s="85" t="s">
        <v>189</v>
      </c>
      <c r="H2079" s="85" t="s">
        <v>4336</v>
      </c>
      <c r="I2079" s="94">
        <v>0.35</v>
      </c>
      <c r="J2079" s="78">
        <f t="shared" si="67"/>
        <v>499.85</v>
      </c>
    </row>
    <row r="2080" spans="1:10" ht="15.5">
      <c r="A2080" s="34">
        <f t="shared" si="68"/>
        <v>2076</v>
      </c>
      <c r="B2080" s="85" t="s">
        <v>187</v>
      </c>
      <c r="C2080" s="85" t="s">
        <v>4337</v>
      </c>
      <c r="D2080" s="85" t="s">
        <v>4338</v>
      </c>
      <c r="E2080" s="85" t="s">
        <v>189</v>
      </c>
      <c r="F2080" s="85" t="s">
        <v>56</v>
      </c>
      <c r="G2080" s="85" t="s">
        <v>189</v>
      </c>
      <c r="H2080" s="85" t="s">
        <v>4336</v>
      </c>
      <c r="I2080" s="94">
        <v>0.35</v>
      </c>
      <c r="J2080" s="78">
        <f t="shared" si="67"/>
        <v>499.85</v>
      </c>
    </row>
    <row r="2081" spans="1:10" ht="15.5">
      <c r="A2081" s="34">
        <f t="shared" si="68"/>
        <v>2077</v>
      </c>
      <c r="B2081" s="85" t="s">
        <v>187</v>
      </c>
      <c r="C2081" s="85" t="s">
        <v>4339</v>
      </c>
      <c r="D2081" s="85" t="s">
        <v>4340</v>
      </c>
      <c r="E2081" s="85" t="s">
        <v>189</v>
      </c>
      <c r="F2081" s="85" t="s">
        <v>56</v>
      </c>
      <c r="G2081" s="85" t="s">
        <v>189</v>
      </c>
      <c r="H2081" s="85" t="s">
        <v>4336</v>
      </c>
      <c r="I2081" s="94">
        <v>0.35</v>
      </c>
      <c r="J2081" s="78">
        <f t="shared" si="67"/>
        <v>499.85</v>
      </c>
    </row>
    <row r="2082" spans="1:10" ht="15.5">
      <c r="A2082" s="34">
        <f t="shared" si="68"/>
        <v>2078</v>
      </c>
      <c r="B2082" s="85" t="s">
        <v>187</v>
      </c>
      <c r="C2082" s="85" t="s">
        <v>4341</v>
      </c>
      <c r="D2082" s="85" t="s">
        <v>4342</v>
      </c>
      <c r="E2082" s="85" t="s">
        <v>189</v>
      </c>
      <c r="F2082" s="85" t="s">
        <v>56</v>
      </c>
      <c r="G2082" s="85" t="s">
        <v>189</v>
      </c>
      <c r="H2082" s="85" t="s">
        <v>231</v>
      </c>
      <c r="I2082" s="94">
        <v>0.35</v>
      </c>
      <c r="J2082" s="78">
        <f t="shared" si="67"/>
        <v>533</v>
      </c>
    </row>
    <row r="2083" spans="1:10" ht="15.5">
      <c r="A2083" s="34">
        <f t="shared" si="68"/>
        <v>2079</v>
      </c>
      <c r="B2083" s="85" t="s">
        <v>187</v>
      </c>
      <c r="C2083" s="85" t="s">
        <v>4343</v>
      </c>
      <c r="D2083" s="85" t="s">
        <v>4344</v>
      </c>
      <c r="E2083" s="85" t="s">
        <v>189</v>
      </c>
      <c r="F2083" s="85" t="s">
        <v>56</v>
      </c>
      <c r="G2083" s="85" t="s">
        <v>189</v>
      </c>
      <c r="H2083" s="85" t="s">
        <v>231</v>
      </c>
      <c r="I2083" s="94">
        <v>0.35</v>
      </c>
      <c r="J2083" s="78">
        <f t="shared" si="67"/>
        <v>533</v>
      </c>
    </row>
    <row r="2084" spans="1:10" ht="15.5">
      <c r="A2084" s="34">
        <f t="shared" si="68"/>
        <v>2080</v>
      </c>
      <c r="B2084" s="85" t="s">
        <v>187</v>
      </c>
      <c r="C2084" s="85" t="s">
        <v>4345</v>
      </c>
      <c r="D2084" s="85" t="s">
        <v>4346</v>
      </c>
      <c r="E2084" s="85" t="s">
        <v>189</v>
      </c>
      <c r="F2084" s="85" t="s">
        <v>56</v>
      </c>
      <c r="G2084" s="85" t="s">
        <v>189</v>
      </c>
      <c r="H2084" s="85" t="s">
        <v>4347</v>
      </c>
      <c r="I2084" s="94">
        <v>0.35</v>
      </c>
      <c r="J2084" s="78">
        <f t="shared" si="67"/>
        <v>830.05000000000007</v>
      </c>
    </row>
    <row r="2085" spans="1:10" ht="15.5">
      <c r="A2085" s="34">
        <f t="shared" si="68"/>
        <v>2081</v>
      </c>
      <c r="B2085" s="85" t="s">
        <v>187</v>
      </c>
      <c r="C2085" s="85" t="s">
        <v>4348</v>
      </c>
      <c r="D2085" s="85" t="s">
        <v>4349</v>
      </c>
      <c r="E2085" s="85" t="s">
        <v>189</v>
      </c>
      <c r="F2085" s="85" t="s">
        <v>56</v>
      </c>
      <c r="G2085" s="85" t="s">
        <v>189</v>
      </c>
      <c r="H2085" s="85" t="s">
        <v>4350</v>
      </c>
      <c r="I2085" s="94">
        <v>0.35</v>
      </c>
      <c r="J2085" s="78">
        <f t="shared" si="67"/>
        <v>968.5</v>
      </c>
    </row>
    <row r="2086" spans="1:10" ht="15.5">
      <c r="A2086" s="34">
        <f t="shared" si="68"/>
        <v>2082</v>
      </c>
      <c r="B2086" s="85" t="s">
        <v>187</v>
      </c>
      <c r="C2086" s="85" t="s">
        <v>4351</v>
      </c>
      <c r="D2086" s="85" t="s">
        <v>4352</v>
      </c>
      <c r="E2086" s="85" t="s">
        <v>189</v>
      </c>
      <c r="F2086" s="85" t="s">
        <v>56</v>
      </c>
      <c r="G2086" s="85" t="s">
        <v>189</v>
      </c>
      <c r="H2086" s="85" t="s">
        <v>4353</v>
      </c>
      <c r="I2086" s="94">
        <v>0.35</v>
      </c>
      <c r="J2086" s="78">
        <f t="shared" si="67"/>
        <v>763.1</v>
      </c>
    </row>
    <row r="2087" spans="1:10" ht="15.5">
      <c r="A2087" s="34">
        <f t="shared" si="68"/>
        <v>2083</v>
      </c>
      <c r="B2087" s="85" t="s">
        <v>187</v>
      </c>
      <c r="C2087" s="85" t="s">
        <v>4354</v>
      </c>
      <c r="D2087" s="85" t="s">
        <v>4355</v>
      </c>
      <c r="E2087" s="85" t="s">
        <v>189</v>
      </c>
      <c r="F2087" s="85" t="s">
        <v>56</v>
      </c>
      <c r="G2087" s="85" t="s">
        <v>189</v>
      </c>
      <c r="H2087" s="85" t="s">
        <v>4356</v>
      </c>
      <c r="I2087" s="94">
        <v>0.35</v>
      </c>
      <c r="J2087" s="78">
        <f t="shared" si="67"/>
        <v>783.25</v>
      </c>
    </row>
    <row r="2088" spans="1:10" ht="15.5">
      <c r="A2088" s="34">
        <f t="shared" si="68"/>
        <v>2084</v>
      </c>
      <c r="B2088" s="85" t="s">
        <v>187</v>
      </c>
      <c r="C2088" s="85" t="s">
        <v>4357</v>
      </c>
      <c r="D2088" s="85" t="s">
        <v>4358</v>
      </c>
      <c r="E2088" s="85" t="s">
        <v>189</v>
      </c>
      <c r="F2088" s="85" t="s">
        <v>56</v>
      </c>
      <c r="G2088" s="85" t="s">
        <v>189</v>
      </c>
      <c r="H2088" s="85" t="s">
        <v>4359</v>
      </c>
      <c r="I2088" s="94">
        <v>0.35</v>
      </c>
      <c r="J2088" s="78">
        <f t="shared" si="67"/>
        <v>733.85</v>
      </c>
    </row>
    <row r="2089" spans="1:10" ht="15.5">
      <c r="A2089" s="34">
        <f t="shared" si="68"/>
        <v>2085</v>
      </c>
      <c r="B2089" s="85" t="s">
        <v>187</v>
      </c>
      <c r="C2089" s="85" t="s">
        <v>4360</v>
      </c>
      <c r="D2089" s="85" t="s">
        <v>4361</v>
      </c>
      <c r="E2089" s="85" t="s">
        <v>189</v>
      </c>
      <c r="F2089" s="85" t="s">
        <v>56</v>
      </c>
      <c r="G2089" s="85" t="s">
        <v>189</v>
      </c>
      <c r="H2089" s="85" t="s">
        <v>4362</v>
      </c>
      <c r="I2089" s="94">
        <v>0.35</v>
      </c>
      <c r="J2089" s="78">
        <f t="shared" si="67"/>
        <v>761.80000000000007</v>
      </c>
    </row>
    <row r="2090" spans="1:10" ht="15.5">
      <c r="A2090" s="34">
        <f t="shared" si="68"/>
        <v>2086</v>
      </c>
      <c r="B2090" s="85" t="s">
        <v>187</v>
      </c>
      <c r="C2090" s="85" t="s">
        <v>4363</v>
      </c>
      <c r="D2090" s="85" t="s">
        <v>4364</v>
      </c>
      <c r="E2090" s="85" t="s">
        <v>189</v>
      </c>
      <c r="F2090" s="85" t="s">
        <v>56</v>
      </c>
      <c r="G2090" s="85" t="s">
        <v>189</v>
      </c>
      <c r="H2090" s="85" t="s">
        <v>4365</v>
      </c>
      <c r="I2090" s="94">
        <v>0.35</v>
      </c>
      <c r="J2090" s="78">
        <f t="shared" si="67"/>
        <v>840.45</v>
      </c>
    </row>
    <row r="2091" spans="1:10" ht="15.5">
      <c r="A2091" s="34">
        <f t="shared" si="68"/>
        <v>2087</v>
      </c>
      <c r="B2091" s="85" t="s">
        <v>187</v>
      </c>
      <c r="C2091" s="85" t="s">
        <v>4366</v>
      </c>
      <c r="D2091" s="85" t="s">
        <v>4367</v>
      </c>
      <c r="E2091" s="85" t="s">
        <v>189</v>
      </c>
      <c r="F2091" s="85" t="s">
        <v>56</v>
      </c>
      <c r="G2091" s="85" t="s">
        <v>189</v>
      </c>
      <c r="H2091" s="85" t="s">
        <v>362</v>
      </c>
      <c r="I2091" s="94">
        <v>0.35</v>
      </c>
      <c r="J2091" s="78">
        <f t="shared" si="67"/>
        <v>871</v>
      </c>
    </row>
    <row r="2092" spans="1:10" ht="15.5">
      <c r="A2092" s="34">
        <f t="shared" si="68"/>
        <v>2088</v>
      </c>
      <c r="B2092" s="85" t="s">
        <v>187</v>
      </c>
      <c r="C2092" s="85" t="s">
        <v>4368</v>
      </c>
      <c r="D2092" s="85" t="s">
        <v>4369</v>
      </c>
      <c r="E2092" s="85" t="s">
        <v>189</v>
      </c>
      <c r="F2092" s="85" t="s">
        <v>56</v>
      </c>
      <c r="G2092" s="85" t="s">
        <v>189</v>
      </c>
      <c r="H2092" s="85" t="s">
        <v>4324</v>
      </c>
      <c r="I2092" s="94">
        <v>0.35</v>
      </c>
      <c r="J2092" s="78">
        <f t="shared" si="67"/>
        <v>692.25</v>
      </c>
    </row>
    <row r="2093" spans="1:10" ht="15.5">
      <c r="A2093" s="34">
        <f t="shared" si="68"/>
        <v>2089</v>
      </c>
      <c r="B2093" s="85" t="s">
        <v>187</v>
      </c>
      <c r="C2093" s="85" t="s">
        <v>4370</v>
      </c>
      <c r="D2093" s="85" t="s">
        <v>4355</v>
      </c>
      <c r="E2093" s="85" t="s">
        <v>189</v>
      </c>
      <c r="F2093" s="85" t="s">
        <v>56</v>
      </c>
      <c r="G2093" s="85" t="s">
        <v>189</v>
      </c>
      <c r="H2093" s="85" t="s">
        <v>4327</v>
      </c>
      <c r="I2093" s="94">
        <v>0.35</v>
      </c>
      <c r="J2093" s="78">
        <f t="shared" si="67"/>
        <v>772.85</v>
      </c>
    </row>
    <row r="2094" spans="1:10" ht="15.5">
      <c r="A2094" s="34">
        <f t="shared" si="68"/>
        <v>2090</v>
      </c>
      <c r="B2094" s="85" t="s">
        <v>187</v>
      </c>
      <c r="C2094" s="85" t="s">
        <v>4371</v>
      </c>
      <c r="D2094" s="85" t="s">
        <v>4358</v>
      </c>
      <c r="E2094" s="85" t="s">
        <v>189</v>
      </c>
      <c r="F2094" s="85" t="s">
        <v>56</v>
      </c>
      <c r="G2094" s="85" t="s">
        <v>189</v>
      </c>
      <c r="H2094" s="85" t="s">
        <v>4372</v>
      </c>
      <c r="I2094" s="94">
        <v>0.35</v>
      </c>
      <c r="J2094" s="78">
        <f t="shared" si="67"/>
        <v>655.20000000000005</v>
      </c>
    </row>
    <row r="2095" spans="1:10" ht="15.5">
      <c r="A2095" s="34">
        <f t="shared" si="68"/>
        <v>2091</v>
      </c>
      <c r="B2095" s="85" t="s">
        <v>187</v>
      </c>
      <c r="C2095" s="85" t="s">
        <v>4373</v>
      </c>
      <c r="D2095" s="85" t="s">
        <v>4361</v>
      </c>
      <c r="E2095" s="85" t="s">
        <v>189</v>
      </c>
      <c r="F2095" s="85" t="s">
        <v>56</v>
      </c>
      <c r="G2095" s="85" t="s">
        <v>189</v>
      </c>
      <c r="H2095" s="85" t="s">
        <v>4374</v>
      </c>
      <c r="I2095" s="94">
        <v>0.35</v>
      </c>
      <c r="J2095" s="78">
        <f t="shared" ref="J2095:J2158" si="69">H2095*(1-I2095)</f>
        <v>724.75</v>
      </c>
    </row>
    <row r="2096" spans="1:10" ht="15.5">
      <c r="A2096" s="34">
        <f t="shared" si="68"/>
        <v>2092</v>
      </c>
      <c r="B2096" s="85" t="s">
        <v>187</v>
      </c>
      <c r="C2096" s="85" t="s">
        <v>4375</v>
      </c>
      <c r="D2096" s="85" t="s">
        <v>4376</v>
      </c>
      <c r="E2096" s="85" t="s">
        <v>189</v>
      </c>
      <c r="F2096" s="85" t="s">
        <v>56</v>
      </c>
      <c r="G2096" s="85" t="s">
        <v>189</v>
      </c>
      <c r="H2096" s="85" t="s">
        <v>4377</v>
      </c>
      <c r="I2096" s="94">
        <v>0.35</v>
      </c>
      <c r="J2096" s="78">
        <f t="shared" si="69"/>
        <v>770.25</v>
      </c>
    </row>
    <row r="2097" spans="1:10" ht="15.5">
      <c r="A2097" s="34">
        <f t="shared" si="68"/>
        <v>2093</v>
      </c>
      <c r="B2097" s="85" t="s">
        <v>187</v>
      </c>
      <c r="C2097" s="85" t="s">
        <v>4378</v>
      </c>
      <c r="D2097" s="85" t="s">
        <v>4367</v>
      </c>
      <c r="E2097" s="85" t="s">
        <v>189</v>
      </c>
      <c r="F2097" s="85" t="s">
        <v>56</v>
      </c>
      <c r="G2097" s="85" t="s">
        <v>189</v>
      </c>
      <c r="H2097" s="85" t="s">
        <v>4379</v>
      </c>
      <c r="I2097" s="94">
        <v>0.35</v>
      </c>
      <c r="J2097" s="78">
        <f t="shared" si="69"/>
        <v>868.4</v>
      </c>
    </row>
    <row r="2098" spans="1:10" ht="15.5">
      <c r="A2098" s="34">
        <f t="shared" si="68"/>
        <v>2094</v>
      </c>
      <c r="B2098" s="85" t="s">
        <v>187</v>
      </c>
      <c r="C2098" s="85" t="s">
        <v>4380</v>
      </c>
      <c r="D2098" s="85" t="s">
        <v>4381</v>
      </c>
      <c r="E2098" s="85" t="s">
        <v>189</v>
      </c>
      <c r="F2098" s="85" t="s">
        <v>56</v>
      </c>
      <c r="G2098" s="85" t="s">
        <v>189</v>
      </c>
      <c r="H2098" s="85" t="s">
        <v>3455</v>
      </c>
      <c r="I2098" s="94">
        <v>0.35</v>
      </c>
      <c r="J2098" s="78">
        <f t="shared" si="69"/>
        <v>714.35</v>
      </c>
    </row>
    <row r="2099" spans="1:10" ht="15.5">
      <c r="A2099" s="34">
        <f t="shared" si="68"/>
        <v>2095</v>
      </c>
      <c r="B2099" s="85" t="s">
        <v>187</v>
      </c>
      <c r="C2099" s="85" t="s">
        <v>4382</v>
      </c>
      <c r="D2099" s="85" t="s">
        <v>4383</v>
      </c>
      <c r="E2099" s="85" t="s">
        <v>189</v>
      </c>
      <c r="F2099" s="85" t="s">
        <v>56</v>
      </c>
      <c r="G2099" s="85" t="s">
        <v>189</v>
      </c>
      <c r="H2099" s="85" t="s">
        <v>3455</v>
      </c>
      <c r="I2099" s="94">
        <v>0.35</v>
      </c>
      <c r="J2099" s="78">
        <f t="shared" si="69"/>
        <v>714.35</v>
      </c>
    </row>
    <row r="2100" spans="1:10" ht="15.5">
      <c r="A2100" s="34">
        <f t="shared" si="68"/>
        <v>2096</v>
      </c>
      <c r="B2100" s="85" t="s">
        <v>187</v>
      </c>
      <c r="C2100" s="85" t="s">
        <v>4384</v>
      </c>
      <c r="D2100" s="85" t="s">
        <v>4385</v>
      </c>
      <c r="E2100" s="85" t="s">
        <v>189</v>
      </c>
      <c r="F2100" s="85" t="s">
        <v>56</v>
      </c>
      <c r="G2100" s="85" t="s">
        <v>189</v>
      </c>
      <c r="H2100" s="85" t="s">
        <v>3455</v>
      </c>
      <c r="I2100" s="94">
        <v>0.35</v>
      </c>
      <c r="J2100" s="78">
        <f t="shared" si="69"/>
        <v>714.35</v>
      </c>
    </row>
    <row r="2101" spans="1:10" ht="15.5">
      <c r="A2101" s="34">
        <f t="shared" si="68"/>
        <v>2097</v>
      </c>
      <c r="B2101" s="85" t="s">
        <v>187</v>
      </c>
      <c r="C2101" s="85" t="s">
        <v>4386</v>
      </c>
      <c r="D2101" s="85" t="s">
        <v>4387</v>
      </c>
      <c r="E2101" s="85" t="s">
        <v>189</v>
      </c>
      <c r="F2101" s="85" t="s">
        <v>56</v>
      </c>
      <c r="G2101" s="85" t="s">
        <v>189</v>
      </c>
      <c r="H2101" s="85" t="s">
        <v>4388</v>
      </c>
      <c r="I2101" s="94">
        <v>0.35</v>
      </c>
      <c r="J2101" s="78">
        <f t="shared" si="69"/>
        <v>1106.95</v>
      </c>
    </row>
    <row r="2102" spans="1:10" ht="15.5">
      <c r="A2102" s="34">
        <f t="shared" si="68"/>
        <v>2098</v>
      </c>
      <c r="B2102" s="85" t="s">
        <v>187</v>
      </c>
      <c r="C2102" s="85" t="s">
        <v>4389</v>
      </c>
      <c r="D2102" s="85" t="s">
        <v>4390</v>
      </c>
      <c r="E2102" s="85" t="s">
        <v>189</v>
      </c>
      <c r="F2102" s="85" t="s">
        <v>56</v>
      </c>
      <c r="G2102" s="85" t="s">
        <v>189</v>
      </c>
      <c r="H2102" s="85" t="s">
        <v>3455</v>
      </c>
      <c r="I2102" s="94">
        <v>0.35</v>
      </c>
      <c r="J2102" s="78">
        <f t="shared" si="69"/>
        <v>714.35</v>
      </c>
    </row>
    <row r="2103" spans="1:10" ht="15.5">
      <c r="A2103" s="34">
        <f t="shared" si="68"/>
        <v>2099</v>
      </c>
      <c r="B2103" s="85" t="s">
        <v>187</v>
      </c>
      <c r="C2103" s="85" t="s">
        <v>4391</v>
      </c>
      <c r="D2103" s="85" t="s">
        <v>4392</v>
      </c>
      <c r="E2103" s="85" t="s">
        <v>189</v>
      </c>
      <c r="F2103" s="85" t="s">
        <v>56</v>
      </c>
      <c r="G2103" s="85" t="s">
        <v>189</v>
      </c>
      <c r="H2103" s="85" t="s">
        <v>3455</v>
      </c>
      <c r="I2103" s="94">
        <v>0.35</v>
      </c>
      <c r="J2103" s="78">
        <f t="shared" si="69"/>
        <v>714.35</v>
      </c>
    </row>
    <row r="2104" spans="1:10" ht="15.5">
      <c r="A2104" s="34">
        <f t="shared" si="68"/>
        <v>2100</v>
      </c>
      <c r="B2104" s="85" t="s">
        <v>187</v>
      </c>
      <c r="C2104" s="85" t="s">
        <v>4393</v>
      </c>
      <c r="D2104" s="85" t="s">
        <v>4394</v>
      </c>
      <c r="E2104" s="85" t="s">
        <v>189</v>
      </c>
      <c r="F2104" s="85" t="s">
        <v>56</v>
      </c>
      <c r="G2104" s="85" t="s">
        <v>189</v>
      </c>
      <c r="H2104" s="85" t="s">
        <v>3455</v>
      </c>
      <c r="I2104" s="94">
        <v>0.35</v>
      </c>
      <c r="J2104" s="78">
        <f t="shared" si="69"/>
        <v>714.35</v>
      </c>
    </row>
    <row r="2105" spans="1:10" ht="15.5">
      <c r="A2105" s="34">
        <f t="shared" si="68"/>
        <v>2101</v>
      </c>
      <c r="B2105" s="85" t="s">
        <v>187</v>
      </c>
      <c r="C2105" s="85" t="s">
        <v>4395</v>
      </c>
      <c r="D2105" s="85" t="s">
        <v>4396</v>
      </c>
      <c r="E2105" s="85" t="s">
        <v>189</v>
      </c>
      <c r="F2105" s="85" t="s">
        <v>56</v>
      </c>
      <c r="G2105" s="85" t="s">
        <v>189</v>
      </c>
      <c r="H2105" s="85" t="s">
        <v>4397</v>
      </c>
      <c r="I2105" s="94">
        <v>0.35</v>
      </c>
      <c r="J2105" s="78">
        <f t="shared" si="69"/>
        <v>1814.8</v>
      </c>
    </row>
    <row r="2106" spans="1:10" ht="15.5">
      <c r="A2106" s="34">
        <f t="shared" si="68"/>
        <v>2102</v>
      </c>
      <c r="B2106" s="85" t="s">
        <v>187</v>
      </c>
      <c r="C2106" s="85" t="s">
        <v>4398</v>
      </c>
      <c r="D2106" s="85" t="s">
        <v>4399</v>
      </c>
      <c r="E2106" s="85" t="s">
        <v>189</v>
      </c>
      <c r="F2106" s="85" t="s">
        <v>56</v>
      </c>
      <c r="G2106" s="85" t="s">
        <v>189</v>
      </c>
      <c r="H2106" s="85" t="s">
        <v>4365</v>
      </c>
      <c r="I2106" s="94">
        <v>0.35</v>
      </c>
      <c r="J2106" s="78">
        <f t="shared" si="69"/>
        <v>840.45</v>
      </c>
    </row>
    <row r="2107" spans="1:10" ht="15.5">
      <c r="A2107" s="34">
        <f t="shared" si="68"/>
        <v>2103</v>
      </c>
      <c r="B2107" s="85" t="s">
        <v>187</v>
      </c>
      <c r="C2107" s="85" t="s">
        <v>4400</v>
      </c>
      <c r="D2107" s="85" t="s">
        <v>4401</v>
      </c>
      <c r="E2107" s="85" t="s">
        <v>189</v>
      </c>
      <c r="F2107" s="85" t="s">
        <v>56</v>
      </c>
      <c r="G2107" s="85" t="s">
        <v>189</v>
      </c>
      <c r="H2107" s="85" t="s">
        <v>4402</v>
      </c>
      <c r="I2107" s="94">
        <v>0.35</v>
      </c>
      <c r="J2107" s="78">
        <f t="shared" si="69"/>
        <v>897</v>
      </c>
    </row>
    <row r="2108" spans="1:10" ht="15.5">
      <c r="A2108" s="34">
        <f t="shared" si="68"/>
        <v>2104</v>
      </c>
      <c r="B2108" s="85" t="s">
        <v>187</v>
      </c>
      <c r="C2108" s="85" t="s">
        <v>4403</v>
      </c>
      <c r="D2108" s="85" t="s">
        <v>4404</v>
      </c>
      <c r="E2108" s="85" t="s">
        <v>189</v>
      </c>
      <c r="F2108" s="85" t="s">
        <v>56</v>
      </c>
      <c r="G2108" s="85" t="s">
        <v>189</v>
      </c>
      <c r="H2108" s="85" t="s">
        <v>4405</v>
      </c>
      <c r="I2108" s="94">
        <v>0.35</v>
      </c>
      <c r="J2108" s="78">
        <f t="shared" si="69"/>
        <v>798.2</v>
      </c>
    </row>
    <row r="2109" spans="1:10" ht="15.5">
      <c r="A2109" s="34">
        <f t="shared" si="68"/>
        <v>2105</v>
      </c>
      <c r="B2109" s="85" t="s">
        <v>187</v>
      </c>
      <c r="C2109" s="85" t="s">
        <v>4406</v>
      </c>
      <c r="D2109" s="85" t="s">
        <v>4407</v>
      </c>
      <c r="E2109" s="85" t="s">
        <v>189</v>
      </c>
      <c r="F2109" s="85" t="s">
        <v>56</v>
      </c>
      <c r="G2109" s="85" t="s">
        <v>189</v>
      </c>
      <c r="H2109" s="85" t="s">
        <v>4408</v>
      </c>
      <c r="I2109" s="94">
        <v>0.35</v>
      </c>
      <c r="J2109" s="78">
        <f t="shared" si="69"/>
        <v>852.15</v>
      </c>
    </row>
    <row r="2110" spans="1:10" ht="15.5">
      <c r="A2110" s="34">
        <f t="shared" si="68"/>
        <v>2106</v>
      </c>
      <c r="B2110" s="85" t="s">
        <v>187</v>
      </c>
      <c r="C2110" s="85" t="s">
        <v>4409</v>
      </c>
      <c r="D2110" s="85" t="s">
        <v>4410</v>
      </c>
      <c r="E2110" s="85" t="s">
        <v>189</v>
      </c>
      <c r="F2110" s="85" t="s">
        <v>56</v>
      </c>
      <c r="G2110" s="85" t="s">
        <v>189</v>
      </c>
      <c r="H2110" s="85" t="s">
        <v>4411</v>
      </c>
      <c r="I2110" s="94">
        <v>0.35</v>
      </c>
      <c r="J2110" s="78">
        <f t="shared" si="69"/>
        <v>911.30000000000007</v>
      </c>
    </row>
    <row r="2111" spans="1:10" ht="15.5">
      <c r="A2111" s="34">
        <f t="shared" si="68"/>
        <v>2107</v>
      </c>
      <c r="B2111" s="85" t="s">
        <v>187</v>
      </c>
      <c r="C2111" s="85" t="s">
        <v>4412</v>
      </c>
      <c r="D2111" s="85" t="s">
        <v>4413</v>
      </c>
      <c r="E2111" s="85" t="s">
        <v>189</v>
      </c>
      <c r="F2111" s="85" t="s">
        <v>56</v>
      </c>
      <c r="G2111" s="85" t="s">
        <v>189</v>
      </c>
      <c r="H2111" s="85" t="s">
        <v>4414</v>
      </c>
      <c r="I2111" s="94">
        <v>0.35</v>
      </c>
      <c r="J2111" s="78">
        <f t="shared" si="69"/>
        <v>973.7</v>
      </c>
    </row>
    <row r="2112" spans="1:10" ht="15.5">
      <c r="A2112" s="34">
        <f t="shared" si="68"/>
        <v>2108</v>
      </c>
      <c r="B2112" s="85" t="s">
        <v>187</v>
      </c>
      <c r="C2112" s="85" t="s">
        <v>4415</v>
      </c>
      <c r="D2112" s="85" t="s">
        <v>4399</v>
      </c>
      <c r="E2112" s="85" t="s">
        <v>189</v>
      </c>
      <c r="F2112" s="85" t="s">
        <v>56</v>
      </c>
      <c r="G2112" s="85" t="s">
        <v>189</v>
      </c>
      <c r="H2112" s="85" t="s">
        <v>4377</v>
      </c>
      <c r="I2112" s="94">
        <v>0.35</v>
      </c>
      <c r="J2112" s="78">
        <f t="shared" si="69"/>
        <v>770.25</v>
      </c>
    </row>
    <row r="2113" spans="1:10" ht="15.5">
      <c r="A2113" s="34">
        <f t="shared" si="68"/>
        <v>2109</v>
      </c>
      <c r="B2113" s="85" t="s">
        <v>187</v>
      </c>
      <c r="C2113" s="85" t="s">
        <v>4416</v>
      </c>
      <c r="D2113" s="85" t="s">
        <v>4401</v>
      </c>
      <c r="E2113" s="85" t="s">
        <v>189</v>
      </c>
      <c r="F2113" s="85" t="s">
        <v>56</v>
      </c>
      <c r="G2113" s="85" t="s">
        <v>189</v>
      </c>
      <c r="H2113" s="85" t="s">
        <v>4417</v>
      </c>
      <c r="I2113" s="94">
        <v>0.35</v>
      </c>
      <c r="J2113" s="78">
        <f t="shared" si="69"/>
        <v>843.05000000000007</v>
      </c>
    </row>
    <row r="2114" spans="1:10" ht="15.5">
      <c r="A2114" s="34">
        <f t="shared" si="68"/>
        <v>2110</v>
      </c>
      <c r="B2114" s="85" t="s">
        <v>187</v>
      </c>
      <c r="C2114" s="85" t="s">
        <v>4418</v>
      </c>
      <c r="D2114" s="85" t="s">
        <v>4404</v>
      </c>
      <c r="E2114" s="85" t="s">
        <v>189</v>
      </c>
      <c r="F2114" s="85" t="s">
        <v>56</v>
      </c>
      <c r="G2114" s="85" t="s">
        <v>189</v>
      </c>
      <c r="H2114" s="85" t="s">
        <v>4273</v>
      </c>
      <c r="I2114" s="94">
        <v>0.35</v>
      </c>
      <c r="J2114" s="78">
        <f t="shared" si="69"/>
        <v>727.35</v>
      </c>
    </row>
    <row r="2115" spans="1:10" ht="15.5">
      <c r="A2115" s="34">
        <f t="shared" si="68"/>
        <v>2111</v>
      </c>
      <c r="B2115" s="85" t="s">
        <v>187</v>
      </c>
      <c r="C2115" s="85" t="s">
        <v>4419</v>
      </c>
      <c r="D2115" s="85" t="s">
        <v>4420</v>
      </c>
      <c r="E2115" s="85" t="s">
        <v>189</v>
      </c>
      <c r="F2115" s="85" t="s">
        <v>56</v>
      </c>
      <c r="G2115" s="85" t="s">
        <v>189</v>
      </c>
      <c r="H2115" s="85" t="s">
        <v>4421</v>
      </c>
      <c r="I2115" s="94">
        <v>0.35</v>
      </c>
      <c r="J2115" s="78">
        <f t="shared" si="69"/>
        <v>820.30000000000007</v>
      </c>
    </row>
    <row r="2116" spans="1:10" ht="15.5">
      <c r="A2116" s="34">
        <f t="shared" si="68"/>
        <v>2112</v>
      </c>
      <c r="B2116" s="85" t="s">
        <v>187</v>
      </c>
      <c r="C2116" s="85" t="s">
        <v>4422</v>
      </c>
      <c r="D2116" s="85" t="s">
        <v>4410</v>
      </c>
      <c r="E2116" s="85" t="s">
        <v>189</v>
      </c>
      <c r="F2116" s="85" t="s">
        <v>56</v>
      </c>
      <c r="G2116" s="85" t="s">
        <v>189</v>
      </c>
      <c r="H2116" s="85" t="s">
        <v>4365</v>
      </c>
      <c r="I2116" s="94">
        <v>0.35</v>
      </c>
      <c r="J2116" s="78">
        <f t="shared" si="69"/>
        <v>840.45</v>
      </c>
    </row>
    <row r="2117" spans="1:10" ht="15.5">
      <c r="A2117" s="34">
        <f t="shared" si="68"/>
        <v>2113</v>
      </c>
      <c r="B2117" s="85" t="s">
        <v>187</v>
      </c>
      <c r="C2117" s="85" t="s">
        <v>4423</v>
      </c>
      <c r="D2117" s="85" t="s">
        <v>4424</v>
      </c>
      <c r="E2117" s="85" t="s">
        <v>189</v>
      </c>
      <c r="F2117" s="85" t="s">
        <v>56</v>
      </c>
      <c r="G2117" s="85" t="s">
        <v>189</v>
      </c>
      <c r="H2117" s="85" t="s">
        <v>4425</v>
      </c>
      <c r="I2117" s="94">
        <v>0.35</v>
      </c>
      <c r="J2117" s="78">
        <f t="shared" si="69"/>
        <v>937.95</v>
      </c>
    </row>
    <row r="2118" spans="1:10" ht="15.5">
      <c r="A2118" s="34">
        <f t="shared" si="68"/>
        <v>2114</v>
      </c>
      <c r="B2118" s="85" t="s">
        <v>187</v>
      </c>
      <c r="C2118" s="85" t="s">
        <v>4426</v>
      </c>
      <c r="D2118" s="85" t="s">
        <v>4427</v>
      </c>
      <c r="E2118" s="85" t="s">
        <v>189</v>
      </c>
      <c r="F2118" s="85" t="s">
        <v>56</v>
      </c>
      <c r="G2118" s="85" t="s">
        <v>189</v>
      </c>
      <c r="H2118" s="85" t="s">
        <v>4428</v>
      </c>
      <c r="I2118" s="94">
        <v>0.35</v>
      </c>
      <c r="J2118" s="78">
        <f t="shared" si="69"/>
        <v>910.65</v>
      </c>
    </row>
    <row r="2119" spans="1:10" ht="15.5">
      <c r="A2119" s="34">
        <f t="shared" si="68"/>
        <v>2115</v>
      </c>
      <c r="B2119" s="85" t="s">
        <v>187</v>
      </c>
      <c r="C2119" s="85" t="s">
        <v>4429</v>
      </c>
      <c r="D2119" s="85" t="s">
        <v>4430</v>
      </c>
      <c r="E2119" s="85" t="s">
        <v>189</v>
      </c>
      <c r="F2119" s="85" t="s">
        <v>56</v>
      </c>
      <c r="G2119" s="85" t="s">
        <v>189</v>
      </c>
      <c r="H2119" s="85" t="s">
        <v>325</v>
      </c>
      <c r="I2119" s="94">
        <v>0.35</v>
      </c>
      <c r="J2119" s="78">
        <f t="shared" si="69"/>
        <v>35.75</v>
      </c>
    </row>
    <row r="2120" spans="1:10" ht="15.5">
      <c r="A2120" s="34">
        <f t="shared" si="68"/>
        <v>2116</v>
      </c>
      <c r="B2120" s="85" t="s">
        <v>187</v>
      </c>
      <c r="C2120" s="85" t="s">
        <v>4431</v>
      </c>
      <c r="D2120" s="85" t="s">
        <v>4432</v>
      </c>
      <c r="E2120" s="85" t="s">
        <v>189</v>
      </c>
      <c r="F2120" s="85" t="s">
        <v>56</v>
      </c>
      <c r="G2120" s="85" t="s">
        <v>189</v>
      </c>
      <c r="H2120" s="85" t="s">
        <v>421</v>
      </c>
      <c r="I2120" s="94">
        <v>0.35</v>
      </c>
      <c r="J2120" s="78">
        <f t="shared" si="69"/>
        <v>17.55</v>
      </c>
    </row>
    <row r="2121" spans="1:10" ht="15.5">
      <c r="A2121" s="34">
        <f t="shared" si="68"/>
        <v>2117</v>
      </c>
      <c r="B2121" s="85" t="s">
        <v>187</v>
      </c>
      <c r="C2121" s="85" t="s">
        <v>4433</v>
      </c>
      <c r="D2121" s="85" t="s">
        <v>4434</v>
      </c>
      <c r="E2121" s="85" t="s">
        <v>189</v>
      </c>
      <c r="F2121" s="85" t="s">
        <v>56</v>
      </c>
      <c r="G2121" s="85" t="s">
        <v>189</v>
      </c>
      <c r="H2121" s="85" t="s">
        <v>273</v>
      </c>
      <c r="I2121" s="94">
        <v>0.35</v>
      </c>
      <c r="J2121" s="78">
        <f t="shared" si="69"/>
        <v>54.6</v>
      </c>
    </row>
    <row r="2122" spans="1:10" ht="15.5">
      <c r="A2122" s="34">
        <f t="shared" si="68"/>
        <v>2118</v>
      </c>
      <c r="B2122" s="85" t="s">
        <v>187</v>
      </c>
      <c r="C2122" s="85" t="s">
        <v>4435</v>
      </c>
      <c r="D2122" s="85" t="s">
        <v>4436</v>
      </c>
      <c r="E2122" s="85" t="s">
        <v>189</v>
      </c>
      <c r="F2122" s="85" t="s">
        <v>56</v>
      </c>
      <c r="G2122" s="85" t="s">
        <v>189</v>
      </c>
      <c r="H2122" s="85" t="s">
        <v>319</v>
      </c>
      <c r="I2122" s="94">
        <v>0.35</v>
      </c>
      <c r="J2122" s="78">
        <f t="shared" si="69"/>
        <v>63.7</v>
      </c>
    </row>
    <row r="2123" spans="1:10" ht="15.5">
      <c r="A2123" s="34">
        <f t="shared" si="68"/>
        <v>2119</v>
      </c>
      <c r="B2123" s="85" t="s">
        <v>187</v>
      </c>
      <c r="C2123" s="85" t="s">
        <v>4437</v>
      </c>
      <c r="D2123" s="85" t="s">
        <v>4438</v>
      </c>
      <c r="E2123" s="85" t="s">
        <v>189</v>
      </c>
      <c r="F2123" s="85" t="s">
        <v>56</v>
      </c>
      <c r="G2123" s="85" t="s">
        <v>189</v>
      </c>
      <c r="H2123" s="85" t="s">
        <v>273</v>
      </c>
      <c r="I2123" s="94">
        <v>0.35</v>
      </c>
      <c r="J2123" s="78">
        <f t="shared" si="69"/>
        <v>54.6</v>
      </c>
    </row>
    <row r="2124" spans="1:10" ht="15.5">
      <c r="A2124" s="34">
        <f t="shared" si="68"/>
        <v>2120</v>
      </c>
      <c r="B2124" s="85" t="s">
        <v>187</v>
      </c>
      <c r="C2124" s="85" t="s">
        <v>4439</v>
      </c>
      <c r="D2124" s="85" t="s">
        <v>4440</v>
      </c>
      <c r="E2124" s="85" t="s">
        <v>189</v>
      </c>
      <c r="F2124" s="85" t="s">
        <v>56</v>
      </c>
      <c r="G2124" s="85" t="s">
        <v>189</v>
      </c>
      <c r="H2124" s="85" t="s">
        <v>291</v>
      </c>
      <c r="I2124" s="94">
        <v>0.35</v>
      </c>
      <c r="J2124" s="78">
        <f t="shared" si="69"/>
        <v>24.7</v>
      </c>
    </row>
    <row r="2125" spans="1:10" ht="15.5">
      <c r="A2125" s="34">
        <f t="shared" si="68"/>
        <v>2121</v>
      </c>
      <c r="B2125" s="85" t="s">
        <v>187</v>
      </c>
      <c r="C2125" s="85" t="s">
        <v>4441</v>
      </c>
      <c r="D2125" s="85" t="s">
        <v>4442</v>
      </c>
      <c r="E2125" s="85" t="s">
        <v>189</v>
      </c>
      <c r="F2125" s="85" t="s">
        <v>56</v>
      </c>
      <c r="G2125" s="85" t="s">
        <v>189</v>
      </c>
      <c r="H2125" s="85" t="s">
        <v>291</v>
      </c>
      <c r="I2125" s="94">
        <v>0.35</v>
      </c>
      <c r="J2125" s="78">
        <f t="shared" si="69"/>
        <v>24.7</v>
      </c>
    </row>
    <row r="2126" spans="1:10" ht="15.5">
      <c r="A2126" s="34">
        <f t="shared" si="68"/>
        <v>2122</v>
      </c>
      <c r="B2126" s="85" t="s">
        <v>187</v>
      </c>
      <c r="C2126" s="85" t="s">
        <v>4443</v>
      </c>
      <c r="D2126" s="85" t="s">
        <v>4444</v>
      </c>
      <c r="E2126" s="85" t="s">
        <v>189</v>
      </c>
      <c r="F2126" s="85" t="s">
        <v>56</v>
      </c>
      <c r="G2126" s="85" t="s">
        <v>189</v>
      </c>
      <c r="H2126" s="85" t="s">
        <v>216</v>
      </c>
      <c r="I2126" s="94">
        <v>0.35</v>
      </c>
      <c r="J2126" s="78">
        <f t="shared" si="69"/>
        <v>78.650000000000006</v>
      </c>
    </row>
    <row r="2127" spans="1:10" ht="15.5">
      <c r="A2127" s="34">
        <f t="shared" si="68"/>
        <v>2123</v>
      </c>
      <c r="B2127" s="85" t="s">
        <v>187</v>
      </c>
      <c r="C2127" s="85" t="s">
        <v>4445</v>
      </c>
      <c r="D2127" s="85" t="s">
        <v>4446</v>
      </c>
      <c r="E2127" s="85" t="s">
        <v>189</v>
      </c>
      <c r="F2127" s="85" t="s">
        <v>56</v>
      </c>
      <c r="G2127" s="85" t="s">
        <v>189</v>
      </c>
      <c r="H2127" s="85" t="s">
        <v>216</v>
      </c>
      <c r="I2127" s="94">
        <v>0.35</v>
      </c>
      <c r="J2127" s="78">
        <f t="shared" si="69"/>
        <v>78.650000000000006</v>
      </c>
    </row>
    <row r="2128" spans="1:10" ht="15.5">
      <c r="A2128" s="34">
        <f t="shared" si="68"/>
        <v>2124</v>
      </c>
      <c r="B2128" s="85" t="s">
        <v>187</v>
      </c>
      <c r="C2128" s="85" t="s">
        <v>4447</v>
      </c>
      <c r="D2128" s="85" t="s">
        <v>4448</v>
      </c>
      <c r="E2128" s="85" t="s">
        <v>189</v>
      </c>
      <c r="F2128" s="85" t="s">
        <v>56</v>
      </c>
      <c r="G2128" s="85" t="s">
        <v>189</v>
      </c>
      <c r="H2128" s="85" t="s">
        <v>501</v>
      </c>
      <c r="I2128" s="94">
        <v>0.35</v>
      </c>
      <c r="J2128" s="78">
        <f t="shared" si="69"/>
        <v>37.700000000000003</v>
      </c>
    </row>
    <row r="2129" spans="1:10" ht="15.5">
      <c r="A2129" s="34">
        <f t="shared" si="68"/>
        <v>2125</v>
      </c>
      <c r="B2129" s="85" t="s">
        <v>187</v>
      </c>
      <c r="C2129" s="85" t="s">
        <v>4449</v>
      </c>
      <c r="D2129" s="85" t="s">
        <v>4450</v>
      </c>
      <c r="E2129" s="85" t="s">
        <v>189</v>
      </c>
      <c r="F2129" s="85" t="s">
        <v>56</v>
      </c>
      <c r="G2129" s="85" t="s">
        <v>189</v>
      </c>
      <c r="H2129" s="85" t="s">
        <v>325</v>
      </c>
      <c r="I2129" s="94">
        <v>0.35</v>
      </c>
      <c r="J2129" s="78">
        <f t="shared" si="69"/>
        <v>35.75</v>
      </c>
    </row>
    <row r="2130" spans="1:10" ht="15.5">
      <c r="A2130" s="34">
        <f t="shared" si="68"/>
        <v>2126</v>
      </c>
      <c r="B2130" s="85" t="s">
        <v>187</v>
      </c>
      <c r="C2130" s="85" t="s">
        <v>4451</v>
      </c>
      <c r="D2130" s="85" t="s">
        <v>4452</v>
      </c>
      <c r="E2130" s="85" t="s">
        <v>189</v>
      </c>
      <c r="F2130" s="85" t="s">
        <v>56</v>
      </c>
      <c r="G2130" s="85" t="s">
        <v>189</v>
      </c>
      <c r="H2130" s="85" t="s">
        <v>319</v>
      </c>
      <c r="I2130" s="94">
        <v>0.35</v>
      </c>
      <c r="J2130" s="78">
        <f t="shared" si="69"/>
        <v>63.7</v>
      </c>
    </row>
    <row r="2131" spans="1:10" ht="15.5">
      <c r="A2131" s="34">
        <f t="shared" si="68"/>
        <v>2127</v>
      </c>
      <c r="B2131" s="85" t="s">
        <v>187</v>
      </c>
      <c r="C2131" s="85" t="s">
        <v>4453</v>
      </c>
      <c r="D2131" s="85" t="s">
        <v>4454</v>
      </c>
      <c r="E2131" s="85" t="s">
        <v>189</v>
      </c>
      <c r="F2131" s="85" t="s">
        <v>56</v>
      </c>
      <c r="G2131" s="85" t="s">
        <v>189</v>
      </c>
      <c r="H2131" s="85" t="s">
        <v>312</v>
      </c>
      <c r="I2131" s="94">
        <v>0.35</v>
      </c>
      <c r="J2131" s="78">
        <f t="shared" si="69"/>
        <v>130</v>
      </c>
    </row>
    <row r="2132" spans="1:10" ht="15.5">
      <c r="A2132" s="34">
        <f t="shared" si="68"/>
        <v>2128</v>
      </c>
      <c r="B2132" s="85" t="s">
        <v>187</v>
      </c>
      <c r="C2132" s="85" t="s">
        <v>4455</v>
      </c>
      <c r="D2132" s="85" t="s">
        <v>4456</v>
      </c>
      <c r="E2132" s="85" t="s">
        <v>189</v>
      </c>
      <c r="F2132" s="85" t="s">
        <v>56</v>
      </c>
      <c r="G2132" s="85" t="s">
        <v>189</v>
      </c>
      <c r="H2132" s="85" t="s">
        <v>273</v>
      </c>
      <c r="I2132" s="94">
        <v>0.35</v>
      </c>
      <c r="J2132" s="78">
        <f t="shared" si="69"/>
        <v>54.6</v>
      </c>
    </row>
    <row r="2133" spans="1:10" ht="15.5">
      <c r="A2133" s="34">
        <f t="shared" si="68"/>
        <v>2129</v>
      </c>
      <c r="B2133" s="85" t="s">
        <v>187</v>
      </c>
      <c r="C2133" s="85" t="s">
        <v>4457</v>
      </c>
      <c r="D2133" s="85" t="s">
        <v>4458</v>
      </c>
      <c r="E2133" s="85" t="s">
        <v>189</v>
      </c>
      <c r="F2133" s="85" t="s">
        <v>56</v>
      </c>
      <c r="G2133" s="85" t="s">
        <v>189</v>
      </c>
      <c r="H2133" s="85" t="s">
        <v>319</v>
      </c>
      <c r="I2133" s="94">
        <v>0.35</v>
      </c>
      <c r="J2133" s="78">
        <f t="shared" si="69"/>
        <v>63.7</v>
      </c>
    </row>
    <row r="2134" spans="1:10" ht="15.5">
      <c r="A2134" s="34">
        <f t="shared" si="68"/>
        <v>2130</v>
      </c>
      <c r="B2134" s="85" t="s">
        <v>187</v>
      </c>
      <c r="C2134" s="85" t="s">
        <v>4459</v>
      </c>
      <c r="D2134" s="85" t="s">
        <v>4460</v>
      </c>
      <c r="E2134" s="85" t="s">
        <v>189</v>
      </c>
      <c r="F2134" s="85" t="s">
        <v>56</v>
      </c>
      <c r="G2134" s="85" t="s">
        <v>189</v>
      </c>
      <c r="H2134" s="85" t="s">
        <v>216</v>
      </c>
      <c r="I2134" s="94">
        <v>0.35</v>
      </c>
      <c r="J2134" s="78">
        <f t="shared" si="69"/>
        <v>78.650000000000006</v>
      </c>
    </row>
    <row r="2135" spans="1:10" ht="15.5">
      <c r="A2135" s="34">
        <f t="shared" ref="A2135:A2198" si="70">SUM(A2134+1)</f>
        <v>2131</v>
      </c>
      <c r="B2135" s="85" t="s">
        <v>187</v>
      </c>
      <c r="C2135" s="85" t="s">
        <v>4461</v>
      </c>
      <c r="D2135" s="85" t="s">
        <v>4462</v>
      </c>
      <c r="E2135" s="85" t="s">
        <v>189</v>
      </c>
      <c r="F2135" s="85" t="s">
        <v>56</v>
      </c>
      <c r="G2135" s="85" t="s">
        <v>189</v>
      </c>
      <c r="H2135" s="85" t="s">
        <v>322</v>
      </c>
      <c r="I2135" s="94">
        <v>0.35</v>
      </c>
      <c r="J2135" s="78">
        <f t="shared" si="69"/>
        <v>59.15</v>
      </c>
    </row>
    <row r="2136" spans="1:10" ht="15.5">
      <c r="A2136" s="34">
        <f t="shared" si="70"/>
        <v>2132</v>
      </c>
      <c r="B2136" s="85" t="s">
        <v>187</v>
      </c>
      <c r="C2136" s="85" t="s">
        <v>4463</v>
      </c>
      <c r="D2136" s="85" t="s">
        <v>4464</v>
      </c>
      <c r="E2136" s="85" t="s">
        <v>189</v>
      </c>
      <c r="F2136" s="85" t="s">
        <v>56</v>
      </c>
      <c r="G2136" s="85" t="s">
        <v>189</v>
      </c>
      <c r="H2136" s="85" t="s">
        <v>216</v>
      </c>
      <c r="I2136" s="94">
        <v>0.35</v>
      </c>
      <c r="J2136" s="78">
        <f t="shared" si="69"/>
        <v>78.650000000000006</v>
      </c>
    </row>
    <row r="2137" spans="1:10" ht="15.5">
      <c r="A2137" s="34">
        <f t="shared" si="70"/>
        <v>2133</v>
      </c>
      <c r="B2137" s="85" t="s">
        <v>187</v>
      </c>
      <c r="C2137" s="85" t="s">
        <v>4465</v>
      </c>
      <c r="D2137" s="85" t="s">
        <v>4466</v>
      </c>
      <c r="E2137" s="85" t="s">
        <v>189</v>
      </c>
      <c r="F2137" s="85" t="s">
        <v>56</v>
      </c>
      <c r="G2137" s="85" t="s">
        <v>189</v>
      </c>
      <c r="H2137" s="85" t="s">
        <v>295</v>
      </c>
      <c r="I2137" s="94">
        <v>0.35</v>
      </c>
      <c r="J2137" s="78">
        <f t="shared" si="69"/>
        <v>45.5</v>
      </c>
    </row>
    <row r="2138" spans="1:10" ht="15.5">
      <c r="A2138" s="34">
        <f t="shared" si="70"/>
        <v>2134</v>
      </c>
      <c r="B2138" s="85" t="s">
        <v>187</v>
      </c>
      <c r="C2138" s="85" t="s">
        <v>4467</v>
      </c>
      <c r="D2138" s="85" t="s">
        <v>4468</v>
      </c>
      <c r="E2138" s="85" t="s">
        <v>189</v>
      </c>
      <c r="F2138" s="85" t="s">
        <v>56</v>
      </c>
      <c r="G2138" s="85" t="s">
        <v>189</v>
      </c>
      <c r="H2138" s="85" t="s">
        <v>295</v>
      </c>
      <c r="I2138" s="94">
        <v>0.35</v>
      </c>
      <c r="J2138" s="78">
        <f t="shared" si="69"/>
        <v>45.5</v>
      </c>
    </row>
    <row r="2139" spans="1:10" ht="15.5">
      <c r="A2139" s="34">
        <f t="shared" si="70"/>
        <v>2135</v>
      </c>
      <c r="B2139" s="85" t="s">
        <v>187</v>
      </c>
      <c r="C2139" s="85" t="s">
        <v>4469</v>
      </c>
      <c r="D2139" s="85" t="s">
        <v>4470</v>
      </c>
      <c r="E2139" s="85" t="s">
        <v>189</v>
      </c>
      <c r="F2139" s="85" t="s">
        <v>56</v>
      </c>
      <c r="G2139" s="85" t="s">
        <v>189</v>
      </c>
      <c r="H2139" s="85" t="s">
        <v>295</v>
      </c>
      <c r="I2139" s="94">
        <v>0.35</v>
      </c>
      <c r="J2139" s="78">
        <f t="shared" si="69"/>
        <v>45.5</v>
      </c>
    </row>
    <row r="2140" spans="1:10" ht="15.5">
      <c r="A2140" s="34">
        <f t="shared" si="70"/>
        <v>2136</v>
      </c>
      <c r="B2140" s="85" t="s">
        <v>187</v>
      </c>
      <c r="C2140" s="85" t="s">
        <v>4471</v>
      </c>
      <c r="D2140" s="85" t="s">
        <v>4472</v>
      </c>
      <c r="E2140" s="85" t="s">
        <v>189</v>
      </c>
      <c r="F2140" s="85" t="s">
        <v>56</v>
      </c>
      <c r="G2140" s="85" t="s">
        <v>189</v>
      </c>
      <c r="H2140" s="85" t="s">
        <v>308</v>
      </c>
      <c r="I2140" s="94">
        <v>0.35</v>
      </c>
      <c r="J2140" s="78">
        <f t="shared" si="69"/>
        <v>46.15</v>
      </c>
    </row>
    <row r="2141" spans="1:10" ht="15.5">
      <c r="A2141" s="34">
        <f t="shared" si="70"/>
        <v>2137</v>
      </c>
      <c r="B2141" s="85" t="s">
        <v>187</v>
      </c>
      <c r="C2141" s="85" t="s">
        <v>4473</v>
      </c>
      <c r="D2141" s="85" t="s">
        <v>4474</v>
      </c>
      <c r="E2141" s="85" t="s">
        <v>189</v>
      </c>
      <c r="F2141" s="85" t="s">
        <v>56</v>
      </c>
      <c r="G2141" s="85" t="s">
        <v>189</v>
      </c>
      <c r="H2141" s="85" t="s">
        <v>216</v>
      </c>
      <c r="I2141" s="94">
        <v>0.35</v>
      </c>
      <c r="J2141" s="78">
        <f t="shared" si="69"/>
        <v>78.650000000000006</v>
      </c>
    </row>
    <row r="2142" spans="1:10" ht="15.5">
      <c r="A2142" s="34">
        <f t="shared" si="70"/>
        <v>2138</v>
      </c>
      <c r="B2142" s="85" t="s">
        <v>187</v>
      </c>
      <c r="C2142" s="85" t="s">
        <v>4475</v>
      </c>
      <c r="D2142" s="85" t="s">
        <v>4476</v>
      </c>
      <c r="E2142" s="85" t="s">
        <v>189</v>
      </c>
      <c r="F2142" s="85" t="s">
        <v>56</v>
      </c>
      <c r="G2142" s="85" t="s">
        <v>189</v>
      </c>
      <c r="H2142" s="85" t="s">
        <v>216</v>
      </c>
      <c r="I2142" s="94">
        <v>0.35</v>
      </c>
      <c r="J2142" s="78">
        <f t="shared" si="69"/>
        <v>78.650000000000006</v>
      </c>
    </row>
    <row r="2143" spans="1:10" ht="15.5">
      <c r="A2143" s="34">
        <f t="shared" si="70"/>
        <v>2139</v>
      </c>
      <c r="B2143" s="85" t="s">
        <v>187</v>
      </c>
      <c r="C2143" s="85" t="s">
        <v>4477</v>
      </c>
      <c r="D2143" s="85" t="s">
        <v>4478</v>
      </c>
      <c r="E2143" s="85" t="s">
        <v>189</v>
      </c>
      <c r="F2143" s="85" t="s">
        <v>56</v>
      </c>
      <c r="G2143" s="85" t="s">
        <v>189</v>
      </c>
      <c r="H2143" s="85" t="s">
        <v>338</v>
      </c>
      <c r="I2143" s="94">
        <v>0.35</v>
      </c>
      <c r="J2143" s="78">
        <f t="shared" si="69"/>
        <v>422.5</v>
      </c>
    </row>
    <row r="2144" spans="1:10" ht="15.5">
      <c r="A2144" s="34">
        <f t="shared" si="70"/>
        <v>2140</v>
      </c>
      <c r="B2144" s="85" t="s">
        <v>187</v>
      </c>
      <c r="C2144" s="85" t="s">
        <v>4479</v>
      </c>
      <c r="D2144" s="85" t="s">
        <v>4480</v>
      </c>
      <c r="E2144" s="85" t="s">
        <v>189</v>
      </c>
      <c r="F2144" s="85" t="s">
        <v>56</v>
      </c>
      <c r="G2144" s="85" t="s">
        <v>189</v>
      </c>
      <c r="H2144" s="85" t="s">
        <v>4481</v>
      </c>
      <c r="I2144" s="94">
        <v>0.35</v>
      </c>
      <c r="J2144" s="78">
        <f t="shared" si="69"/>
        <v>453.7</v>
      </c>
    </row>
    <row r="2145" spans="1:10" ht="15.5">
      <c r="A2145" s="34">
        <f t="shared" si="70"/>
        <v>2141</v>
      </c>
      <c r="B2145" s="85" t="s">
        <v>187</v>
      </c>
      <c r="C2145" s="85" t="s">
        <v>4482</v>
      </c>
      <c r="D2145" s="85" t="s">
        <v>4483</v>
      </c>
      <c r="E2145" s="85" t="s">
        <v>189</v>
      </c>
      <c r="F2145" s="85" t="s">
        <v>56</v>
      </c>
      <c r="G2145" s="85" t="s">
        <v>189</v>
      </c>
      <c r="H2145" s="85" t="s">
        <v>338</v>
      </c>
      <c r="I2145" s="94">
        <v>0.35</v>
      </c>
      <c r="J2145" s="78">
        <f t="shared" si="69"/>
        <v>422.5</v>
      </c>
    </row>
    <row r="2146" spans="1:10" ht="15.5">
      <c r="A2146" s="34">
        <f t="shared" si="70"/>
        <v>2142</v>
      </c>
      <c r="B2146" s="85" t="s">
        <v>187</v>
      </c>
      <c r="C2146" s="85" t="s">
        <v>4484</v>
      </c>
      <c r="D2146" s="85" t="s">
        <v>4485</v>
      </c>
      <c r="E2146" s="85" t="s">
        <v>189</v>
      </c>
      <c r="F2146" s="85" t="s">
        <v>56</v>
      </c>
      <c r="G2146" s="85" t="s">
        <v>189</v>
      </c>
      <c r="H2146" s="85" t="s">
        <v>4481</v>
      </c>
      <c r="I2146" s="94">
        <v>0.35</v>
      </c>
      <c r="J2146" s="78">
        <f t="shared" si="69"/>
        <v>453.7</v>
      </c>
    </row>
    <row r="2147" spans="1:10" ht="15.5">
      <c r="A2147" s="34">
        <f t="shared" si="70"/>
        <v>2143</v>
      </c>
      <c r="B2147" s="85" t="s">
        <v>187</v>
      </c>
      <c r="C2147" s="85" t="s">
        <v>4486</v>
      </c>
      <c r="D2147" s="85" t="s">
        <v>4487</v>
      </c>
      <c r="E2147" s="85" t="s">
        <v>189</v>
      </c>
      <c r="F2147" s="85" t="s">
        <v>56</v>
      </c>
      <c r="G2147" s="85" t="s">
        <v>189</v>
      </c>
      <c r="H2147" s="85" t="s">
        <v>4481</v>
      </c>
      <c r="I2147" s="94">
        <v>0.35</v>
      </c>
      <c r="J2147" s="78">
        <f t="shared" si="69"/>
        <v>453.7</v>
      </c>
    </row>
    <row r="2148" spans="1:10" ht="15.5">
      <c r="A2148" s="34">
        <f t="shared" si="70"/>
        <v>2144</v>
      </c>
      <c r="B2148" s="85" t="s">
        <v>187</v>
      </c>
      <c r="C2148" s="85" t="s">
        <v>4488</v>
      </c>
      <c r="D2148" s="85" t="s">
        <v>4489</v>
      </c>
      <c r="E2148" s="85" t="s">
        <v>189</v>
      </c>
      <c r="F2148" s="85" t="s">
        <v>56</v>
      </c>
      <c r="G2148" s="85" t="s">
        <v>189</v>
      </c>
      <c r="H2148" s="85" t="s">
        <v>4490</v>
      </c>
      <c r="I2148" s="94">
        <v>0.35</v>
      </c>
      <c r="J2148" s="78">
        <f t="shared" si="69"/>
        <v>599.30000000000007</v>
      </c>
    </row>
    <row r="2149" spans="1:10" ht="15.5">
      <c r="A2149" s="34">
        <f t="shared" si="70"/>
        <v>2145</v>
      </c>
      <c r="B2149" s="85" t="s">
        <v>187</v>
      </c>
      <c r="C2149" s="85" t="s">
        <v>4491</v>
      </c>
      <c r="D2149" s="85" t="s">
        <v>4492</v>
      </c>
      <c r="E2149" s="85" t="s">
        <v>189</v>
      </c>
      <c r="F2149" s="85" t="s">
        <v>56</v>
      </c>
      <c r="G2149" s="85" t="s">
        <v>189</v>
      </c>
      <c r="H2149" s="85" t="s">
        <v>4493</v>
      </c>
      <c r="I2149" s="94">
        <v>0.35</v>
      </c>
      <c r="J2149" s="78">
        <f t="shared" si="69"/>
        <v>1865.5</v>
      </c>
    </row>
    <row r="2150" spans="1:10" ht="15.5">
      <c r="A2150" s="34">
        <f t="shared" si="70"/>
        <v>2146</v>
      </c>
      <c r="B2150" s="85" t="s">
        <v>187</v>
      </c>
      <c r="C2150" s="85" t="s">
        <v>4494</v>
      </c>
      <c r="D2150" s="85" t="s">
        <v>4495</v>
      </c>
      <c r="E2150" s="85" t="s">
        <v>189</v>
      </c>
      <c r="F2150" s="85" t="s">
        <v>56</v>
      </c>
      <c r="G2150" s="85" t="s">
        <v>189</v>
      </c>
      <c r="H2150" s="85" t="s">
        <v>4496</v>
      </c>
      <c r="I2150" s="94">
        <v>0.35</v>
      </c>
      <c r="J2150" s="78">
        <f t="shared" si="69"/>
        <v>2083.9</v>
      </c>
    </row>
    <row r="2151" spans="1:10" ht="15.5">
      <c r="A2151" s="34">
        <f t="shared" si="70"/>
        <v>2147</v>
      </c>
      <c r="B2151" s="85" t="s">
        <v>187</v>
      </c>
      <c r="C2151" s="85" t="s">
        <v>4497</v>
      </c>
      <c r="D2151" s="85" t="s">
        <v>4498</v>
      </c>
      <c r="E2151" s="85" t="s">
        <v>189</v>
      </c>
      <c r="F2151" s="85" t="s">
        <v>56</v>
      </c>
      <c r="G2151" s="85" t="s">
        <v>189</v>
      </c>
      <c r="H2151" s="85" t="s">
        <v>4493</v>
      </c>
      <c r="I2151" s="94">
        <v>0.35</v>
      </c>
      <c r="J2151" s="78">
        <f t="shared" si="69"/>
        <v>1865.5</v>
      </c>
    </row>
    <row r="2152" spans="1:10" ht="15.5">
      <c r="A2152" s="34">
        <f t="shared" si="70"/>
        <v>2148</v>
      </c>
      <c r="B2152" s="85" t="s">
        <v>187</v>
      </c>
      <c r="C2152" s="85" t="s">
        <v>4499</v>
      </c>
      <c r="D2152" s="85" t="s">
        <v>4500</v>
      </c>
      <c r="E2152" s="85" t="s">
        <v>189</v>
      </c>
      <c r="F2152" s="85" t="s">
        <v>56</v>
      </c>
      <c r="G2152" s="85" t="s">
        <v>189</v>
      </c>
      <c r="H2152" s="85" t="s">
        <v>4496</v>
      </c>
      <c r="I2152" s="94">
        <v>0.35</v>
      </c>
      <c r="J2152" s="78">
        <f t="shared" si="69"/>
        <v>2083.9</v>
      </c>
    </row>
    <row r="2153" spans="1:10" ht="15.5">
      <c r="A2153" s="34">
        <f t="shared" si="70"/>
        <v>2149</v>
      </c>
      <c r="B2153" s="85" t="s">
        <v>187</v>
      </c>
      <c r="C2153" s="85" t="s">
        <v>4501</v>
      </c>
      <c r="D2153" s="85" t="s">
        <v>4502</v>
      </c>
      <c r="E2153" s="85" t="s">
        <v>189</v>
      </c>
      <c r="F2153" s="85" t="s">
        <v>56</v>
      </c>
      <c r="G2153" s="85" t="s">
        <v>189</v>
      </c>
      <c r="H2153" s="85" t="s">
        <v>4493</v>
      </c>
      <c r="I2153" s="94">
        <v>0.35</v>
      </c>
      <c r="J2153" s="78">
        <f t="shared" si="69"/>
        <v>1865.5</v>
      </c>
    </row>
    <row r="2154" spans="1:10" ht="15.5">
      <c r="A2154" s="34">
        <f t="shared" si="70"/>
        <v>2150</v>
      </c>
      <c r="B2154" s="85" t="s">
        <v>187</v>
      </c>
      <c r="C2154" s="85" t="s">
        <v>4503</v>
      </c>
      <c r="D2154" s="85" t="s">
        <v>4504</v>
      </c>
      <c r="E2154" s="85" t="s">
        <v>189</v>
      </c>
      <c r="F2154" s="85" t="s">
        <v>56</v>
      </c>
      <c r="G2154" s="85" t="s">
        <v>189</v>
      </c>
      <c r="H2154" s="85" t="s">
        <v>4496</v>
      </c>
      <c r="I2154" s="94">
        <v>0.35</v>
      </c>
      <c r="J2154" s="78">
        <f t="shared" si="69"/>
        <v>2083.9</v>
      </c>
    </row>
    <row r="2155" spans="1:10" ht="15.5">
      <c r="A2155" s="34">
        <f t="shared" si="70"/>
        <v>2151</v>
      </c>
      <c r="B2155" s="85" t="s">
        <v>187</v>
      </c>
      <c r="C2155" s="85" t="s">
        <v>4505</v>
      </c>
      <c r="D2155" s="85" t="s">
        <v>4506</v>
      </c>
      <c r="E2155" s="85" t="s">
        <v>189</v>
      </c>
      <c r="F2155" s="85" t="s">
        <v>56</v>
      </c>
      <c r="G2155" s="85" t="s">
        <v>189</v>
      </c>
      <c r="H2155" s="85" t="s">
        <v>4507</v>
      </c>
      <c r="I2155" s="94">
        <v>0.35</v>
      </c>
      <c r="J2155" s="78">
        <f t="shared" si="69"/>
        <v>1730.95</v>
      </c>
    </row>
    <row r="2156" spans="1:10" ht="15.5">
      <c r="A2156" s="34">
        <f t="shared" si="70"/>
        <v>2152</v>
      </c>
      <c r="B2156" s="85" t="s">
        <v>187</v>
      </c>
      <c r="C2156" s="85" t="s">
        <v>4508</v>
      </c>
      <c r="D2156" s="85" t="s">
        <v>4509</v>
      </c>
      <c r="E2156" s="85" t="s">
        <v>189</v>
      </c>
      <c r="F2156" s="85" t="s">
        <v>56</v>
      </c>
      <c r="G2156" s="85" t="s">
        <v>189</v>
      </c>
      <c r="H2156" s="85" t="s">
        <v>4510</v>
      </c>
      <c r="I2156" s="94">
        <v>0.35</v>
      </c>
      <c r="J2156" s="78">
        <f t="shared" si="69"/>
        <v>1933.75</v>
      </c>
    </row>
    <row r="2157" spans="1:10" ht="15.5">
      <c r="A2157" s="34">
        <f t="shared" si="70"/>
        <v>2153</v>
      </c>
      <c r="B2157" s="85" t="s">
        <v>187</v>
      </c>
      <c r="C2157" s="85" t="s">
        <v>4511</v>
      </c>
      <c r="D2157" s="85" t="s">
        <v>4512</v>
      </c>
      <c r="E2157" s="85" t="s">
        <v>189</v>
      </c>
      <c r="F2157" s="85" t="s">
        <v>56</v>
      </c>
      <c r="G2157" s="85" t="s">
        <v>189</v>
      </c>
      <c r="H2157" s="85" t="s">
        <v>4507</v>
      </c>
      <c r="I2157" s="94">
        <v>0.35</v>
      </c>
      <c r="J2157" s="78">
        <f t="shared" si="69"/>
        <v>1730.95</v>
      </c>
    </row>
    <row r="2158" spans="1:10" ht="15.5">
      <c r="A2158" s="34">
        <f t="shared" si="70"/>
        <v>2154</v>
      </c>
      <c r="B2158" s="85" t="s">
        <v>187</v>
      </c>
      <c r="C2158" s="85" t="s">
        <v>4513</v>
      </c>
      <c r="D2158" s="85" t="s">
        <v>4514</v>
      </c>
      <c r="E2158" s="85" t="s">
        <v>189</v>
      </c>
      <c r="F2158" s="85" t="s">
        <v>56</v>
      </c>
      <c r="G2158" s="85" t="s">
        <v>189</v>
      </c>
      <c r="H2158" s="85" t="s">
        <v>4510</v>
      </c>
      <c r="I2158" s="94">
        <v>0.35</v>
      </c>
      <c r="J2158" s="78">
        <f t="shared" si="69"/>
        <v>1933.75</v>
      </c>
    </row>
    <row r="2159" spans="1:10" ht="15.5">
      <c r="A2159" s="34">
        <f t="shared" si="70"/>
        <v>2155</v>
      </c>
      <c r="B2159" s="85" t="s">
        <v>187</v>
      </c>
      <c r="C2159" s="85" t="s">
        <v>4515</v>
      </c>
      <c r="D2159" s="85" t="s">
        <v>4516</v>
      </c>
      <c r="E2159" s="85" t="s">
        <v>189</v>
      </c>
      <c r="F2159" s="85" t="s">
        <v>56</v>
      </c>
      <c r="G2159" s="85" t="s">
        <v>189</v>
      </c>
      <c r="H2159" s="85" t="s">
        <v>4507</v>
      </c>
      <c r="I2159" s="94">
        <v>0.35</v>
      </c>
      <c r="J2159" s="78">
        <f t="shared" ref="J2159:J2222" si="71">H2159*(1-I2159)</f>
        <v>1730.95</v>
      </c>
    </row>
    <row r="2160" spans="1:10" ht="15.5">
      <c r="A2160" s="34">
        <f t="shared" si="70"/>
        <v>2156</v>
      </c>
      <c r="B2160" s="85" t="s">
        <v>187</v>
      </c>
      <c r="C2160" s="85" t="s">
        <v>4517</v>
      </c>
      <c r="D2160" s="85" t="s">
        <v>4518</v>
      </c>
      <c r="E2160" s="85" t="s">
        <v>189</v>
      </c>
      <c r="F2160" s="85" t="s">
        <v>56</v>
      </c>
      <c r="G2160" s="85" t="s">
        <v>189</v>
      </c>
      <c r="H2160" s="85" t="s">
        <v>4510</v>
      </c>
      <c r="I2160" s="94">
        <v>0.35</v>
      </c>
      <c r="J2160" s="78">
        <f t="shared" si="71"/>
        <v>1933.75</v>
      </c>
    </row>
    <row r="2161" spans="1:10" ht="15.5">
      <c r="A2161" s="34">
        <f t="shared" si="70"/>
        <v>2157</v>
      </c>
      <c r="B2161" s="85" t="s">
        <v>187</v>
      </c>
      <c r="C2161" s="85" t="s">
        <v>4519</v>
      </c>
      <c r="D2161" s="85" t="s">
        <v>4520</v>
      </c>
      <c r="E2161" s="85" t="s">
        <v>189</v>
      </c>
      <c r="F2161" s="85" t="s">
        <v>56</v>
      </c>
      <c r="G2161" s="85" t="s">
        <v>189</v>
      </c>
      <c r="H2161" s="85" t="s">
        <v>4507</v>
      </c>
      <c r="I2161" s="94">
        <v>0.35</v>
      </c>
      <c r="J2161" s="78">
        <f t="shared" si="71"/>
        <v>1730.95</v>
      </c>
    </row>
    <row r="2162" spans="1:10" ht="15.5">
      <c r="A2162" s="34">
        <f t="shared" si="70"/>
        <v>2158</v>
      </c>
      <c r="B2162" s="85" t="s">
        <v>187</v>
      </c>
      <c r="C2162" s="85" t="s">
        <v>4521</v>
      </c>
      <c r="D2162" s="85" t="s">
        <v>4522</v>
      </c>
      <c r="E2162" s="85" t="s">
        <v>189</v>
      </c>
      <c r="F2162" s="85" t="s">
        <v>56</v>
      </c>
      <c r="G2162" s="85" t="s">
        <v>189</v>
      </c>
      <c r="H2162" s="85" t="s">
        <v>4510</v>
      </c>
      <c r="I2162" s="94">
        <v>0.35</v>
      </c>
      <c r="J2162" s="78">
        <f t="shared" si="71"/>
        <v>1933.75</v>
      </c>
    </row>
    <row r="2163" spans="1:10" ht="15.5">
      <c r="A2163" s="34">
        <f t="shared" si="70"/>
        <v>2159</v>
      </c>
      <c r="B2163" s="85" t="s">
        <v>187</v>
      </c>
      <c r="C2163" s="85" t="s">
        <v>4523</v>
      </c>
      <c r="D2163" s="85" t="s">
        <v>4524</v>
      </c>
      <c r="E2163" s="85" t="s">
        <v>189</v>
      </c>
      <c r="F2163" s="85" t="s">
        <v>56</v>
      </c>
      <c r="G2163" s="85" t="s">
        <v>189</v>
      </c>
      <c r="H2163" s="85" t="s">
        <v>4507</v>
      </c>
      <c r="I2163" s="94">
        <v>0.35</v>
      </c>
      <c r="J2163" s="78">
        <f t="shared" si="71"/>
        <v>1730.95</v>
      </c>
    </row>
    <row r="2164" spans="1:10" ht="15.5">
      <c r="A2164" s="34">
        <f t="shared" si="70"/>
        <v>2160</v>
      </c>
      <c r="B2164" s="85" t="s">
        <v>187</v>
      </c>
      <c r="C2164" s="85" t="s">
        <v>4525</v>
      </c>
      <c r="D2164" s="85" t="s">
        <v>4526</v>
      </c>
      <c r="E2164" s="85" t="s">
        <v>189</v>
      </c>
      <c r="F2164" s="85" t="s">
        <v>56</v>
      </c>
      <c r="G2164" s="85" t="s">
        <v>189</v>
      </c>
      <c r="H2164" s="85" t="s">
        <v>4510</v>
      </c>
      <c r="I2164" s="94">
        <v>0.35</v>
      </c>
      <c r="J2164" s="78">
        <f t="shared" si="71"/>
        <v>1933.75</v>
      </c>
    </row>
    <row r="2165" spans="1:10" ht="15.5">
      <c r="A2165" s="34">
        <f t="shared" si="70"/>
        <v>2161</v>
      </c>
      <c r="B2165" s="85" t="s">
        <v>187</v>
      </c>
      <c r="C2165" s="85" t="s">
        <v>4527</v>
      </c>
      <c r="D2165" s="85" t="s">
        <v>4528</v>
      </c>
      <c r="E2165" s="85" t="s">
        <v>189</v>
      </c>
      <c r="F2165" s="85" t="s">
        <v>56</v>
      </c>
      <c r="G2165" s="85" t="s">
        <v>189</v>
      </c>
      <c r="H2165" s="85" t="s">
        <v>4507</v>
      </c>
      <c r="I2165" s="94">
        <v>0.35</v>
      </c>
      <c r="J2165" s="78">
        <f t="shared" si="71"/>
        <v>1730.95</v>
      </c>
    </row>
    <row r="2166" spans="1:10" ht="15.5">
      <c r="A2166" s="34">
        <f t="shared" si="70"/>
        <v>2162</v>
      </c>
      <c r="B2166" s="85" t="s">
        <v>187</v>
      </c>
      <c r="C2166" s="85" t="s">
        <v>4529</v>
      </c>
      <c r="D2166" s="85" t="s">
        <v>4530</v>
      </c>
      <c r="E2166" s="85" t="s">
        <v>189</v>
      </c>
      <c r="F2166" s="85" t="s">
        <v>56</v>
      </c>
      <c r="G2166" s="85" t="s">
        <v>189</v>
      </c>
      <c r="H2166" s="85" t="s">
        <v>4510</v>
      </c>
      <c r="I2166" s="94">
        <v>0.35</v>
      </c>
      <c r="J2166" s="78">
        <f t="shared" si="71"/>
        <v>1933.75</v>
      </c>
    </row>
    <row r="2167" spans="1:10" ht="15.5">
      <c r="A2167" s="34">
        <f t="shared" si="70"/>
        <v>2163</v>
      </c>
      <c r="B2167" s="85" t="s">
        <v>187</v>
      </c>
      <c r="C2167" s="85" t="s">
        <v>4531</v>
      </c>
      <c r="D2167" s="85" t="s">
        <v>4532</v>
      </c>
      <c r="E2167" s="85" t="s">
        <v>189</v>
      </c>
      <c r="F2167" s="85" t="s">
        <v>56</v>
      </c>
      <c r="G2167" s="85" t="s">
        <v>189</v>
      </c>
      <c r="H2167" s="85" t="s">
        <v>4533</v>
      </c>
      <c r="I2167" s="94">
        <v>0.35</v>
      </c>
      <c r="J2167" s="78">
        <f t="shared" si="71"/>
        <v>1776.45</v>
      </c>
    </row>
    <row r="2168" spans="1:10" ht="15.5">
      <c r="A2168" s="34">
        <f t="shared" si="70"/>
        <v>2164</v>
      </c>
      <c r="B2168" s="85" t="s">
        <v>187</v>
      </c>
      <c r="C2168" s="85" t="s">
        <v>4534</v>
      </c>
      <c r="D2168" s="85" t="s">
        <v>4535</v>
      </c>
      <c r="E2168" s="85" t="s">
        <v>189</v>
      </c>
      <c r="F2168" s="85" t="s">
        <v>56</v>
      </c>
      <c r="G2168" s="85" t="s">
        <v>189</v>
      </c>
      <c r="H2168" s="85" t="s">
        <v>4536</v>
      </c>
      <c r="I2168" s="94">
        <v>0.35</v>
      </c>
      <c r="J2168" s="78">
        <f t="shared" si="71"/>
        <v>1875.9</v>
      </c>
    </row>
    <row r="2169" spans="1:10" ht="15.5">
      <c r="A2169" s="34">
        <f t="shared" si="70"/>
        <v>2165</v>
      </c>
      <c r="B2169" s="85" t="s">
        <v>187</v>
      </c>
      <c r="C2169" s="85" t="s">
        <v>4537</v>
      </c>
      <c r="D2169" s="85" t="s">
        <v>4538</v>
      </c>
      <c r="E2169" s="85" t="s">
        <v>189</v>
      </c>
      <c r="F2169" s="85" t="s">
        <v>56</v>
      </c>
      <c r="G2169" s="85" t="s">
        <v>189</v>
      </c>
      <c r="H2169" s="85" t="s">
        <v>4539</v>
      </c>
      <c r="I2169" s="94">
        <v>0.35</v>
      </c>
      <c r="J2169" s="78">
        <f t="shared" si="71"/>
        <v>1902.55</v>
      </c>
    </row>
    <row r="2170" spans="1:10" ht="15.5">
      <c r="A2170" s="34">
        <f t="shared" si="70"/>
        <v>2166</v>
      </c>
      <c r="B2170" s="85" t="s">
        <v>187</v>
      </c>
      <c r="C2170" s="85" t="s">
        <v>4540</v>
      </c>
      <c r="D2170" s="85" t="s">
        <v>4535</v>
      </c>
      <c r="E2170" s="85" t="s">
        <v>189</v>
      </c>
      <c r="F2170" s="85" t="s">
        <v>56</v>
      </c>
      <c r="G2170" s="85" t="s">
        <v>189</v>
      </c>
      <c r="H2170" s="85" t="s">
        <v>4541</v>
      </c>
      <c r="I2170" s="94">
        <v>0.35</v>
      </c>
      <c r="J2170" s="78">
        <f t="shared" si="71"/>
        <v>2027.3500000000001</v>
      </c>
    </row>
    <row r="2171" spans="1:10" ht="15.5">
      <c r="A2171" s="34">
        <f t="shared" si="70"/>
        <v>2167</v>
      </c>
      <c r="B2171" s="85" t="s">
        <v>187</v>
      </c>
      <c r="C2171" s="85" t="s">
        <v>4542</v>
      </c>
      <c r="D2171" s="85" t="s">
        <v>4543</v>
      </c>
      <c r="E2171" s="85" t="s">
        <v>189</v>
      </c>
      <c r="F2171" s="85" t="s">
        <v>56</v>
      </c>
      <c r="G2171" s="85" t="s">
        <v>189</v>
      </c>
      <c r="H2171" s="85" t="s">
        <v>4493</v>
      </c>
      <c r="I2171" s="94">
        <v>0.35</v>
      </c>
      <c r="J2171" s="78">
        <f t="shared" si="71"/>
        <v>1865.5</v>
      </c>
    </row>
    <row r="2172" spans="1:10" ht="15.5">
      <c r="A2172" s="34">
        <f t="shared" si="70"/>
        <v>2168</v>
      </c>
      <c r="B2172" s="85" t="s">
        <v>187</v>
      </c>
      <c r="C2172" s="85" t="s">
        <v>4544</v>
      </c>
      <c r="D2172" s="85" t="s">
        <v>4545</v>
      </c>
      <c r="E2172" s="85" t="s">
        <v>189</v>
      </c>
      <c r="F2172" s="85" t="s">
        <v>56</v>
      </c>
      <c r="G2172" s="85" t="s">
        <v>189</v>
      </c>
      <c r="H2172" s="85" t="s">
        <v>4496</v>
      </c>
      <c r="I2172" s="94">
        <v>0.35</v>
      </c>
      <c r="J2172" s="78">
        <f t="shared" si="71"/>
        <v>2083.9</v>
      </c>
    </row>
    <row r="2173" spans="1:10" ht="15.5">
      <c r="A2173" s="34">
        <f t="shared" si="70"/>
        <v>2169</v>
      </c>
      <c r="B2173" s="85" t="s">
        <v>187</v>
      </c>
      <c r="C2173" s="85" t="s">
        <v>4546</v>
      </c>
      <c r="D2173" s="85" t="s">
        <v>4547</v>
      </c>
      <c r="E2173" s="85" t="s">
        <v>189</v>
      </c>
      <c r="F2173" s="85" t="s">
        <v>56</v>
      </c>
      <c r="G2173" s="85" t="s">
        <v>189</v>
      </c>
      <c r="H2173" s="85" t="s">
        <v>4493</v>
      </c>
      <c r="I2173" s="94">
        <v>0.35</v>
      </c>
      <c r="J2173" s="78">
        <f t="shared" si="71"/>
        <v>1865.5</v>
      </c>
    </row>
    <row r="2174" spans="1:10" ht="15.5">
      <c r="A2174" s="34">
        <f t="shared" si="70"/>
        <v>2170</v>
      </c>
      <c r="B2174" s="85" t="s">
        <v>187</v>
      </c>
      <c r="C2174" s="85" t="s">
        <v>4548</v>
      </c>
      <c r="D2174" s="85" t="s">
        <v>4549</v>
      </c>
      <c r="E2174" s="85" t="s">
        <v>189</v>
      </c>
      <c r="F2174" s="85" t="s">
        <v>56</v>
      </c>
      <c r="G2174" s="85" t="s">
        <v>189</v>
      </c>
      <c r="H2174" s="85" t="s">
        <v>4496</v>
      </c>
      <c r="I2174" s="94">
        <v>0.35</v>
      </c>
      <c r="J2174" s="78">
        <f t="shared" si="71"/>
        <v>2083.9</v>
      </c>
    </row>
    <row r="2175" spans="1:10" ht="15.5">
      <c r="A2175" s="34">
        <f t="shared" si="70"/>
        <v>2171</v>
      </c>
      <c r="B2175" s="85" t="s">
        <v>187</v>
      </c>
      <c r="C2175" s="85" t="s">
        <v>4550</v>
      </c>
      <c r="D2175" s="85" t="s">
        <v>4551</v>
      </c>
      <c r="E2175" s="85" t="s">
        <v>189</v>
      </c>
      <c r="F2175" s="85" t="s">
        <v>56</v>
      </c>
      <c r="G2175" s="85" t="s">
        <v>189</v>
      </c>
      <c r="H2175" s="85" t="s">
        <v>4493</v>
      </c>
      <c r="I2175" s="94">
        <v>0.35</v>
      </c>
      <c r="J2175" s="78">
        <f t="shared" si="71"/>
        <v>1865.5</v>
      </c>
    </row>
    <row r="2176" spans="1:10" ht="15.5">
      <c r="A2176" s="34">
        <f t="shared" si="70"/>
        <v>2172</v>
      </c>
      <c r="B2176" s="85" t="s">
        <v>187</v>
      </c>
      <c r="C2176" s="85" t="s">
        <v>4552</v>
      </c>
      <c r="D2176" s="85" t="s">
        <v>4553</v>
      </c>
      <c r="E2176" s="85" t="s">
        <v>189</v>
      </c>
      <c r="F2176" s="85" t="s">
        <v>56</v>
      </c>
      <c r="G2176" s="85" t="s">
        <v>189</v>
      </c>
      <c r="H2176" s="85" t="s">
        <v>4496</v>
      </c>
      <c r="I2176" s="94">
        <v>0.35</v>
      </c>
      <c r="J2176" s="78">
        <f t="shared" si="71"/>
        <v>2083.9</v>
      </c>
    </row>
    <row r="2177" spans="1:10" ht="15.5">
      <c r="A2177" s="34">
        <f t="shared" si="70"/>
        <v>2173</v>
      </c>
      <c r="B2177" s="85" t="s">
        <v>187</v>
      </c>
      <c r="C2177" s="85" t="s">
        <v>4554</v>
      </c>
      <c r="D2177" s="85" t="s">
        <v>4555</v>
      </c>
      <c r="E2177" s="85" t="s">
        <v>189</v>
      </c>
      <c r="F2177" s="85" t="s">
        <v>56</v>
      </c>
      <c r="G2177" s="85" t="s">
        <v>189</v>
      </c>
      <c r="H2177" s="85" t="s">
        <v>4507</v>
      </c>
      <c r="I2177" s="94">
        <v>0.35</v>
      </c>
      <c r="J2177" s="78">
        <f t="shared" si="71"/>
        <v>1730.95</v>
      </c>
    </row>
    <row r="2178" spans="1:10" ht="15.5">
      <c r="A2178" s="34">
        <f t="shared" si="70"/>
        <v>2174</v>
      </c>
      <c r="B2178" s="85" t="s">
        <v>187</v>
      </c>
      <c r="C2178" s="85" t="s">
        <v>4556</v>
      </c>
      <c r="D2178" s="85" t="s">
        <v>4557</v>
      </c>
      <c r="E2178" s="85" t="s">
        <v>189</v>
      </c>
      <c r="F2178" s="85" t="s">
        <v>56</v>
      </c>
      <c r="G2178" s="85" t="s">
        <v>189</v>
      </c>
      <c r="H2178" s="85" t="s">
        <v>4510</v>
      </c>
      <c r="I2178" s="94">
        <v>0.35</v>
      </c>
      <c r="J2178" s="78">
        <f t="shared" si="71"/>
        <v>1933.75</v>
      </c>
    </row>
    <row r="2179" spans="1:10" ht="15.5">
      <c r="A2179" s="34">
        <f t="shared" si="70"/>
        <v>2175</v>
      </c>
      <c r="B2179" s="85" t="s">
        <v>187</v>
      </c>
      <c r="C2179" s="85" t="s">
        <v>4558</v>
      </c>
      <c r="D2179" s="85" t="s">
        <v>4559</v>
      </c>
      <c r="E2179" s="85" t="s">
        <v>189</v>
      </c>
      <c r="F2179" s="85" t="s">
        <v>56</v>
      </c>
      <c r="G2179" s="85" t="s">
        <v>189</v>
      </c>
      <c r="H2179" s="85" t="s">
        <v>4507</v>
      </c>
      <c r="I2179" s="94">
        <v>0.35</v>
      </c>
      <c r="J2179" s="78">
        <f t="shared" si="71"/>
        <v>1730.95</v>
      </c>
    </row>
    <row r="2180" spans="1:10" ht="15.5">
      <c r="A2180" s="34">
        <f t="shared" si="70"/>
        <v>2176</v>
      </c>
      <c r="B2180" s="85" t="s">
        <v>187</v>
      </c>
      <c r="C2180" s="85" t="s">
        <v>4560</v>
      </c>
      <c r="D2180" s="85" t="s">
        <v>4561</v>
      </c>
      <c r="E2180" s="85" t="s">
        <v>189</v>
      </c>
      <c r="F2180" s="85" t="s">
        <v>56</v>
      </c>
      <c r="G2180" s="85" t="s">
        <v>189</v>
      </c>
      <c r="H2180" s="85" t="s">
        <v>4510</v>
      </c>
      <c r="I2180" s="94">
        <v>0.35</v>
      </c>
      <c r="J2180" s="78">
        <f t="shared" si="71"/>
        <v>1933.75</v>
      </c>
    </row>
    <row r="2181" spans="1:10" ht="15.5">
      <c r="A2181" s="34">
        <f t="shared" si="70"/>
        <v>2177</v>
      </c>
      <c r="B2181" s="85" t="s">
        <v>187</v>
      </c>
      <c r="C2181" s="85" t="s">
        <v>4562</v>
      </c>
      <c r="D2181" s="85" t="s">
        <v>4563</v>
      </c>
      <c r="E2181" s="85" t="s">
        <v>189</v>
      </c>
      <c r="F2181" s="85" t="s">
        <v>56</v>
      </c>
      <c r="G2181" s="85" t="s">
        <v>189</v>
      </c>
      <c r="H2181" s="85" t="s">
        <v>4507</v>
      </c>
      <c r="I2181" s="94">
        <v>0.35</v>
      </c>
      <c r="J2181" s="78">
        <f t="shared" si="71"/>
        <v>1730.95</v>
      </c>
    </row>
    <row r="2182" spans="1:10" ht="15.5">
      <c r="A2182" s="34">
        <f t="shared" si="70"/>
        <v>2178</v>
      </c>
      <c r="B2182" s="85" t="s">
        <v>187</v>
      </c>
      <c r="C2182" s="85" t="s">
        <v>4564</v>
      </c>
      <c r="D2182" s="85" t="s">
        <v>4565</v>
      </c>
      <c r="E2182" s="85" t="s">
        <v>189</v>
      </c>
      <c r="F2182" s="85" t="s">
        <v>56</v>
      </c>
      <c r="G2182" s="85" t="s">
        <v>189</v>
      </c>
      <c r="H2182" s="85" t="s">
        <v>4510</v>
      </c>
      <c r="I2182" s="94">
        <v>0.35</v>
      </c>
      <c r="J2182" s="78">
        <f t="shared" si="71"/>
        <v>1933.75</v>
      </c>
    </row>
    <row r="2183" spans="1:10" ht="15.5">
      <c r="A2183" s="34">
        <f t="shared" si="70"/>
        <v>2179</v>
      </c>
      <c r="B2183" s="85" t="s">
        <v>187</v>
      </c>
      <c r="C2183" s="85" t="s">
        <v>4566</v>
      </c>
      <c r="D2183" s="85" t="s">
        <v>4567</v>
      </c>
      <c r="E2183" s="85" t="s">
        <v>189</v>
      </c>
      <c r="F2183" s="85" t="s">
        <v>56</v>
      </c>
      <c r="G2183" s="85" t="s">
        <v>189</v>
      </c>
      <c r="H2183" s="85" t="s">
        <v>4507</v>
      </c>
      <c r="I2183" s="94">
        <v>0.35</v>
      </c>
      <c r="J2183" s="78">
        <f t="shared" si="71"/>
        <v>1730.95</v>
      </c>
    </row>
    <row r="2184" spans="1:10" ht="15.5">
      <c r="A2184" s="34">
        <f t="shared" si="70"/>
        <v>2180</v>
      </c>
      <c r="B2184" s="85" t="s">
        <v>187</v>
      </c>
      <c r="C2184" s="85" t="s">
        <v>4568</v>
      </c>
      <c r="D2184" s="85" t="s">
        <v>4569</v>
      </c>
      <c r="E2184" s="85" t="s">
        <v>189</v>
      </c>
      <c r="F2184" s="85" t="s">
        <v>56</v>
      </c>
      <c r="G2184" s="85" t="s">
        <v>189</v>
      </c>
      <c r="H2184" s="85" t="s">
        <v>4510</v>
      </c>
      <c r="I2184" s="94">
        <v>0.35</v>
      </c>
      <c r="J2184" s="78">
        <f t="shared" si="71"/>
        <v>1933.75</v>
      </c>
    </row>
    <row r="2185" spans="1:10" ht="15.5">
      <c r="A2185" s="34">
        <f t="shared" si="70"/>
        <v>2181</v>
      </c>
      <c r="B2185" s="85" t="s">
        <v>187</v>
      </c>
      <c r="C2185" s="85" t="s">
        <v>4570</v>
      </c>
      <c r="D2185" s="85" t="s">
        <v>4571</v>
      </c>
      <c r="E2185" s="85" t="s">
        <v>189</v>
      </c>
      <c r="F2185" s="85" t="s">
        <v>56</v>
      </c>
      <c r="G2185" s="85" t="s">
        <v>189</v>
      </c>
      <c r="H2185" s="85" t="s">
        <v>4507</v>
      </c>
      <c r="I2185" s="94">
        <v>0.35</v>
      </c>
      <c r="J2185" s="78">
        <f t="shared" si="71"/>
        <v>1730.95</v>
      </c>
    </row>
    <row r="2186" spans="1:10" ht="15.5">
      <c r="A2186" s="34">
        <f t="shared" si="70"/>
        <v>2182</v>
      </c>
      <c r="B2186" s="85" t="s">
        <v>187</v>
      </c>
      <c r="C2186" s="85" t="s">
        <v>4572</v>
      </c>
      <c r="D2186" s="85" t="s">
        <v>4573</v>
      </c>
      <c r="E2186" s="85" t="s">
        <v>189</v>
      </c>
      <c r="F2186" s="85" t="s">
        <v>56</v>
      </c>
      <c r="G2186" s="85" t="s">
        <v>189</v>
      </c>
      <c r="H2186" s="85" t="s">
        <v>4510</v>
      </c>
      <c r="I2186" s="94">
        <v>0.35</v>
      </c>
      <c r="J2186" s="78">
        <f t="shared" si="71"/>
        <v>1933.75</v>
      </c>
    </row>
    <row r="2187" spans="1:10" ht="15.5">
      <c r="A2187" s="34">
        <f t="shared" si="70"/>
        <v>2183</v>
      </c>
      <c r="B2187" s="85" t="s">
        <v>187</v>
      </c>
      <c r="C2187" s="85" t="s">
        <v>4574</v>
      </c>
      <c r="D2187" s="85" t="s">
        <v>4575</v>
      </c>
      <c r="E2187" s="85" t="s">
        <v>189</v>
      </c>
      <c r="F2187" s="85" t="s">
        <v>56</v>
      </c>
      <c r="G2187" s="85" t="s">
        <v>189</v>
      </c>
      <c r="H2187" s="85" t="s">
        <v>4507</v>
      </c>
      <c r="I2187" s="94">
        <v>0.35</v>
      </c>
      <c r="J2187" s="78">
        <f t="shared" si="71"/>
        <v>1730.95</v>
      </c>
    </row>
    <row r="2188" spans="1:10" ht="15.5">
      <c r="A2188" s="34">
        <f t="shared" si="70"/>
        <v>2184</v>
      </c>
      <c r="B2188" s="85" t="s">
        <v>187</v>
      </c>
      <c r="C2188" s="85" t="s">
        <v>4576</v>
      </c>
      <c r="D2188" s="85" t="s">
        <v>4577</v>
      </c>
      <c r="E2188" s="85" t="s">
        <v>189</v>
      </c>
      <c r="F2188" s="85" t="s">
        <v>56</v>
      </c>
      <c r="G2188" s="85" t="s">
        <v>189</v>
      </c>
      <c r="H2188" s="85" t="s">
        <v>4510</v>
      </c>
      <c r="I2188" s="94">
        <v>0.35</v>
      </c>
      <c r="J2188" s="78">
        <f t="shared" si="71"/>
        <v>1933.75</v>
      </c>
    </row>
    <row r="2189" spans="1:10" ht="15.5">
      <c r="A2189" s="34">
        <f t="shared" si="70"/>
        <v>2185</v>
      </c>
      <c r="B2189" s="85" t="s">
        <v>187</v>
      </c>
      <c r="C2189" s="85" t="s">
        <v>4578</v>
      </c>
      <c r="D2189" s="85" t="s">
        <v>4579</v>
      </c>
      <c r="E2189" s="85" t="s">
        <v>189</v>
      </c>
      <c r="F2189" s="85" t="s">
        <v>56</v>
      </c>
      <c r="G2189" s="85" t="s">
        <v>189</v>
      </c>
      <c r="H2189" s="85" t="s">
        <v>4533</v>
      </c>
      <c r="I2189" s="94">
        <v>0.35</v>
      </c>
      <c r="J2189" s="78">
        <f t="shared" si="71"/>
        <v>1776.45</v>
      </c>
    </row>
    <row r="2190" spans="1:10" ht="15.5">
      <c r="A2190" s="34">
        <f t="shared" si="70"/>
        <v>2186</v>
      </c>
      <c r="B2190" s="85" t="s">
        <v>187</v>
      </c>
      <c r="C2190" s="85" t="s">
        <v>4580</v>
      </c>
      <c r="D2190" s="85" t="s">
        <v>4581</v>
      </c>
      <c r="E2190" s="85" t="s">
        <v>189</v>
      </c>
      <c r="F2190" s="85" t="s">
        <v>56</v>
      </c>
      <c r="G2190" s="85" t="s">
        <v>189</v>
      </c>
      <c r="H2190" s="85" t="s">
        <v>4536</v>
      </c>
      <c r="I2190" s="94">
        <v>0.35</v>
      </c>
      <c r="J2190" s="78">
        <f t="shared" si="71"/>
        <v>1875.9</v>
      </c>
    </row>
    <row r="2191" spans="1:10" ht="15.5">
      <c r="A2191" s="34">
        <f t="shared" si="70"/>
        <v>2187</v>
      </c>
      <c r="B2191" s="85" t="s">
        <v>187</v>
      </c>
      <c r="C2191" s="85" t="s">
        <v>4582</v>
      </c>
      <c r="D2191" s="85" t="s">
        <v>4583</v>
      </c>
      <c r="E2191" s="85" t="s">
        <v>189</v>
      </c>
      <c r="F2191" s="85" t="s">
        <v>56</v>
      </c>
      <c r="G2191" s="85" t="s">
        <v>189</v>
      </c>
      <c r="H2191" s="85" t="s">
        <v>4539</v>
      </c>
      <c r="I2191" s="94">
        <v>0.35</v>
      </c>
      <c r="J2191" s="78">
        <f t="shared" si="71"/>
        <v>1902.55</v>
      </c>
    </row>
    <row r="2192" spans="1:10" ht="15.5">
      <c r="A2192" s="34">
        <f t="shared" si="70"/>
        <v>2188</v>
      </c>
      <c r="B2192" s="85" t="s">
        <v>187</v>
      </c>
      <c r="C2192" s="85" t="s">
        <v>4584</v>
      </c>
      <c r="D2192" s="85" t="s">
        <v>4585</v>
      </c>
      <c r="E2192" s="85" t="s">
        <v>189</v>
      </c>
      <c r="F2192" s="85" t="s">
        <v>56</v>
      </c>
      <c r="G2192" s="85" t="s">
        <v>189</v>
      </c>
      <c r="H2192" s="85" t="s">
        <v>4541</v>
      </c>
      <c r="I2192" s="94">
        <v>0.35</v>
      </c>
      <c r="J2192" s="78">
        <f t="shared" si="71"/>
        <v>2027.3500000000001</v>
      </c>
    </row>
    <row r="2193" spans="1:10" ht="15.5">
      <c r="A2193" s="34">
        <f t="shared" si="70"/>
        <v>2189</v>
      </c>
      <c r="B2193" s="85" t="s">
        <v>187</v>
      </c>
      <c r="C2193" s="85" t="s">
        <v>4586</v>
      </c>
      <c r="D2193" s="85" t="s">
        <v>4587</v>
      </c>
      <c r="E2193" s="85" t="s">
        <v>189</v>
      </c>
      <c r="F2193" s="85" t="s">
        <v>56</v>
      </c>
      <c r="G2193" s="85" t="s">
        <v>189</v>
      </c>
      <c r="H2193" s="85" t="s">
        <v>4493</v>
      </c>
      <c r="I2193" s="94">
        <v>0.35</v>
      </c>
      <c r="J2193" s="78">
        <f t="shared" si="71"/>
        <v>1865.5</v>
      </c>
    </row>
    <row r="2194" spans="1:10" ht="15.5">
      <c r="A2194" s="34">
        <f t="shared" si="70"/>
        <v>2190</v>
      </c>
      <c r="B2194" s="85" t="s">
        <v>187</v>
      </c>
      <c r="C2194" s="85" t="s">
        <v>4588</v>
      </c>
      <c r="D2194" s="85" t="s">
        <v>4589</v>
      </c>
      <c r="E2194" s="85" t="s">
        <v>189</v>
      </c>
      <c r="F2194" s="85" t="s">
        <v>56</v>
      </c>
      <c r="G2194" s="85" t="s">
        <v>189</v>
      </c>
      <c r="H2194" s="85" t="s">
        <v>4496</v>
      </c>
      <c r="I2194" s="94">
        <v>0.35</v>
      </c>
      <c r="J2194" s="78">
        <f t="shared" si="71"/>
        <v>2083.9</v>
      </c>
    </row>
    <row r="2195" spans="1:10" ht="15.5">
      <c r="A2195" s="34">
        <f t="shared" si="70"/>
        <v>2191</v>
      </c>
      <c r="B2195" s="85" t="s">
        <v>187</v>
      </c>
      <c r="C2195" s="85" t="s">
        <v>4590</v>
      </c>
      <c r="D2195" s="85" t="s">
        <v>4591</v>
      </c>
      <c r="E2195" s="85" t="s">
        <v>189</v>
      </c>
      <c r="F2195" s="85" t="s">
        <v>56</v>
      </c>
      <c r="G2195" s="85" t="s">
        <v>189</v>
      </c>
      <c r="H2195" s="85" t="s">
        <v>4493</v>
      </c>
      <c r="I2195" s="94">
        <v>0.35</v>
      </c>
      <c r="J2195" s="78">
        <f t="shared" si="71"/>
        <v>1865.5</v>
      </c>
    </row>
    <row r="2196" spans="1:10" ht="15.5">
      <c r="A2196" s="34">
        <f t="shared" si="70"/>
        <v>2192</v>
      </c>
      <c r="B2196" s="85" t="s">
        <v>187</v>
      </c>
      <c r="C2196" s="85" t="s">
        <v>4592</v>
      </c>
      <c r="D2196" s="85" t="s">
        <v>4593</v>
      </c>
      <c r="E2196" s="85" t="s">
        <v>189</v>
      </c>
      <c r="F2196" s="85" t="s">
        <v>56</v>
      </c>
      <c r="G2196" s="85" t="s">
        <v>189</v>
      </c>
      <c r="H2196" s="85" t="s">
        <v>4496</v>
      </c>
      <c r="I2196" s="94">
        <v>0.35</v>
      </c>
      <c r="J2196" s="78">
        <f t="shared" si="71"/>
        <v>2083.9</v>
      </c>
    </row>
    <row r="2197" spans="1:10" ht="15.5">
      <c r="A2197" s="34">
        <f t="shared" si="70"/>
        <v>2193</v>
      </c>
      <c r="B2197" s="85" t="s">
        <v>187</v>
      </c>
      <c r="C2197" s="85" t="s">
        <v>4594</v>
      </c>
      <c r="D2197" s="85" t="s">
        <v>4595</v>
      </c>
      <c r="E2197" s="85" t="s">
        <v>189</v>
      </c>
      <c r="F2197" s="85" t="s">
        <v>56</v>
      </c>
      <c r="G2197" s="85" t="s">
        <v>189</v>
      </c>
      <c r="H2197" s="85" t="s">
        <v>4493</v>
      </c>
      <c r="I2197" s="94">
        <v>0.35</v>
      </c>
      <c r="J2197" s="78">
        <f t="shared" si="71"/>
        <v>1865.5</v>
      </c>
    </row>
    <row r="2198" spans="1:10" ht="15.5">
      <c r="A2198" s="34">
        <f t="shared" si="70"/>
        <v>2194</v>
      </c>
      <c r="B2198" s="85" t="s">
        <v>187</v>
      </c>
      <c r="C2198" s="85" t="s">
        <v>4596</v>
      </c>
      <c r="D2198" s="85" t="s">
        <v>4597</v>
      </c>
      <c r="E2198" s="85" t="s">
        <v>189</v>
      </c>
      <c r="F2198" s="85" t="s">
        <v>56</v>
      </c>
      <c r="G2198" s="85" t="s">
        <v>189</v>
      </c>
      <c r="H2198" s="85" t="s">
        <v>4496</v>
      </c>
      <c r="I2198" s="94">
        <v>0.35</v>
      </c>
      <c r="J2198" s="78">
        <f t="shared" si="71"/>
        <v>2083.9</v>
      </c>
    </row>
    <row r="2199" spans="1:10" ht="15.5">
      <c r="A2199" s="34">
        <f t="shared" ref="A2199:A2262" si="72">SUM(A2198+1)</f>
        <v>2195</v>
      </c>
      <c r="B2199" s="85" t="s">
        <v>187</v>
      </c>
      <c r="C2199" s="85" t="s">
        <v>4598</v>
      </c>
      <c r="D2199" s="85" t="s">
        <v>4599</v>
      </c>
      <c r="E2199" s="85" t="s">
        <v>189</v>
      </c>
      <c r="F2199" s="85" t="s">
        <v>56</v>
      </c>
      <c r="G2199" s="85" t="s">
        <v>189</v>
      </c>
      <c r="H2199" s="85" t="s">
        <v>4507</v>
      </c>
      <c r="I2199" s="94">
        <v>0.35</v>
      </c>
      <c r="J2199" s="78">
        <f t="shared" si="71"/>
        <v>1730.95</v>
      </c>
    </row>
    <row r="2200" spans="1:10" ht="15.5">
      <c r="A2200" s="34">
        <f t="shared" si="72"/>
        <v>2196</v>
      </c>
      <c r="B2200" s="85" t="s">
        <v>187</v>
      </c>
      <c r="C2200" s="85" t="s">
        <v>4600</v>
      </c>
      <c r="D2200" s="85" t="s">
        <v>4601</v>
      </c>
      <c r="E2200" s="85" t="s">
        <v>189</v>
      </c>
      <c r="F2200" s="85" t="s">
        <v>56</v>
      </c>
      <c r="G2200" s="85" t="s">
        <v>189</v>
      </c>
      <c r="H2200" s="85" t="s">
        <v>4510</v>
      </c>
      <c r="I2200" s="94">
        <v>0.35</v>
      </c>
      <c r="J2200" s="78">
        <f t="shared" si="71"/>
        <v>1933.75</v>
      </c>
    </row>
    <row r="2201" spans="1:10" ht="15.5">
      <c r="A2201" s="34">
        <f t="shared" si="72"/>
        <v>2197</v>
      </c>
      <c r="B2201" s="85" t="s">
        <v>187</v>
      </c>
      <c r="C2201" s="85" t="s">
        <v>4602</v>
      </c>
      <c r="D2201" s="85" t="s">
        <v>4603</v>
      </c>
      <c r="E2201" s="85" t="s">
        <v>189</v>
      </c>
      <c r="F2201" s="85" t="s">
        <v>56</v>
      </c>
      <c r="G2201" s="85" t="s">
        <v>189</v>
      </c>
      <c r="H2201" s="85" t="s">
        <v>4507</v>
      </c>
      <c r="I2201" s="94">
        <v>0.35</v>
      </c>
      <c r="J2201" s="78">
        <f t="shared" si="71"/>
        <v>1730.95</v>
      </c>
    </row>
    <row r="2202" spans="1:10" ht="15.5">
      <c r="A2202" s="34">
        <f t="shared" si="72"/>
        <v>2198</v>
      </c>
      <c r="B2202" s="85" t="s">
        <v>187</v>
      </c>
      <c r="C2202" s="85" t="s">
        <v>4604</v>
      </c>
      <c r="D2202" s="85" t="s">
        <v>4605</v>
      </c>
      <c r="E2202" s="85" t="s">
        <v>189</v>
      </c>
      <c r="F2202" s="85" t="s">
        <v>56</v>
      </c>
      <c r="G2202" s="85" t="s">
        <v>189</v>
      </c>
      <c r="H2202" s="85" t="s">
        <v>4510</v>
      </c>
      <c r="I2202" s="94">
        <v>0.35</v>
      </c>
      <c r="J2202" s="78">
        <f t="shared" si="71"/>
        <v>1933.75</v>
      </c>
    </row>
    <row r="2203" spans="1:10" ht="15.5">
      <c r="A2203" s="34">
        <f t="shared" si="72"/>
        <v>2199</v>
      </c>
      <c r="B2203" s="85" t="s">
        <v>187</v>
      </c>
      <c r="C2203" s="85" t="s">
        <v>4606</v>
      </c>
      <c r="D2203" s="85" t="s">
        <v>4607</v>
      </c>
      <c r="E2203" s="85" t="s">
        <v>189</v>
      </c>
      <c r="F2203" s="85" t="s">
        <v>56</v>
      </c>
      <c r="G2203" s="85" t="s">
        <v>189</v>
      </c>
      <c r="H2203" s="85" t="s">
        <v>4507</v>
      </c>
      <c r="I2203" s="94">
        <v>0.35</v>
      </c>
      <c r="J2203" s="78">
        <f t="shared" si="71"/>
        <v>1730.95</v>
      </c>
    </row>
    <row r="2204" spans="1:10" ht="15.5">
      <c r="A2204" s="34">
        <f t="shared" si="72"/>
        <v>2200</v>
      </c>
      <c r="B2204" s="85" t="s">
        <v>187</v>
      </c>
      <c r="C2204" s="85" t="s">
        <v>4608</v>
      </c>
      <c r="D2204" s="85" t="s">
        <v>4609</v>
      </c>
      <c r="E2204" s="85" t="s">
        <v>189</v>
      </c>
      <c r="F2204" s="85" t="s">
        <v>56</v>
      </c>
      <c r="G2204" s="85" t="s">
        <v>189</v>
      </c>
      <c r="H2204" s="85" t="s">
        <v>4510</v>
      </c>
      <c r="I2204" s="94">
        <v>0.35</v>
      </c>
      <c r="J2204" s="78">
        <f t="shared" si="71"/>
        <v>1933.75</v>
      </c>
    </row>
    <row r="2205" spans="1:10" ht="15.5">
      <c r="A2205" s="34">
        <f t="shared" si="72"/>
        <v>2201</v>
      </c>
      <c r="B2205" s="85" t="s">
        <v>187</v>
      </c>
      <c r="C2205" s="85" t="s">
        <v>4610</v>
      </c>
      <c r="D2205" s="85" t="s">
        <v>4611</v>
      </c>
      <c r="E2205" s="85" t="s">
        <v>189</v>
      </c>
      <c r="F2205" s="85" t="s">
        <v>56</v>
      </c>
      <c r="G2205" s="85" t="s">
        <v>189</v>
      </c>
      <c r="H2205" s="85" t="s">
        <v>4507</v>
      </c>
      <c r="I2205" s="94">
        <v>0.35</v>
      </c>
      <c r="J2205" s="78">
        <f t="shared" si="71"/>
        <v>1730.95</v>
      </c>
    </row>
    <row r="2206" spans="1:10" ht="15.5">
      <c r="A2206" s="34">
        <f t="shared" si="72"/>
        <v>2202</v>
      </c>
      <c r="B2206" s="85" t="s">
        <v>187</v>
      </c>
      <c r="C2206" s="85" t="s">
        <v>4612</v>
      </c>
      <c r="D2206" s="85" t="s">
        <v>4613</v>
      </c>
      <c r="E2206" s="85" t="s">
        <v>189</v>
      </c>
      <c r="F2206" s="85" t="s">
        <v>56</v>
      </c>
      <c r="G2206" s="85" t="s">
        <v>189</v>
      </c>
      <c r="H2206" s="85" t="s">
        <v>4510</v>
      </c>
      <c r="I2206" s="94">
        <v>0.35</v>
      </c>
      <c r="J2206" s="78">
        <f t="shared" si="71"/>
        <v>1933.75</v>
      </c>
    </row>
    <row r="2207" spans="1:10" ht="15.5">
      <c r="A2207" s="34">
        <f t="shared" si="72"/>
        <v>2203</v>
      </c>
      <c r="B2207" s="85" t="s">
        <v>187</v>
      </c>
      <c r="C2207" s="85" t="s">
        <v>4614</v>
      </c>
      <c r="D2207" s="85" t="s">
        <v>4615</v>
      </c>
      <c r="E2207" s="85" t="s">
        <v>189</v>
      </c>
      <c r="F2207" s="85" t="s">
        <v>56</v>
      </c>
      <c r="G2207" s="85" t="s">
        <v>189</v>
      </c>
      <c r="H2207" s="85" t="s">
        <v>4507</v>
      </c>
      <c r="I2207" s="94">
        <v>0.35</v>
      </c>
      <c r="J2207" s="78">
        <f t="shared" si="71"/>
        <v>1730.95</v>
      </c>
    </row>
    <row r="2208" spans="1:10" ht="15.5">
      <c r="A2208" s="34">
        <f t="shared" si="72"/>
        <v>2204</v>
      </c>
      <c r="B2208" s="85" t="s">
        <v>187</v>
      </c>
      <c r="C2208" s="85" t="s">
        <v>4616</v>
      </c>
      <c r="D2208" s="85" t="s">
        <v>4617</v>
      </c>
      <c r="E2208" s="85" t="s">
        <v>189</v>
      </c>
      <c r="F2208" s="85" t="s">
        <v>56</v>
      </c>
      <c r="G2208" s="85" t="s">
        <v>189</v>
      </c>
      <c r="H2208" s="85" t="s">
        <v>4510</v>
      </c>
      <c r="I2208" s="94">
        <v>0.35</v>
      </c>
      <c r="J2208" s="78">
        <f t="shared" si="71"/>
        <v>1933.75</v>
      </c>
    </row>
    <row r="2209" spans="1:10" ht="15.5">
      <c r="A2209" s="34">
        <f t="shared" si="72"/>
        <v>2205</v>
      </c>
      <c r="B2209" s="85" t="s">
        <v>187</v>
      </c>
      <c r="C2209" s="85" t="s">
        <v>4618</v>
      </c>
      <c r="D2209" s="85" t="s">
        <v>4619</v>
      </c>
      <c r="E2209" s="85" t="s">
        <v>189</v>
      </c>
      <c r="F2209" s="85" t="s">
        <v>56</v>
      </c>
      <c r="G2209" s="85" t="s">
        <v>189</v>
      </c>
      <c r="H2209" s="85" t="s">
        <v>4507</v>
      </c>
      <c r="I2209" s="94">
        <v>0.35</v>
      </c>
      <c r="J2209" s="78">
        <f t="shared" si="71"/>
        <v>1730.95</v>
      </c>
    </row>
    <row r="2210" spans="1:10" ht="15.5">
      <c r="A2210" s="34">
        <f t="shared" si="72"/>
        <v>2206</v>
      </c>
      <c r="B2210" s="85" t="s">
        <v>187</v>
      </c>
      <c r="C2210" s="85" t="s">
        <v>4620</v>
      </c>
      <c r="D2210" s="85" t="s">
        <v>4621</v>
      </c>
      <c r="E2210" s="85" t="s">
        <v>189</v>
      </c>
      <c r="F2210" s="85" t="s">
        <v>56</v>
      </c>
      <c r="G2210" s="85" t="s">
        <v>189</v>
      </c>
      <c r="H2210" s="85" t="s">
        <v>4510</v>
      </c>
      <c r="I2210" s="94">
        <v>0.35</v>
      </c>
      <c r="J2210" s="78">
        <f t="shared" si="71"/>
        <v>1933.75</v>
      </c>
    </row>
    <row r="2211" spans="1:10" ht="15.5">
      <c r="A2211" s="34">
        <f t="shared" si="72"/>
        <v>2207</v>
      </c>
      <c r="B2211" s="85" t="s">
        <v>187</v>
      </c>
      <c r="C2211" s="85" t="s">
        <v>4622</v>
      </c>
      <c r="D2211" s="85" t="s">
        <v>4623</v>
      </c>
      <c r="E2211" s="85" t="s">
        <v>189</v>
      </c>
      <c r="F2211" s="85" t="s">
        <v>56</v>
      </c>
      <c r="G2211" s="85" t="s">
        <v>189</v>
      </c>
      <c r="H2211" s="85" t="s">
        <v>4533</v>
      </c>
      <c r="I2211" s="94">
        <v>0.35</v>
      </c>
      <c r="J2211" s="78">
        <f t="shared" si="71"/>
        <v>1776.45</v>
      </c>
    </row>
    <row r="2212" spans="1:10" ht="15.5">
      <c r="A2212" s="34">
        <f t="shared" si="72"/>
        <v>2208</v>
      </c>
      <c r="B2212" s="85" t="s">
        <v>187</v>
      </c>
      <c r="C2212" s="85" t="s">
        <v>4624</v>
      </c>
      <c r="D2212" s="85" t="s">
        <v>4625</v>
      </c>
      <c r="E2212" s="85" t="s">
        <v>189</v>
      </c>
      <c r="F2212" s="85" t="s">
        <v>56</v>
      </c>
      <c r="G2212" s="85" t="s">
        <v>189</v>
      </c>
      <c r="H2212" s="85" t="s">
        <v>4536</v>
      </c>
      <c r="I2212" s="94">
        <v>0.35</v>
      </c>
      <c r="J2212" s="78">
        <f t="shared" si="71"/>
        <v>1875.9</v>
      </c>
    </row>
    <row r="2213" spans="1:10" ht="15.5">
      <c r="A2213" s="34">
        <f t="shared" si="72"/>
        <v>2209</v>
      </c>
      <c r="B2213" s="85" t="s">
        <v>187</v>
      </c>
      <c r="C2213" s="85" t="s">
        <v>4626</v>
      </c>
      <c r="D2213" s="85" t="s">
        <v>4627</v>
      </c>
      <c r="E2213" s="85" t="s">
        <v>189</v>
      </c>
      <c r="F2213" s="85" t="s">
        <v>56</v>
      </c>
      <c r="G2213" s="85" t="s">
        <v>189</v>
      </c>
      <c r="H2213" s="85" t="s">
        <v>4539</v>
      </c>
      <c r="I2213" s="94">
        <v>0.35</v>
      </c>
      <c r="J2213" s="78">
        <f t="shared" si="71"/>
        <v>1902.55</v>
      </c>
    </row>
    <row r="2214" spans="1:10" ht="15.5">
      <c r="A2214" s="34">
        <f t="shared" si="72"/>
        <v>2210</v>
      </c>
      <c r="B2214" s="85" t="s">
        <v>187</v>
      </c>
      <c r="C2214" s="85" t="s">
        <v>4628</v>
      </c>
      <c r="D2214" s="85" t="s">
        <v>4629</v>
      </c>
      <c r="E2214" s="85" t="s">
        <v>189</v>
      </c>
      <c r="F2214" s="85" t="s">
        <v>56</v>
      </c>
      <c r="G2214" s="85" t="s">
        <v>189</v>
      </c>
      <c r="H2214" s="85" t="s">
        <v>4541</v>
      </c>
      <c r="I2214" s="94">
        <v>0.35</v>
      </c>
      <c r="J2214" s="78">
        <f t="shared" si="71"/>
        <v>2027.3500000000001</v>
      </c>
    </row>
    <row r="2215" spans="1:10" ht="15.5">
      <c r="A2215" s="34">
        <f t="shared" si="72"/>
        <v>2211</v>
      </c>
      <c r="B2215" s="85" t="s">
        <v>187</v>
      </c>
      <c r="C2215" s="85" t="s">
        <v>4630</v>
      </c>
      <c r="D2215" s="85" t="s">
        <v>4631</v>
      </c>
      <c r="E2215" s="85" t="s">
        <v>189</v>
      </c>
      <c r="F2215" s="85" t="s">
        <v>56</v>
      </c>
      <c r="G2215" s="85" t="s">
        <v>189</v>
      </c>
      <c r="H2215" s="85" t="s">
        <v>586</v>
      </c>
      <c r="I2215" s="94">
        <v>0.35</v>
      </c>
      <c r="J2215" s="78">
        <f t="shared" si="71"/>
        <v>53.95</v>
      </c>
    </row>
    <row r="2216" spans="1:10" ht="15.5">
      <c r="A2216" s="34">
        <f t="shared" si="72"/>
        <v>2212</v>
      </c>
      <c r="B2216" s="85" t="s">
        <v>187</v>
      </c>
      <c r="C2216" s="85" t="s">
        <v>4632</v>
      </c>
      <c r="D2216" s="85" t="s">
        <v>4633</v>
      </c>
      <c r="E2216" s="85" t="s">
        <v>189</v>
      </c>
      <c r="F2216" s="85" t="s">
        <v>56</v>
      </c>
      <c r="G2216" s="85" t="s">
        <v>189</v>
      </c>
      <c r="H2216" s="85" t="s">
        <v>586</v>
      </c>
      <c r="I2216" s="94">
        <v>0.35</v>
      </c>
      <c r="J2216" s="78">
        <f t="shared" si="71"/>
        <v>53.95</v>
      </c>
    </row>
    <row r="2217" spans="1:10" ht="15.5">
      <c r="A2217" s="34">
        <f t="shared" si="72"/>
        <v>2213</v>
      </c>
      <c r="B2217" s="85" t="s">
        <v>187</v>
      </c>
      <c r="C2217" s="85" t="s">
        <v>4634</v>
      </c>
      <c r="D2217" s="85" t="s">
        <v>4635</v>
      </c>
      <c r="E2217" s="85" t="s">
        <v>189</v>
      </c>
      <c r="F2217" s="85" t="s">
        <v>56</v>
      </c>
      <c r="G2217" s="85" t="s">
        <v>189</v>
      </c>
      <c r="H2217" s="85" t="s">
        <v>586</v>
      </c>
      <c r="I2217" s="94">
        <v>0.35</v>
      </c>
      <c r="J2217" s="78">
        <f t="shared" si="71"/>
        <v>53.95</v>
      </c>
    </row>
    <row r="2218" spans="1:10" ht="15.5">
      <c r="A2218" s="34">
        <f t="shared" si="72"/>
        <v>2214</v>
      </c>
      <c r="B2218" s="85" t="s">
        <v>187</v>
      </c>
      <c r="C2218" s="85" t="s">
        <v>4636</v>
      </c>
      <c r="D2218" s="85" t="s">
        <v>4637</v>
      </c>
      <c r="E2218" s="85" t="s">
        <v>189</v>
      </c>
      <c r="F2218" s="85" t="s">
        <v>56</v>
      </c>
      <c r="G2218" s="85" t="s">
        <v>189</v>
      </c>
      <c r="H2218" s="85" t="s">
        <v>586</v>
      </c>
      <c r="I2218" s="94">
        <v>0.35</v>
      </c>
      <c r="J2218" s="78">
        <f t="shared" si="71"/>
        <v>53.95</v>
      </c>
    </row>
    <row r="2219" spans="1:10" ht="15.5">
      <c r="A2219" s="34">
        <f t="shared" si="72"/>
        <v>2215</v>
      </c>
      <c r="B2219" s="85" t="s">
        <v>187</v>
      </c>
      <c r="C2219" s="85" t="s">
        <v>4638</v>
      </c>
      <c r="D2219" s="85" t="s">
        <v>4639</v>
      </c>
      <c r="E2219" s="85" t="s">
        <v>189</v>
      </c>
      <c r="F2219" s="85" t="s">
        <v>56</v>
      </c>
      <c r="G2219" s="85" t="s">
        <v>189</v>
      </c>
      <c r="H2219" s="85" t="s">
        <v>586</v>
      </c>
      <c r="I2219" s="94">
        <v>0.35</v>
      </c>
      <c r="J2219" s="78">
        <f t="shared" si="71"/>
        <v>53.95</v>
      </c>
    </row>
    <row r="2220" spans="1:10" ht="15.5">
      <c r="A2220" s="34">
        <f t="shared" si="72"/>
        <v>2216</v>
      </c>
      <c r="B2220" s="85" t="s">
        <v>187</v>
      </c>
      <c r="C2220" s="85" t="s">
        <v>4640</v>
      </c>
      <c r="D2220" s="85" t="s">
        <v>4641</v>
      </c>
      <c r="E2220" s="85" t="s">
        <v>189</v>
      </c>
      <c r="F2220" s="85" t="s">
        <v>56</v>
      </c>
      <c r="G2220" s="85" t="s">
        <v>189</v>
      </c>
      <c r="H2220" s="85" t="s">
        <v>586</v>
      </c>
      <c r="I2220" s="94">
        <v>0.35</v>
      </c>
      <c r="J2220" s="78">
        <f t="shared" si="71"/>
        <v>53.95</v>
      </c>
    </row>
    <row r="2221" spans="1:10" ht="15.5">
      <c r="A2221" s="34">
        <f t="shared" si="72"/>
        <v>2217</v>
      </c>
      <c r="B2221" s="85" t="s">
        <v>187</v>
      </c>
      <c r="C2221" s="85" t="s">
        <v>4642</v>
      </c>
      <c r="D2221" s="85" t="s">
        <v>4643</v>
      </c>
      <c r="E2221" s="85" t="s">
        <v>189</v>
      </c>
      <c r="F2221" s="85" t="s">
        <v>56</v>
      </c>
      <c r="G2221" s="85" t="s">
        <v>189</v>
      </c>
      <c r="H2221" s="85" t="s">
        <v>586</v>
      </c>
      <c r="I2221" s="94">
        <v>0.35</v>
      </c>
      <c r="J2221" s="78">
        <f t="shared" si="71"/>
        <v>53.95</v>
      </c>
    </row>
    <row r="2222" spans="1:10" ht="15.5">
      <c r="A2222" s="34">
        <f t="shared" si="72"/>
        <v>2218</v>
      </c>
      <c r="B2222" s="85" t="s">
        <v>187</v>
      </c>
      <c r="C2222" s="85" t="s">
        <v>4644</v>
      </c>
      <c r="D2222" s="85" t="s">
        <v>4645</v>
      </c>
      <c r="E2222" s="85" t="s">
        <v>189</v>
      </c>
      <c r="F2222" s="85" t="s">
        <v>56</v>
      </c>
      <c r="G2222" s="85" t="s">
        <v>189</v>
      </c>
      <c r="H2222" s="85" t="s">
        <v>586</v>
      </c>
      <c r="I2222" s="94">
        <v>0.35</v>
      </c>
      <c r="J2222" s="78">
        <f t="shared" si="71"/>
        <v>53.95</v>
      </c>
    </row>
    <row r="2223" spans="1:10" ht="15.5">
      <c r="A2223" s="34">
        <f t="shared" si="72"/>
        <v>2219</v>
      </c>
      <c r="B2223" s="85" t="s">
        <v>187</v>
      </c>
      <c r="C2223" s="85" t="s">
        <v>4646</v>
      </c>
      <c r="D2223" s="85" t="s">
        <v>4647</v>
      </c>
      <c r="E2223" s="85" t="s">
        <v>189</v>
      </c>
      <c r="F2223" s="85" t="s">
        <v>56</v>
      </c>
      <c r="G2223" s="85" t="s">
        <v>189</v>
      </c>
      <c r="H2223" s="85" t="s">
        <v>586</v>
      </c>
      <c r="I2223" s="94">
        <v>0.35</v>
      </c>
      <c r="J2223" s="78">
        <f t="shared" ref="J2223:J2286" si="73">H2223*(1-I2223)</f>
        <v>53.95</v>
      </c>
    </row>
    <row r="2224" spans="1:10" ht="15.5">
      <c r="A2224" s="34">
        <f t="shared" si="72"/>
        <v>2220</v>
      </c>
      <c r="B2224" s="85" t="s">
        <v>187</v>
      </c>
      <c r="C2224" s="85" t="s">
        <v>4648</v>
      </c>
      <c r="D2224" s="85" t="s">
        <v>4649</v>
      </c>
      <c r="E2224" s="85" t="s">
        <v>189</v>
      </c>
      <c r="F2224" s="85" t="s">
        <v>56</v>
      </c>
      <c r="G2224" s="85" t="s">
        <v>189</v>
      </c>
      <c r="H2224" s="85" t="s">
        <v>4650</v>
      </c>
      <c r="I2224" s="94">
        <v>0.35</v>
      </c>
      <c r="J2224" s="78">
        <f t="shared" si="73"/>
        <v>103.35000000000001</v>
      </c>
    </row>
    <row r="2225" spans="1:10" ht="15.5">
      <c r="A2225" s="34">
        <f t="shared" si="72"/>
        <v>2221</v>
      </c>
      <c r="B2225" s="85" t="s">
        <v>187</v>
      </c>
      <c r="C2225" s="85" t="s">
        <v>4651</v>
      </c>
      <c r="D2225" s="85" t="s">
        <v>4652</v>
      </c>
      <c r="E2225" s="85" t="s">
        <v>189</v>
      </c>
      <c r="F2225" s="85" t="s">
        <v>56</v>
      </c>
      <c r="G2225" s="85" t="s">
        <v>189</v>
      </c>
      <c r="H2225" s="85" t="s">
        <v>586</v>
      </c>
      <c r="I2225" s="94">
        <v>0.35</v>
      </c>
      <c r="J2225" s="78">
        <f t="shared" si="73"/>
        <v>53.95</v>
      </c>
    </row>
    <row r="2226" spans="1:10" ht="15.5">
      <c r="A2226" s="34">
        <f t="shared" si="72"/>
        <v>2222</v>
      </c>
      <c r="B2226" s="85" t="s">
        <v>187</v>
      </c>
      <c r="C2226" s="85" t="s">
        <v>4653</v>
      </c>
      <c r="D2226" s="85" t="s">
        <v>4654</v>
      </c>
      <c r="E2226" s="85" t="s">
        <v>189</v>
      </c>
      <c r="F2226" s="85" t="s">
        <v>56</v>
      </c>
      <c r="G2226" s="85" t="s">
        <v>189</v>
      </c>
      <c r="H2226" s="85" t="s">
        <v>586</v>
      </c>
      <c r="I2226" s="94">
        <v>0.35</v>
      </c>
      <c r="J2226" s="78">
        <f t="shared" si="73"/>
        <v>53.95</v>
      </c>
    </row>
    <row r="2227" spans="1:10" ht="15.5">
      <c r="A2227" s="34">
        <f t="shared" si="72"/>
        <v>2223</v>
      </c>
      <c r="B2227" s="85" t="s">
        <v>187</v>
      </c>
      <c r="C2227" s="85" t="s">
        <v>4655</v>
      </c>
      <c r="D2227" s="85" t="s">
        <v>4656</v>
      </c>
      <c r="E2227" s="85" t="s">
        <v>189</v>
      </c>
      <c r="F2227" s="85" t="s">
        <v>56</v>
      </c>
      <c r="G2227" s="85" t="s">
        <v>189</v>
      </c>
      <c r="H2227" s="85" t="s">
        <v>586</v>
      </c>
      <c r="I2227" s="94">
        <v>0.35</v>
      </c>
      <c r="J2227" s="78">
        <f t="shared" si="73"/>
        <v>53.95</v>
      </c>
    </row>
    <row r="2228" spans="1:10" ht="15.5">
      <c r="A2228" s="34">
        <f t="shared" si="72"/>
        <v>2224</v>
      </c>
      <c r="B2228" s="85" t="s">
        <v>187</v>
      </c>
      <c r="C2228" s="85" t="s">
        <v>4657</v>
      </c>
      <c r="D2228" s="85" t="s">
        <v>4658</v>
      </c>
      <c r="E2228" s="85" t="s">
        <v>189</v>
      </c>
      <c r="F2228" s="85" t="s">
        <v>56</v>
      </c>
      <c r="G2228" s="85" t="s">
        <v>189</v>
      </c>
      <c r="H2228" s="85" t="s">
        <v>586</v>
      </c>
      <c r="I2228" s="94">
        <v>0.35</v>
      </c>
      <c r="J2228" s="78">
        <f t="shared" si="73"/>
        <v>53.95</v>
      </c>
    </row>
    <row r="2229" spans="1:10" ht="15.5">
      <c r="A2229" s="34">
        <f t="shared" si="72"/>
        <v>2225</v>
      </c>
      <c r="B2229" s="85" t="s">
        <v>187</v>
      </c>
      <c r="C2229" s="85" t="s">
        <v>4659</v>
      </c>
      <c r="D2229" s="85" t="s">
        <v>4660</v>
      </c>
      <c r="E2229" s="85" t="s">
        <v>189</v>
      </c>
      <c r="F2229" s="85" t="s">
        <v>56</v>
      </c>
      <c r="G2229" s="85" t="s">
        <v>189</v>
      </c>
      <c r="H2229" s="85" t="s">
        <v>586</v>
      </c>
      <c r="I2229" s="94">
        <v>0.35</v>
      </c>
      <c r="J2229" s="78">
        <f t="shared" si="73"/>
        <v>53.95</v>
      </c>
    </row>
    <row r="2230" spans="1:10" ht="15.5">
      <c r="A2230" s="34">
        <f t="shared" si="72"/>
        <v>2226</v>
      </c>
      <c r="B2230" s="85" t="s">
        <v>187</v>
      </c>
      <c r="C2230" s="85" t="s">
        <v>4661</v>
      </c>
      <c r="D2230" s="85" t="s">
        <v>4662</v>
      </c>
      <c r="E2230" s="85" t="s">
        <v>189</v>
      </c>
      <c r="F2230" s="85" t="s">
        <v>56</v>
      </c>
      <c r="G2230" s="85" t="s">
        <v>189</v>
      </c>
      <c r="H2230" s="85" t="s">
        <v>586</v>
      </c>
      <c r="I2230" s="94">
        <v>0.35</v>
      </c>
      <c r="J2230" s="78">
        <f t="shared" si="73"/>
        <v>53.95</v>
      </c>
    </row>
    <row r="2231" spans="1:10" ht="15.5">
      <c r="A2231" s="34">
        <f t="shared" si="72"/>
        <v>2227</v>
      </c>
      <c r="B2231" s="85" t="s">
        <v>187</v>
      </c>
      <c r="C2231" s="85" t="s">
        <v>4663</v>
      </c>
      <c r="D2231" s="85" t="s">
        <v>4664</v>
      </c>
      <c r="E2231" s="85" t="s">
        <v>189</v>
      </c>
      <c r="F2231" s="85" t="s">
        <v>56</v>
      </c>
      <c r="G2231" s="85" t="s">
        <v>189</v>
      </c>
      <c r="H2231" s="85" t="s">
        <v>191</v>
      </c>
      <c r="I2231" s="94">
        <v>0.35</v>
      </c>
      <c r="J2231" s="78">
        <f t="shared" si="73"/>
        <v>96.2</v>
      </c>
    </row>
    <row r="2232" spans="1:10" ht="15.5">
      <c r="A2232" s="34">
        <f t="shared" si="72"/>
        <v>2228</v>
      </c>
      <c r="B2232" s="85" t="s">
        <v>187</v>
      </c>
      <c r="C2232" s="85" t="s">
        <v>4665</v>
      </c>
      <c r="D2232" s="85" t="s">
        <v>4666</v>
      </c>
      <c r="E2232" s="85" t="s">
        <v>189</v>
      </c>
      <c r="F2232" s="85" t="s">
        <v>56</v>
      </c>
      <c r="G2232" s="85" t="s">
        <v>189</v>
      </c>
      <c r="H2232" s="85" t="s">
        <v>4667</v>
      </c>
      <c r="I2232" s="94">
        <v>0.35</v>
      </c>
      <c r="J2232" s="78">
        <f t="shared" si="73"/>
        <v>390.65000000000003</v>
      </c>
    </row>
    <row r="2233" spans="1:10" ht="15.5">
      <c r="A2233" s="34">
        <f t="shared" si="72"/>
        <v>2229</v>
      </c>
      <c r="B2233" s="85" t="s">
        <v>187</v>
      </c>
      <c r="C2233" s="85" t="s">
        <v>4668</v>
      </c>
      <c r="D2233" s="85" t="s">
        <v>4669</v>
      </c>
      <c r="E2233" s="85" t="s">
        <v>189</v>
      </c>
      <c r="F2233" s="85" t="s">
        <v>56</v>
      </c>
      <c r="G2233" s="85" t="s">
        <v>189</v>
      </c>
      <c r="H2233" s="85" t="s">
        <v>4670</v>
      </c>
      <c r="I2233" s="94">
        <v>0.35</v>
      </c>
      <c r="J2233" s="78">
        <f t="shared" si="73"/>
        <v>332.84550000000002</v>
      </c>
    </row>
    <row r="2234" spans="1:10" ht="15.5">
      <c r="A2234" s="34">
        <f t="shared" si="72"/>
        <v>2230</v>
      </c>
      <c r="B2234" s="85" t="s">
        <v>187</v>
      </c>
      <c r="C2234" s="85" t="s">
        <v>4671</v>
      </c>
      <c r="D2234" s="85" t="s">
        <v>4672</v>
      </c>
      <c r="E2234" s="85" t="s">
        <v>189</v>
      </c>
      <c r="F2234" s="85" t="s">
        <v>56</v>
      </c>
      <c r="G2234" s="85" t="s">
        <v>189</v>
      </c>
      <c r="H2234" s="85" t="s">
        <v>200</v>
      </c>
      <c r="I2234" s="94">
        <v>0.35</v>
      </c>
      <c r="J2234" s="78">
        <f t="shared" si="73"/>
        <v>379.6</v>
      </c>
    </row>
    <row r="2235" spans="1:10" ht="15.5">
      <c r="A2235" s="34">
        <f t="shared" si="72"/>
        <v>2231</v>
      </c>
      <c r="B2235" s="85" t="s">
        <v>187</v>
      </c>
      <c r="C2235" s="85" t="s">
        <v>4673</v>
      </c>
      <c r="D2235" s="85" t="s">
        <v>4674</v>
      </c>
      <c r="E2235" s="85" t="s">
        <v>189</v>
      </c>
      <c r="F2235" s="85" t="s">
        <v>56</v>
      </c>
      <c r="G2235" s="85" t="s">
        <v>189</v>
      </c>
      <c r="H2235" s="85" t="s">
        <v>4675</v>
      </c>
      <c r="I2235" s="94">
        <v>0.35</v>
      </c>
      <c r="J2235" s="78">
        <f t="shared" si="73"/>
        <v>434.2</v>
      </c>
    </row>
    <row r="2236" spans="1:10" ht="15.5">
      <c r="A2236" s="34">
        <f t="shared" si="72"/>
        <v>2232</v>
      </c>
      <c r="B2236" s="85" t="s">
        <v>187</v>
      </c>
      <c r="C2236" s="85" t="s">
        <v>4676</v>
      </c>
      <c r="D2236" s="85" t="s">
        <v>4677</v>
      </c>
      <c r="E2236" s="85" t="s">
        <v>189</v>
      </c>
      <c r="F2236" s="85" t="s">
        <v>56</v>
      </c>
      <c r="G2236" s="85" t="s">
        <v>189</v>
      </c>
      <c r="H2236" s="85" t="s">
        <v>4675</v>
      </c>
      <c r="I2236" s="94">
        <v>0.35</v>
      </c>
      <c r="J2236" s="78">
        <f t="shared" si="73"/>
        <v>434.2</v>
      </c>
    </row>
    <row r="2237" spans="1:10" ht="15.5">
      <c r="A2237" s="34">
        <f t="shared" si="72"/>
        <v>2233</v>
      </c>
      <c r="B2237" s="85" t="s">
        <v>187</v>
      </c>
      <c r="C2237" s="85" t="s">
        <v>4678</v>
      </c>
      <c r="D2237" s="85" t="s">
        <v>4679</v>
      </c>
      <c r="E2237" s="85" t="s">
        <v>189</v>
      </c>
      <c r="F2237" s="85" t="s">
        <v>56</v>
      </c>
      <c r="G2237" s="85" t="s">
        <v>189</v>
      </c>
      <c r="H2237" s="85" t="s">
        <v>286</v>
      </c>
      <c r="I2237" s="94">
        <v>0.35</v>
      </c>
      <c r="J2237" s="78">
        <f t="shared" si="73"/>
        <v>410.8</v>
      </c>
    </row>
    <row r="2238" spans="1:10" ht="15.5">
      <c r="A2238" s="34">
        <f t="shared" si="72"/>
        <v>2234</v>
      </c>
      <c r="B2238" s="85" t="s">
        <v>187</v>
      </c>
      <c r="C2238" s="85" t="s">
        <v>4680</v>
      </c>
      <c r="D2238" s="85" t="s">
        <v>4681</v>
      </c>
      <c r="E2238" s="85" t="s">
        <v>189</v>
      </c>
      <c r="F2238" s="85" t="s">
        <v>56</v>
      </c>
      <c r="G2238" s="85" t="s">
        <v>189</v>
      </c>
      <c r="H2238" s="85" t="s">
        <v>4283</v>
      </c>
      <c r="I2238" s="94">
        <v>0.35</v>
      </c>
      <c r="J2238" s="78">
        <f t="shared" si="73"/>
        <v>515.45000000000005</v>
      </c>
    </row>
    <row r="2239" spans="1:10" ht="15.5">
      <c r="A2239" s="34">
        <f t="shared" si="72"/>
        <v>2235</v>
      </c>
      <c r="B2239" s="85" t="s">
        <v>187</v>
      </c>
      <c r="C2239" s="85" t="s">
        <v>4682</v>
      </c>
      <c r="D2239" s="85" t="s">
        <v>4683</v>
      </c>
      <c r="E2239" s="85" t="s">
        <v>189</v>
      </c>
      <c r="F2239" s="85" t="s">
        <v>56</v>
      </c>
      <c r="G2239" s="85" t="s">
        <v>189</v>
      </c>
      <c r="H2239" s="85" t="s">
        <v>4684</v>
      </c>
      <c r="I2239" s="94">
        <v>0.35</v>
      </c>
      <c r="J2239" s="78">
        <f t="shared" si="73"/>
        <v>691.6</v>
      </c>
    </row>
    <row r="2240" spans="1:10" ht="15.5">
      <c r="A2240" s="34">
        <f t="shared" si="72"/>
        <v>2236</v>
      </c>
      <c r="B2240" s="85" t="s">
        <v>187</v>
      </c>
      <c r="C2240" s="85" t="s">
        <v>4685</v>
      </c>
      <c r="D2240" s="85" t="s">
        <v>4686</v>
      </c>
      <c r="E2240" s="85" t="s">
        <v>189</v>
      </c>
      <c r="F2240" s="85" t="s">
        <v>56</v>
      </c>
      <c r="G2240" s="85" t="s">
        <v>189</v>
      </c>
      <c r="H2240" s="85" t="s">
        <v>2305</v>
      </c>
      <c r="I2240" s="94">
        <v>0.35</v>
      </c>
      <c r="J2240" s="78">
        <f t="shared" si="73"/>
        <v>412.75</v>
      </c>
    </row>
    <row r="2241" spans="1:10" ht="15.5">
      <c r="A2241" s="34">
        <f t="shared" si="72"/>
        <v>2237</v>
      </c>
      <c r="B2241" s="85" t="s">
        <v>187</v>
      </c>
      <c r="C2241" s="85" t="s">
        <v>4687</v>
      </c>
      <c r="D2241" s="85" t="s">
        <v>4688</v>
      </c>
      <c r="E2241" s="85" t="s">
        <v>189</v>
      </c>
      <c r="F2241" s="85" t="s">
        <v>56</v>
      </c>
      <c r="G2241" s="85" t="s">
        <v>189</v>
      </c>
      <c r="H2241" s="85" t="s">
        <v>4689</v>
      </c>
      <c r="I2241" s="94">
        <v>0.35</v>
      </c>
      <c r="J2241" s="78">
        <f t="shared" si="73"/>
        <v>528.45000000000005</v>
      </c>
    </row>
    <row r="2242" spans="1:10" ht="15.5">
      <c r="A2242" s="34">
        <f t="shared" si="72"/>
        <v>2238</v>
      </c>
      <c r="B2242" s="85" t="s">
        <v>187</v>
      </c>
      <c r="C2242" s="85" t="s">
        <v>4690</v>
      </c>
      <c r="D2242" s="85" t="s">
        <v>4691</v>
      </c>
      <c r="E2242" s="85" t="s">
        <v>189</v>
      </c>
      <c r="F2242" s="85" t="s">
        <v>56</v>
      </c>
      <c r="G2242" s="85" t="s">
        <v>189</v>
      </c>
      <c r="H2242" s="85" t="s">
        <v>1213</v>
      </c>
      <c r="I2242" s="94">
        <v>0.35</v>
      </c>
      <c r="J2242" s="78">
        <f t="shared" si="73"/>
        <v>489.45</v>
      </c>
    </row>
    <row r="2243" spans="1:10" ht="15.5">
      <c r="A2243" s="34">
        <f t="shared" si="72"/>
        <v>2239</v>
      </c>
      <c r="B2243" s="85" t="s">
        <v>187</v>
      </c>
      <c r="C2243" s="85" t="s">
        <v>4692</v>
      </c>
      <c r="D2243" s="85" t="s">
        <v>4691</v>
      </c>
      <c r="E2243" s="85" t="s">
        <v>189</v>
      </c>
      <c r="F2243" s="85" t="s">
        <v>56</v>
      </c>
      <c r="G2243" s="85" t="s">
        <v>189</v>
      </c>
      <c r="H2243" s="85" t="s">
        <v>1213</v>
      </c>
      <c r="I2243" s="94">
        <v>0.35</v>
      </c>
      <c r="J2243" s="78">
        <f t="shared" si="73"/>
        <v>489.45</v>
      </c>
    </row>
    <row r="2244" spans="1:10" ht="15.5">
      <c r="A2244" s="34">
        <f t="shared" si="72"/>
        <v>2240</v>
      </c>
      <c r="B2244" s="85" t="s">
        <v>187</v>
      </c>
      <c r="C2244" s="85" t="s">
        <v>4693</v>
      </c>
      <c r="D2244" s="85" t="s">
        <v>4694</v>
      </c>
      <c r="E2244" s="85" t="s">
        <v>189</v>
      </c>
      <c r="F2244" s="85" t="s">
        <v>56</v>
      </c>
      <c r="G2244" s="85" t="s">
        <v>189</v>
      </c>
      <c r="H2244" s="85" t="s">
        <v>3819</v>
      </c>
      <c r="I2244" s="94">
        <v>0.35</v>
      </c>
      <c r="J2244" s="78">
        <f t="shared" si="73"/>
        <v>568.1</v>
      </c>
    </row>
    <row r="2245" spans="1:10" ht="15.5">
      <c r="A2245" s="34">
        <f t="shared" si="72"/>
        <v>2241</v>
      </c>
      <c r="B2245" s="85" t="s">
        <v>187</v>
      </c>
      <c r="C2245" s="85" t="s">
        <v>4695</v>
      </c>
      <c r="D2245" s="85" t="s">
        <v>4696</v>
      </c>
      <c r="E2245" s="85" t="s">
        <v>189</v>
      </c>
      <c r="F2245" s="85" t="s">
        <v>56</v>
      </c>
      <c r="G2245" s="85" t="s">
        <v>189</v>
      </c>
      <c r="H2245" s="85" t="s">
        <v>4697</v>
      </c>
      <c r="I2245" s="94">
        <v>0.35</v>
      </c>
      <c r="J2245" s="78">
        <f t="shared" si="73"/>
        <v>1234.3500000000001</v>
      </c>
    </row>
    <row r="2246" spans="1:10" ht="15.5">
      <c r="A2246" s="34">
        <f t="shared" si="72"/>
        <v>2242</v>
      </c>
      <c r="B2246" s="85" t="s">
        <v>187</v>
      </c>
      <c r="C2246" s="85" t="s">
        <v>4698</v>
      </c>
      <c r="D2246" s="85" t="s">
        <v>4699</v>
      </c>
      <c r="E2246" s="85" t="s">
        <v>189</v>
      </c>
      <c r="F2246" s="85" t="s">
        <v>56</v>
      </c>
      <c r="G2246" s="85" t="s">
        <v>189</v>
      </c>
      <c r="H2246" s="85" t="s">
        <v>4291</v>
      </c>
      <c r="I2246" s="94">
        <v>0.35</v>
      </c>
      <c r="J2246" s="78">
        <f t="shared" si="73"/>
        <v>1169.3500000000001</v>
      </c>
    </row>
    <row r="2247" spans="1:10" ht="15.5">
      <c r="A2247" s="34">
        <f t="shared" si="72"/>
        <v>2243</v>
      </c>
      <c r="B2247" s="85" t="s">
        <v>187</v>
      </c>
      <c r="C2247" s="85" t="s">
        <v>4700</v>
      </c>
      <c r="D2247" s="85" t="s">
        <v>4701</v>
      </c>
      <c r="E2247" s="85" t="s">
        <v>189</v>
      </c>
      <c r="F2247" s="85" t="s">
        <v>56</v>
      </c>
      <c r="G2247" s="85" t="s">
        <v>189</v>
      </c>
      <c r="H2247" s="85" t="s">
        <v>295</v>
      </c>
      <c r="I2247" s="94">
        <v>0.35</v>
      </c>
      <c r="J2247" s="78">
        <f t="shared" si="73"/>
        <v>45.5</v>
      </c>
    </row>
    <row r="2248" spans="1:10" ht="15.5">
      <c r="A2248" s="34">
        <f t="shared" si="72"/>
        <v>2244</v>
      </c>
      <c r="B2248" s="85" t="s">
        <v>187</v>
      </c>
      <c r="C2248" s="85" t="s">
        <v>4702</v>
      </c>
      <c r="D2248" s="85" t="s">
        <v>4703</v>
      </c>
      <c r="E2248" s="85" t="s">
        <v>189</v>
      </c>
      <c r="F2248" s="85" t="s">
        <v>56</v>
      </c>
      <c r="G2248" s="85" t="s">
        <v>189</v>
      </c>
      <c r="H2248" s="85" t="s">
        <v>295</v>
      </c>
      <c r="I2248" s="94">
        <v>0.35</v>
      </c>
      <c r="J2248" s="78">
        <f t="shared" si="73"/>
        <v>45.5</v>
      </c>
    </row>
    <row r="2249" spans="1:10" ht="15.5">
      <c r="A2249" s="34">
        <f t="shared" si="72"/>
        <v>2245</v>
      </c>
      <c r="B2249" s="85" t="s">
        <v>187</v>
      </c>
      <c r="C2249" s="85" t="s">
        <v>4704</v>
      </c>
      <c r="D2249" s="85" t="s">
        <v>4705</v>
      </c>
      <c r="E2249" s="85" t="s">
        <v>189</v>
      </c>
      <c r="F2249" s="85" t="s">
        <v>56</v>
      </c>
      <c r="G2249" s="85" t="s">
        <v>189</v>
      </c>
      <c r="H2249" s="85" t="s">
        <v>290</v>
      </c>
      <c r="I2249" s="94">
        <v>0.35</v>
      </c>
      <c r="J2249" s="78">
        <f t="shared" si="73"/>
        <v>27.95</v>
      </c>
    </row>
    <row r="2250" spans="1:10" ht="15.5">
      <c r="A2250" s="34">
        <f t="shared" si="72"/>
        <v>2246</v>
      </c>
      <c r="B2250" s="85" t="s">
        <v>187</v>
      </c>
      <c r="C2250" s="85" t="s">
        <v>4706</v>
      </c>
      <c r="D2250" s="85" t="s">
        <v>4707</v>
      </c>
      <c r="E2250" s="85" t="s">
        <v>189</v>
      </c>
      <c r="F2250" s="85" t="s">
        <v>56</v>
      </c>
      <c r="G2250" s="85" t="s">
        <v>189</v>
      </c>
      <c r="H2250" s="85" t="s">
        <v>910</v>
      </c>
      <c r="I2250" s="94">
        <v>0.35</v>
      </c>
      <c r="J2250" s="78">
        <f t="shared" si="73"/>
        <v>52.65</v>
      </c>
    </row>
    <row r="2251" spans="1:10" ht="15.5">
      <c r="A2251" s="34">
        <f t="shared" si="72"/>
        <v>2247</v>
      </c>
      <c r="B2251" s="85" t="s">
        <v>187</v>
      </c>
      <c r="C2251" s="85" t="s">
        <v>4708</v>
      </c>
      <c r="D2251" s="85" t="s">
        <v>4709</v>
      </c>
      <c r="E2251" s="85" t="s">
        <v>189</v>
      </c>
      <c r="F2251" s="85" t="s">
        <v>56</v>
      </c>
      <c r="G2251" s="85" t="s">
        <v>189</v>
      </c>
      <c r="H2251" s="85" t="s">
        <v>910</v>
      </c>
      <c r="I2251" s="94">
        <v>0.35</v>
      </c>
      <c r="J2251" s="78">
        <f t="shared" si="73"/>
        <v>52.65</v>
      </c>
    </row>
    <row r="2252" spans="1:10" ht="15.5">
      <c r="A2252" s="34">
        <f t="shared" si="72"/>
        <v>2248</v>
      </c>
      <c r="B2252" s="85" t="s">
        <v>187</v>
      </c>
      <c r="C2252" s="85" t="s">
        <v>4710</v>
      </c>
      <c r="D2252" s="85" t="s">
        <v>4711</v>
      </c>
      <c r="E2252" s="85" t="s">
        <v>189</v>
      </c>
      <c r="F2252" s="85" t="s">
        <v>56</v>
      </c>
      <c r="G2252" s="85" t="s">
        <v>189</v>
      </c>
      <c r="H2252" s="85" t="s">
        <v>4712</v>
      </c>
      <c r="I2252" s="94">
        <v>0.35</v>
      </c>
      <c r="J2252" s="78">
        <f t="shared" si="73"/>
        <v>18.2</v>
      </c>
    </row>
    <row r="2253" spans="1:10" ht="15.5">
      <c r="A2253" s="34">
        <f t="shared" si="72"/>
        <v>2249</v>
      </c>
      <c r="B2253" s="85" t="s">
        <v>187</v>
      </c>
      <c r="C2253" s="85" t="s">
        <v>4713</v>
      </c>
      <c r="D2253" s="85" t="s">
        <v>4714</v>
      </c>
      <c r="E2253" s="85" t="s">
        <v>189</v>
      </c>
      <c r="F2253" s="85" t="s">
        <v>56</v>
      </c>
      <c r="G2253" s="85" t="s">
        <v>189</v>
      </c>
      <c r="H2253" s="85" t="s">
        <v>220</v>
      </c>
      <c r="I2253" s="94">
        <v>0.35</v>
      </c>
      <c r="J2253" s="78">
        <f t="shared" si="73"/>
        <v>92.3</v>
      </c>
    </row>
    <row r="2254" spans="1:10" ht="15.5">
      <c r="A2254" s="34">
        <f t="shared" si="72"/>
        <v>2250</v>
      </c>
      <c r="B2254" s="85" t="s">
        <v>187</v>
      </c>
      <c r="C2254" s="85" t="s">
        <v>4715</v>
      </c>
      <c r="D2254" s="85" t="s">
        <v>4716</v>
      </c>
      <c r="E2254" s="85" t="s">
        <v>189</v>
      </c>
      <c r="F2254" s="85" t="s">
        <v>56</v>
      </c>
      <c r="G2254" s="85" t="s">
        <v>189</v>
      </c>
      <c r="H2254" s="85" t="s">
        <v>328</v>
      </c>
      <c r="I2254" s="94">
        <v>0.35</v>
      </c>
      <c r="J2254" s="78">
        <f t="shared" si="73"/>
        <v>0.65</v>
      </c>
    </row>
    <row r="2255" spans="1:10" ht="15.5">
      <c r="A2255" s="34">
        <f t="shared" si="72"/>
        <v>2251</v>
      </c>
      <c r="B2255" s="85" t="s">
        <v>187</v>
      </c>
      <c r="C2255" s="85" t="s">
        <v>4717</v>
      </c>
      <c r="D2255" s="85" t="s">
        <v>4718</v>
      </c>
      <c r="E2255" s="85" t="s">
        <v>189</v>
      </c>
      <c r="F2255" s="85" t="s">
        <v>56</v>
      </c>
      <c r="G2255" s="85" t="s">
        <v>189</v>
      </c>
      <c r="H2255" s="85" t="s">
        <v>4719</v>
      </c>
      <c r="I2255" s="94">
        <v>0.35</v>
      </c>
      <c r="J2255" s="78">
        <f t="shared" si="73"/>
        <v>3412.5</v>
      </c>
    </row>
    <row r="2256" spans="1:10" ht="15.5">
      <c r="A2256" s="34">
        <f t="shared" si="72"/>
        <v>2252</v>
      </c>
      <c r="B2256" s="85" t="s">
        <v>187</v>
      </c>
      <c r="C2256" s="85" t="s">
        <v>4720</v>
      </c>
      <c r="D2256" s="85" t="s">
        <v>4721</v>
      </c>
      <c r="E2256" s="85" t="s">
        <v>189</v>
      </c>
      <c r="F2256" s="85" t="s">
        <v>56</v>
      </c>
      <c r="G2256" s="85" t="s">
        <v>189</v>
      </c>
      <c r="H2256" s="85" t="s">
        <v>4719</v>
      </c>
      <c r="I2256" s="94">
        <v>0.35</v>
      </c>
      <c r="J2256" s="78">
        <f t="shared" si="73"/>
        <v>3412.5</v>
      </c>
    </row>
    <row r="2257" spans="1:10" ht="15.5">
      <c r="A2257" s="34">
        <f t="shared" si="72"/>
        <v>2253</v>
      </c>
      <c r="B2257" s="85" t="s">
        <v>187</v>
      </c>
      <c r="C2257" s="85" t="s">
        <v>4722</v>
      </c>
      <c r="D2257" s="85" t="s">
        <v>4723</v>
      </c>
      <c r="E2257" s="85" t="s">
        <v>189</v>
      </c>
      <c r="F2257" s="85" t="s">
        <v>56</v>
      </c>
      <c r="G2257" s="85" t="s">
        <v>189</v>
      </c>
      <c r="H2257" s="85" t="s">
        <v>324</v>
      </c>
      <c r="I2257" s="94">
        <v>0.35</v>
      </c>
      <c r="J2257" s="78">
        <f t="shared" si="73"/>
        <v>162.5</v>
      </c>
    </row>
    <row r="2258" spans="1:10" ht="15.5">
      <c r="A2258" s="34">
        <f t="shared" si="72"/>
        <v>2254</v>
      </c>
      <c r="B2258" s="85" t="s">
        <v>187</v>
      </c>
      <c r="C2258" s="85" t="s">
        <v>4724</v>
      </c>
      <c r="D2258" s="85" t="s">
        <v>4725</v>
      </c>
      <c r="E2258" s="85" t="s">
        <v>189</v>
      </c>
      <c r="F2258" s="85" t="s">
        <v>56</v>
      </c>
      <c r="G2258" s="85" t="s">
        <v>189</v>
      </c>
      <c r="H2258" s="85" t="s">
        <v>4719</v>
      </c>
      <c r="I2258" s="94">
        <v>0.35</v>
      </c>
      <c r="J2258" s="78">
        <f t="shared" si="73"/>
        <v>3412.5</v>
      </c>
    </row>
    <row r="2259" spans="1:10" ht="15.5">
      <c r="A2259" s="34">
        <f t="shared" si="72"/>
        <v>2255</v>
      </c>
      <c r="B2259" s="85" t="s">
        <v>187</v>
      </c>
      <c r="C2259" s="85" t="s">
        <v>4726</v>
      </c>
      <c r="D2259" s="85" t="s">
        <v>4727</v>
      </c>
      <c r="E2259" s="85" t="s">
        <v>189</v>
      </c>
      <c r="F2259" s="85" t="s">
        <v>56</v>
      </c>
      <c r="G2259" s="85" t="s">
        <v>189</v>
      </c>
      <c r="H2259" s="85" t="s">
        <v>4719</v>
      </c>
      <c r="I2259" s="94">
        <v>0.35</v>
      </c>
      <c r="J2259" s="78">
        <f t="shared" si="73"/>
        <v>3412.5</v>
      </c>
    </row>
    <row r="2260" spans="1:10" ht="15.5">
      <c r="A2260" s="34">
        <f t="shared" si="72"/>
        <v>2256</v>
      </c>
      <c r="B2260" s="85" t="s">
        <v>187</v>
      </c>
      <c r="C2260" s="85" t="s">
        <v>4728</v>
      </c>
      <c r="D2260" s="85" t="s">
        <v>4729</v>
      </c>
      <c r="E2260" s="85" t="s">
        <v>189</v>
      </c>
      <c r="F2260" s="85" t="s">
        <v>56</v>
      </c>
      <c r="G2260" s="85" t="s">
        <v>189</v>
      </c>
      <c r="H2260" s="85" t="s">
        <v>4730</v>
      </c>
      <c r="I2260" s="94">
        <v>0.35</v>
      </c>
      <c r="J2260" s="78">
        <f t="shared" si="73"/>
        <v>6.5000000000000006E-3</v>
      </c>
    </row>
    <row r="2261" spans="1:10" ht="15.5">
      <c r="A2261" s="34">
        <f t="shared" si="72"/>
        <v>2257</v>
      </c>
      <c r="B2261" s="85" t="s">
        <v>187</v>
      </c>
      <c r="C2261" s="85" t="s">
        <v>4731</v>
      </c>
      <c r="D2261" s="85" t="s">
        <v>4732</v>
      </c>
      <c r="E2261" s="85" t="s">
        <v>189</v>
      </c>
      <c r="F2261" s="85" t="s">
        <v>56</v>
      </c>
      <c r="G2261" s="85" t="s">
        <v>189</v>
      </c>
      <c r="H2261" s="85" t="s">
        <v>4719</v>
      </c>
      <c r="I2261" s="94">
        <v>0.35</v>
      </c>
      <c r="J2261" s="78">
        <f t="shared" si="73"/>
        <v>3412.5</v>
      </c>
    </row>
    <row r="2262" spans="1:10" ht="15.5">
      <c r="A2262" s="34">
        <f t="shared" si="72"/>
        <v>2258</v>
      </c>
      <c r="B2262" s="85" t="s">
        <v>187</v>
      </c>
      <c r="C2262" s="85" t="s">
        <v>4733</v>
      </c>
      <c r="D2262" s="85" t="s">
        <v>4734</v>
      </c>
      <c r="E2262" s="85" t="s">
        <v>189</v>
      </c>
      <c r="F2262" s="85" t="s">
        <v>56</v>
      </c>
      <c r="G2262" s="85" t="s">
        <v>189</v>
      </c>
      <c r="H2262" s="85" t="s">
        <v>4719</v>
      </c>
      <c r="I2262" s="94">
        <v>0.35</v>
      </c>
      <c r="J2262" s="78">
        <f t="shared" si="73"/>
        <v>3412.5</v>
      </c>
    </row>
    <row r="2263" spans="1:10" ht="15.5">
      <c r="A2263" s="34">
        <f t="shared" ref="A2263:A2326" si="74">SUM(A2262+1)</f>
        <v>2259</v>
      </c>
      <c r="B2263" s="85" t="s">
        <v>187</v>
      </c>
      <c r="C2263" s="85" t="s">
        <v>4735</v>
      </c>
      <c r="D2263" s="85" t="s">
        <v>4736</v>
      </c>
      <c r="E2263" s="85" t="s">
        <v>189</v>
      </c>
      <c r="F2263" s="85" t="s">
        <v>56</v>
      </c>
      <c r="G2263" s="85" t="s">
        <v>189</v>
      </c>
      <c r="H2263" s="85" t="s">
        <v>4737</v>
      </c>
      <c r="I2263" s="94">
        <v>0.35</v>
      </c>
      <c r="J2263" s="78">
        <f t="shared" si="73"/>
        <v>2583.75</v>
      </c>
    </row>
    <row r="2264" spans="1:10" ht="15.5">
      <c r="A2264" s="34">
        <f t="shared" si="74"/>
        <v>2260</v>
      </c>
      <c r="B2264" s="85" t="s">
        <v>187</v>
      </c>
      <c r="C2264" s="85" t="s">
        <v>4738</v>
      </c>
      <c r="D2264" s="85" t="s">
        <v>4739</v>
      </c>
      <c r="E2264" s="85" t="s">
        <v>189</v>
      </c>
      <c r="F2264" s="85" t="s">
        <v>56</v>
      </c>
      <c r="G2264" s="85" t="s">
        <v>189</v>
      </c>
      <c r="H2264" s="85" t="s">
        <v>4719</v>
      </c>
      <c r="I2264" s="94">
        <v>0.35</v>
      </c>
      <c r="J2264" s="78">
        <f t="shared" si="73"/>
        <v>3412.5</v>
      </c>
    </row>
    <row r="2265" spans="1:10" ht="15.5">
      <c r="A2265" s="34">
        <f t="shared" si="74"/>
        <v>2261</v>
      </c>
      <c r="B2265" s="85" t="s">
        <v>187</v>
      </c>
      <c r="C2265" s="85" t="s">
        <v>4740</v>
      </c>
      <c r="D2265" s="85" t="s">
        <v>4741</v>
      </c>
      <c r="E2265" s="85" t="s">
        <v>189</v>
      </c>
      <c r="F2265" s="85" t="s">
        <v>56</v>
      </c>
      <c r="G2265" s="85" t="s">
        <v>189</v>
      </c>
      <c r="H2265" s="85" t="s">
        <v>4719</v>
      </c>
      <c r="I2265" s="94">
        <v>0.35</v>
      </c>
      <c r="J2265" s="78">
        <f t="shared" si="73"/>
        <v>3412.5</v>
      </c>
    </row>
    <row r="2266" spans="1:10" ht="15.5">
      <c r="A2266" s="34">
        <f t="shared" si="74"/>
        <v>2262</v>
      </c>
      <c r="B2266" s="85" t="s">
        <v>187</v>
      </c>
      <c r="C2266" s="85" t="s">
        <v>4742</v>
      </c>
      <c r="D2266" s="85" t="s">
        <v>4743</v>
      </c>
      <c r="E2266" s="85" t="s">
        <v>189</v>
      </c>
      <c r="F2266" s="85" t="s">
        <v>56</v>
      </c>
      <c r="G2266" s="85" t="s">
        <v>189</v>
      </c>
      <c r="H2266" s="85" t="s">
        <v>4719</v>
      </c>
      <c r="I2266" s="94">
        <v>0.35</v>
      </c>
      <c r="J2266" s="78">
        <f t="shared" si="73"/>
        <v>3412.5</v>
      </c>
    </row>
    <row r="2267" spans="1:10" ht="15.5">
      <c r="A2267" s="34">
        <f t="shared" si="74"/>
        <v>2263</v>
      </c>
      <c r="B2267" s="85" t="s">
        <v>187</v>
      </c>
      <c r="C2267" s="85" t="s">
        <v>4744</v>
      </c>
      <c r="D2267" s="85" t="s">
        <v>4745</v>
      </c>
      <c r="E2267" s="85" t="s">
        <v>189</v>
      </c>
      <c r="F2267" s="85" t="s">
        <v>56</v>
      </c>
      <c r="G2267" s="85" t="s">
        <v>189</v>
      </c>
      <c r="H2267" s="85" t="s">
        <v>4746</v>
      </c>
      <c r="I2267" s="94">
        <v>0.35</v>
      </c>
      <c r="J2267" s="78">
        <f t="shared" si="73"/>
        <v>4712.5</v>
      </c>
    </row>
    <row r="2268" spans="1:10" ht="15.5">
      <c r="A2268" s="34">
        <f t="shared" si="74"/>
        <v>2264</v>
      </c>
      <c r="B2268" s="85" t="s">
        <v>187</v>
      </c>
      <c r="C2268" s="85" t="s">
        <v>4747</v>
      </c>
      <c r="D2268" s="85" t="s">
        <v>4748</v>
      </c>
      <c r="E2268" s="85" t="s">
        <v>189</v>
      </c>
      <c r="F2268" s="85" t="s">
        <v>56</v>
      </c>
      <c r="G2268" s="85" t="s">
        <v>189</v>
      </c>
      <c r="H2268" s="85" t="s">
        <v>4719</v>
      </c>
      <c r="I2268" s="94">
        <v>0.35</v>
      </c>
      <c r="J2268" s="78">
        <f t="shared" si="73"/>
        <v>3412.5</v>
      </c>
    </row>
    <row r="2269" spans="1:10" ht="15.5">
      <c r="A2269" s="34">
        <f t="shared" si="74"/>
        <v>2265</v>
      </c>
      <c r="B2269" s="85" t="s">
        <v>187</v>
      </c>
      <c r="C2269" s="85" t="s">
        <v>4749</v>
      </c>
      <c r="D2269" s="85" t="s">
        <v>4750</v>
      </c>
      <c r="E2269" s="85" t="s">
        <v>189</v>
      </c>
      <c r="F2269" s="85" t="s">
        <v>56</v>
      </c>
      <c r="G2269" s="85" t="s">
        <v>189</v>
      </c>
      <c r="H2269" s="85" t="s">
        <v>4751</v>
      </c>
      <c r="I2269" s="94">
        <v>0.35</v>
      </c>
      <c r="J2269" s="78">
        <f t="shared" si="73"/>
        <v>1753.7</v>
      </c>
    </row>
    <row r="2270" spans="1:10" ht="15.5">
      <c r="A2270" s="34">
        <f t="shared" si="74"/>
        <v>2266</v>
      </c>
      <c r="B2270" s="85" t="s">
        <v>187</v>
      </c>
      <c r="C2270" s="85" t="s">
        <v>4752</v>
      </c>
      <c r="D2270" s="85" t="s">
        <v>4753</v>
      </c>
      <c r="E2270" s="85" t="s">
        <v>189</v>
      </c>
      <c r="F2270" s="85" t="s">
        <v>56</v>
      </c>
      <c r="G2270" s="85" t="s">
        <v>189</v>
      </c>
      <c r="H2270" s="85" t="s">
        <v>4754</v>
      </c>
      <c r="I2270" s="94">
        <v>0.35</v>
      </c>
      <c r="J2270" s="78">
        <f t="shared" si="73"/>
        <v>1885.65</v>
      </c>
    </row>
    <row r="2271" spans="1:10" ht="15.5">
      <c r="A2271" s="34">
        <f t="shared" si="74"/>
        <v>2267</v>
      </c>
      <c r="B2271" s="85" t="s">
        <v>187</v>
      </c>
      <c r="C2271" s="85" t="s">
        <v>4755</v>
      </c>
      <c r="D2271" s="85" t="s">
        <v>4756</v>
      </c>
      <c r="E2271" s="85" t="s">
        <v>189</v>
      </c>
      <c r="F2271" s="85" t="s">
        <v>56</v>
      </c>
      <c r="G2271" s="85" t="s">
        <v>189</v>
      </c>
      <c r="H2271" s="85" t="s">
        <v>4757</v>
      </c>
      <c r="I2271" s="94">
        <v>0.35</v>
      </c>
      <c r="J2271" s="78">
        <f t="shared" si="73"/>
        <v>1951.3</v>
      </c>
    </row>
    <row r="2272" spans="1:10" ht="15.5">
      <c r="A2272" s="34">
        <f t="shared" si="74"/>
        <v>2268</v>
      </c>
      <c r="B2272" s="85" t="s">
        <v>187</v>
      </c>
      <c r="C2272" s="85" t="s">
        <v>4758</v>
      </c>
      <c r="D2272" s="85" t="s">
        <v>4759</v>
      </c>
      <c r="E2272" s="85" t="s">
        <v>189</v>
      </c>
      <c r="F2272" s="85" t="s">
        <v>56</v>
      </c>
      <c r="G2272" s="85" t="s">
        <v>189</v>
      </c>
      <c r="H2272" s="85" t="s">
        <v>4760</v>
      </c>
      <c r="I2272" s="94">
        <v>0.35</v>
      </c>
      <c r="J2272" s="78">
        <f t="shared" si="73"/>
        <v>1661.4</v>
      </c>
    </row>
    <row r="2273" spans="1:10" ht="15.5">
      <c r="A2273" s="34">
        <f t="shared" si="74"/>
        <v>2269</v>
      </c>
      <c r="B2273" s="85" t="s">
        <v>187</v>
      </c>
      <c r="C2273" s="85" t="s">
        <v>4761</v>
      </c>
      <c r="D2273" s="85" t="s">
        <v>4762</v>
      </c>
      <c r="E2273" s="85" t="s">
        <v>189</v>
      </c>
      <c r="F2273" s="85" t="s">
        <v>56</v>
      </c>
      <c r="G2273" s="85" t="s">
        <v>189</v>
      </c>
      <c r="H2273" s="85" t="s">
        <v>4763</v>
      </c>
      <c r="I2273" s="94">
        <v>0.35</v>
      </c>
      <c r="J2273" s="78">
        <f t="shared" si="73"/>
        <v>1793.3500000000001</v>
      </c>
    </row>
    <row r="2274" spans="1:10" ht="15.5">
      <c r="A2274" s="34">
        <f t="shared" si="74"/>
        <v>2270</v>
      </c>
      <c r="B2274" s="85" t="s">
        <v>187</v>
      </c>
      <c r="C2274" s="85" t="s">
        <v>4764</v>
      </c>
      <c r="D2274" s="85" t="s">
        <v>4765</v>
      </c>
      <c r="E2274" s="85" t="s">
        <v>189</v>
      </c>
      <c r="F2274" s="85" t="s">
        <v>56</v>
      </c>
      <c r="G2274" s="85" t="s">
        <v>189</v>
      </c>
      <c r="H2274" s="85" t="s">
        <v>4766</v>
      </c>
      <c r="I2274" s="94">
        <v>0.35</v>
      </c>
      <c r="J2274" s="78">
        <f t="shared" si="73"/>
        <v>2527.85</v>
      </c>
    </row>
    <row r="2275" spans="1:10" ht="15.5">
      <c r="A2275" s="34">
        <f t="shared" si="74"/>
        <v>2271</v>
      </c>
      <c r="B2275" s="85" t="s">
        <v>187</v>
      </c>
      <c r="C2275" s="85" t="s">
        <v>4767</v>
      </c>
      <c r="D2275" s="85" t="s">
        <v>4768</v>
      </c>
      <c r="E2275" s="85" t="s">
        <v>189</v>
      </c>
      <c r="F2275" s="85" t="s">
        <v>56</v>
      </c>
      <c r="G2275" s="85" t="s">
        <v>189</v>
      </c>
      <c r="H2275" s="85" t="s">
        <v>4769</v>
      </c>
      <c r="I2275" s="94">
        <v>0.35</v>
      </c>
      <c r="J2275" s="78">
        <f t="shared" si="73"/>
        <v>16376.75</v>
      </c>
    </row>
    <row r="2276" spans="1:10" ht="15.5">
      <c r="A2276" s="34">
        <f t="shared" si="74"/>
        <v>2272</v>
      </c>
      <c r="B2276" s="85" t="s">
        <v>187</v>
      </c>
      <c r="C2276" s="85" t="s">
        <v>4770</v>
      </c>
      <c r="D2276" s="85" t="s">
        <v>4771</v>
      </c>
      <c r="E2276" s="85" t="s">
        <v>189</v>
      </c>
      <c r="F2276" s="85" t="s">
        <v>56</v>
      </c>
      <c r="G2276" s="85" t="s">
        <v>189</v>
      </c>
      <c r="H2276" s="85" t="s">
        <v>4772</v>
      </c>
      <c r="I2276" s="94">
        <v>0.35</v>
      </c>
      <c r="J2276" s="78">
        <f t="shared" si="73"/>
        <v>4336.1500000000005</v>
      </c>
    </row>
    <row r="2277" spans="1:10" ht="15.5">
      <c r="A2277" s="34">
        <f t="shared" si="74"/>
        <v>2273</v>
      </c>
      <c r="B2277" s="85" t="s">
        <v>187</v>
      </c>
      <c r="C2277" s="85" t="s">
        <v>4773</v>
      </c>
      <c r="D2277" s="85" t="s">
        <v>4774</v>
      </c>
      <c r="E2277" s="85" t="s">
        <v>189</v>
      </c>
      <c r="F2277" s="85" t="s">
        <v>56</v>
      </c>
      <c r="G2277" s="85" t="s">
        <v>189</v>
      </c>
      <c r="H2277" s="85" t="s">
        <v>4775</v>
      </c>
      <c r="I2277" s="94">
        <v>0.35</v>
      </c>
      <c r="J2277" s="78">
        <f t="shared" si="73"/>
        <v>9906.65</v>
      </c>
    </row>
    <row r="2278" spans="1:10" ht="15.5">
      <c r="A2278" s="34">
        <f t="shared" si="74"/>
        <v>2274</v>
      </c>
      <c r="B2278" s="85" t="s">
        <v>187</v>
      </c>
      <c r="C2278" s="85" t="s">
        <v>4776</v>
      </c>
      <c r="D2278" s="85" t="s">
        <v>4777</v>
      </c>
      <c r="E2278" s="85" t="s">
        <v>189</v>
      </c>
      <c r="F2278" s="85" t="s">
        <v>56</v>
      </c>
      <c r="G2278" s="85" t="s">
        <v>189</v>
      </c>
      <c r="H2278" s="85" t="s">
        <v>4778</v>
      </c>
      <c r="I2278" s="94">
        <v>0.35</v>
      </c>
      <c r="J2278" s="78">
        <f t="shared" si="73"/>
        <v>904.80000000000007</v>
      </c>
    </row>
    <row r="2279" spans="1:10" ht="15.5">
      <c r="A2279" s="34">
        <f t="shared" si="74"/>
        <v>2275</v>
      </c>
      <c r="B2279" s="85" t="s">
        <v>187</v>
      </c>
      <c r="C2279" s="85" t="s">
        <v>4779</v>
      </c>
      <c r="D2279" s="85" t="s">
        <v>4780</v>
      </c>
      <c r="E2279" s="85" t="s">
        <v>189</v>
      </c>
      <c r="F2279" s="85" t="s">
        <v>56</v>
      </c>
      <c r="G2279" s="85" t="s">
        <v>189</v>
      </c>
      <c r="H2279" s="85" t="s">
        <v>356</v>
      </c>
      <c r="I2279" s="94">
        <v>0.35</v>
      </c>
      <c r="J2279" s="78">
        <f t="shared" si="73"/>
        <v>526.5</v>
      </c>
    </row>
    <row r="2280" spans="1:10" ht="15.5">
      <c r="A2280" s="34">
        <f t="shared" si="74"/>
        <v>2276</v>
      </c>
      <c r="B2280" s="85" t="s">
        <v>187</v>
      </c>
      <c r="C2280" s="85" t="s">
        <v>4781</v>
      </c>
      <c r="D2280" s="85" t="s">
        <v>4782</v>
      </c>
      <c r="E2280" s="85" t="s">
        <v>189</v>
      </c>
      <c r="F2280" s="85" t="s">
        <v>56</v>
      </c>
      <c r="G2280" s="85" t="s">
        <v>189</v>
      </c>
      <c r="H2280" s="85" t="s">
        <v>4783</v>
      </c>
      <c r="I2280" s="94">
        <v>0.35</v>
      </c>
      <c r="J2280" s="78">
        <f t="shared" si="73"/>
        <v>343.85</v>
      </c>
    </row>
    <row r="2281" spans="1:10" ht="15.5">
      <c r="A2281" s="34">
        <f t="shared" si="74"/>
        <v>2277</v>
      </c>
      <c r="B2281" s="85" t="s">
        <v>187</v>
      </c>
      <c r="C2281" s="85" t="s">
        <v>4784</v>
      </c>
      <c r="D2281" s="85" t="s">
        <v>4785</v>
      </c>
      <c r="E2281" s="85" t="s">
        <v>189</v>
      </c>
      <c r="F2281" s="85" t="s">
        <v>56</v>
      </c>
      <c r="G2281" s="85" t="s">
        <v>189</v>
      </c>
      <c r="H2281" s="85" t="s">
        <v>4786</v>
      </c>
      <c r="I2281" s="94">
        <v>0.35</v>
      </c>
      <c r="J2281" s="78">
        <f t="shared" si="73"/>
        <v>989.95</v>
      </c>
    </row>
    <row r="2282" spans="1:10" ht="15.5">
      <c r="A2282" s="34">
        <f t="shared" si="74"/>
        <v>2278</v>
      </c>
      <c r="B2282" s="85" t="s">
        <v>187</v>
      </c>
      <c r="C2282" s="85" t="s">
        <v>4787</v>
      </c>
      <c r="D2282" s="85" t="s">
        <v>4788</v>
      </c>
      <c r="E2282" s="85" t="s">
        <v>189</v>
      </c>
      <c r="F2282" s="85" t="s">
        <v>56</v>
      </c>
      <c r="G2282" s="85" t="s">
        <v>189</v>
      </c>
      <c r="H2282" s="85" t="s">
        <v>4789</v>
      </c>
      <c r="I2282" s="94">
        <v>0.35</v>
      </c>
      <c r="J2282" s="78">
        <f t="shared" si="73"/>
        <v>631.80000000000007</v>
      </c>
    </row>
    <row r="2283" spans="1:10" ht="15.5">
      <c r="A2283" s="34">
        <f t="shared" si="74"/>
        <v>2279</v>
      </c>
      <c r="B2283" s="85" t="s">
        <v>187</v>
      </c>
      <c r="C2283" s="85" t="s">
        <v>4790</v>
      </c>
      <c r="D2283" s="85" t="s">
        <v>4791</v>
      </c>
      <c r="E2283" s="85" t="s">
        <v>189</v>
      </c>
      <c r="F2283" s="85" t="s">
        <v>56</v>
      </c>
      <c r="G2283" s="85" t="s">
        <v>189</v>
      </c>
      <c r="H2283" s="85" t="s">
        <v>2464</v>
      </c>
      <c r="I2283" s="94">
        <v>0.35</v>
      </c>
      <c r="J2283" s="78">
        <f t="shared" si="73"/>
        <v>464.75</v>
      </c>
    </row>
    <row r="2284" spans="1:10" ht="15.5">
      <c r="A2284" s="34">
        <f t="shared" si="74"/>
        <v>2280</v>
      </c>
      <c r="B2284" s="85" t="s">
        <v>187</v>
      </c>
      <c r="C2284" s="85" t="s">
        <v>4792</v>
      </c>
      <c r="D2284" s="85" t="s">
        <v>4793</v>
      </c>
      <c r="E2284" s="85" t="s">
        <v>189</v>
      </c>
      <c r="F2284" s="85" t="s">
        <v>56</v>
      </c>
      <c r="G2284" s="85" t="s">
        <v>189</v>
      </c>
      <c r="H2284" s="85" t="s">
        <v>216</v>
      </c>
      <c r="I2284" s="94">
        <v>0.35</v>
      </c>
      <c r="J2284" s="78">
        <f t="shared" si="73"/>
        <v>78.650000000000006</v>
      </c>
    </row>
    <row r="2285" spans="1:10" ht="15.5">
      <c r="A2285" s="34">
        <f t="shared" si="74"/>
        <v>2281</v>
      </c>
      <c r="B2285" s="85" t="s">
        <v>187</v>
      </c>
      <c r="C2285" s="85" t="s">
        <v>4794</v>
      </c>
      <c r="D2285" s="85" t="s">
        <v>4795</v>
      </c>
      <c r="E2285" s="85" t="s">
        <v>189</v>
      </c>
      <c r="F2285" s="85" t="s">
        <v>56</v>
      </c>
      <c r="G2285" s="85" t="s">
        <v>189</v>
      </c>
      <c r="H2285" s="85" t="s">
        <v>4796</v>
      </c>
      <c r="I2285" s="94">
        <v>0.35</v>
      </c>
      <c r="J2285" s="78">
        <f t="shared" si="73"/>
        <v>315.90000000000003</v>
      </c>
    </row>
    <row r="2286" spans="1:10" ht="15.5">
      <c r="A2286" s="34">
        <f t="shared" si="74"/>
        <v>2282</v>
      </c>
      <c r="B2286" s="85" t="s">
        <v>187</v>
      </c>
      <c r="C2286" s="85" t="s">
        <v>4797</v>
      </c>
      <c r="D2286" s="85" t="s">
        <v>4798</v>
      </c>
      <c r="E2286" s="85" t="s">
        <v>189</v>
      </c>
      <c r="F2286" s="85" t="s">
        <v>56</v>
      </c>
      <c r="G2286" s="85" t="s">
        <v>189</v>
      </c>
      <c r="H2286" s="85" t="s">
        <v>1708</v>
      </c>
      <c r="I2286" s="94">
        <v>0.35</v>
      </c>
      <c r="J2286" s="78">
        <f t="shared" si="73"/>
        <v>235.3</v>
      </c>
    </row>
    <row r="2287" spans="1:10" ht="15.5">
      <c r="A2287" s="34">
        <f t="shared" si="74"/>
        <v>2283</v>
      </c>
      <c r="B2287" s="85" t="s">
        <v>187</v>
      </c>
      <c r="C2287" s="85" t="s">
        <v>4799</v>
      </c>
      <c r="D2287" s="85" t="s">
        <v>4800</v>
      </c>
      <c r="E2287" s="85" t="s">
        <v>189</v>
      </c>
      <c r="F2287" s="85" t="s">
        <v>56</v>
      </c>
      <c r="G2287" s="85" t="s">
        <v>189</v>
      </c>
      <c r="H2287" s="85" t="s">
        <v>304</v>
      </c>
      <c r="I2287" s="94">
        <v>0.35</v>
      </c>
      <c r="J2287" s="78">
        <f t="shared" ref="J2287:J2350" si="75">H2287*(1-I2287)</f>
        <v>208</v>
      </c>
    </row>
    <row r="2288" spans="1:10" ht="15.5">
      <c r="A2288" s="34">
        <f t="shared" si="74"/>
        <v>2284</v>
      </c>
      <c r="B2288" s="85" t="s">
        <v>187</v>
      </c>
      <c r="C2288" s="85" t="s">
        <v>4801</v>
      </c>
      <c r="D2288" s="85" t="s">
        <v>4802</v>
      </c>
      <c r="E2288" s="85" t="s">
        <v>189</v>
      </c>
      <c r="F2288" s="85" t="s">
        <v>56</v>
      </c>
      <c r="G2288" s="85" t="s">
        <v>189</v>
      </c>
      <c r="H2288" s="85" t="s">
        <v>234</v>
      </c>
      <c r="I2288" s="94">
        <v>0.35</v>
      </c>
      <c r="J2288" s="78">
        <f t="shared" si="75"/>
        <v>78</v>
      </c>
    </row>
    <row r="2289" spans="1:10" ht="15.5">
      <c r="A2289" s="34">
        <f t="shared" si="74"/>
        <v>2285</v>
      </c>
      <c r="B2289" s="85" t="s">
        <v>187</v>
      </c>
      <c r="C2289" s="85" t="s">
        <v>4803</v>
      </c>
      <c r="D2289" s="85" t="s">
        <v>4804</v>
      </c>
      <c r="E2289" s="85" t="s">
        <v>189</v>
      </c>
      <c r="F2289" s="85" t="s">
        <v>56</v>
      </c>
      <c r="G2289" s="85" t="s">
        <v>189</v>
      </c>
      <c r="H2289" s="85" t="s">
        <v>290</v>
      </c>
      <c r="I2289" s="94">
        <v>0.35</v>
      </c>
      <c r="J2289" s="78">
        <f t="shared" si="75"/>
        <v>27.95</v>
      </c>
    </row>
    <row r="2290" spans="1:10" ht="15.5">
      <c r="A2290" s="34">
        <f t="shared" si="74"/>
        <v>2286</v>
      </c>
      <c r="B2290" s="85" t="s">
        <v>187</v>
      </c>
      <c r="C2290" s="85" t="s">
        <v>4805</v>
      </c>
      <c r="D2290" s="85" t="s">
        <v>4806</v>
      </c>
      <c r="E2290" s="85" t="s">
        <v>189</v>
      </c>
      <c r="F2290" s="85" t="s">
        <v>56</v>
      </c>
      <c r="G2290" s="85" t="s">
        <v>189</v>
      </c>
      <c r="H2290" s="85" t="s">
        <v>357</v>
      </c>
      <c r="I2290" s="94">
        <v>0.35</v>
      </c>
      <c r="J2290" s="78">
        <f t="shared" si="75"/>
        <v>76.05</v>
      </c>
    </row>
    <row r="2291" spans="1:10" ht="15.5">
      <c r="A2291" s="34">
        <f t="shared" si="74"/>
        <v>2287</v>
      </c>
      <c r="B2291" s="85" t="s">
        <v>187</v>
      </c>
      <c r="C2291" s="85" t="s">
        <v>4807</v>
      </c>
      <c r="D2291" s="85" t="s">
        <v>4808</v>
      </c>
      <c r="E2291" s="85" t="s">
        <v>189</v>
      </c>
      <c r="F2291" s="85" t="s">
        <v>56</v>
      </c>
      <c r="G2291" s="85" t="s">
        <v>189</v>
      </c>
      <c r="H2291" s="85" t="s">
        <v>3483</v>
      </c>
      <c r="I2291" s="94">
        <v>0.35</v>
      </c>
      <c r="J2291" s="78">
        <f t="shared" si="75"/>
        <v>372.45</v>
      </c>
    </row>
    <row r="2292" spans="1:10" ht="15.5">
      <c r="A2292" s="34">
        <f t="shared" si="74"/>
        <v>2288</v>
      </c>
      <c r="B2292" s="85" t="s">
        <v>187</v>
      </c>
      <c r="C2292" s="85" t="s">
        <v>4809</v>
      </c>
      <c r="D2292" s="85" t="s">
        <v>4810</v>
      </c>
      <c r="E2292" s="85" t="s">
        <v>189</v>
      </c>
      <c r="F2292" s="85" t="s">
        <v>56</v>
      </c>
      <c r="G2292" s="85" t="s">
        <v>189</v>
      </c>
      <c r="H2292" s="85" t="s">
        <v>207</v>
      </c>
      <c r="I2292" s="94">
        <v>0.35</v>
      </c>
      <c r="J2292" s="78">
        <f t="shared" si="75"/>
        <v>7.15</v>
      </c>
    </row>
    <row r="2293" spans="1:10" ht="15.5">
      <c r="A2293" s="34">
        <f t="shared" si="74"/>
        <v>2289</v>
      </c>
      <c r="B2293" s="85" t="s">
        <v>187</v>
      </c>
      <c r="C2293" s="85" t="s">
        <v>4811</v>
      </c>
      <c r="D2293" s="85" t="s">
        <v>4812</v>
      </c>
      <c r="E2293" s="85" t="s">
        <v>189</v>
      </c>
      <c r="F2293" s="85" t="s">
        <v>56</v>
      </c>
      <c r="G2293" s="85" t="s">
        <v>189</v>
      </c>
      <c r="H2293" s="85" t="s">
        <v>4813</v>
      </c>
      <c r="I2293" s="94">
        <v>0.35</v>
      </c>
      <c r="J2293" s="78">
        <f t="shared" si="75"/>
        <v>620.75</v>
      </c>
    </row>
    <row r="2294" spans="1:10" ht="15.5">
      <c r="A2294" s="34">
        <f t="shared" si="74"/>
        <v>2290</v>
      </c>
      <c r="B2294" s="85" t="s">
        <v>187</v>
      </c>
      <c r="C2294" s="85" t="s">
        <v>4814</v>
      </c>
      <c r="D2294" s="85" t="s">
        <v>4815</v>
      </c>
      <c r="E2294" s="85" t="s">
        <v>189</v>
      </c>
      <c r="F2294" s="85" t="s">
        <v>56</v>
      </c>
      <c r="G2294" s="85" t="s">
        <v>189</v>
      </c>
      <c r="H2294" s="85" t="s">
        <v>4816</v>
      </c>
      <c r="I2294" s="94">
        <v>0.35</v>
      </c>
      <c r="J2294" s="78">
        <f t="shared" si="75"/>
        <v>544.05000000000007</v>
      </c>
    </row>
    <row r="2295" spans="1:10" ht="15.5">
      <c r="A2295" s="34">
        <f t="shared" si="74"/>
        <v>2291</v>
      </c>
      <c r="B2295" s="85" t="s">
        <v>187</v>
      </c>
      <c r="C2295" s="85" t="s">
        <v>4817</v>
      </c>
      <c r="D2295" s="85" t="s">
        <v>4818</v>
      </c>
      <c r="E2295" s="85" t="s">
        <v>189</v>
      </c>
      <c r="F2295" s="85" t="s">
        <v>56</v>
      </c>
      <c r="G2295" s="85" t="s">
        <v>189</v>
      </c>
      <c r="H2295" s="85" t="s">
        <v>4819</v>
      </c>
      <c r="I2295" s="94">
        <v>0.35</v>
      </c>
      <c r="J2295" s="78">
        <f t="shared" si="75"/>
        <v>699.4</v>
      </c>
    </row>
    <row r="2296" spans="1:10" ht="15.5">
      <c r="A2296" s="34">
        <f t="shared" si="74"/>
        <v>2292</v>
      </c>
      <c r="B2296" s="85" t="s">
        <v>187</v>
      </c>
      <c r="C2296" s="85" t="s">
        <v>4820</v>
      </c>
      <c r="D2296" s="85" t="s">
        <v>4821</v>
      </c>
      <c r="E2296" s="85" t="s">
        <v>189</v>
      </c>
      <c r="F2296" s="85" t="s">
        <v>56</v>
      </c>
      <c r="G2296" s="85" t="s">
        <v>189</v>
      </c>
      <c r="H2296" s="85" t="s">
        <v>4822</v>
      </c>
      <c r="I2296" s="94">
        <v>0.35</v>
      </c>
      <c r="J2296" s="78">
        <f t="shared" si="75"/>
        <v>776.75</v>
      </c>
    </row>
    <row r="2297" spans="1:10" ht="15.5">
      <c r="A2297" s="34">
        <f t="shared" si="74"/>
        <v>2293</v>
      </c>
      <c r="B2297" s="85" t="s">
        <v>187</v>
      </c>
      <c r="C2297" s="85" t="s">
        <v>4823</v>
      </c>
      <c r="D2297" s="85" t="s">
        <v>4824</v>
      </c>
      <c r="E2297" s="85" t="s">
        <v>189</v>
      </c>
      <c r="F2297" s="85" t="s">
        <v>56</v>
      </c>
      <c r="G2297" s="85" t="s">
        <v>189</v>
      </c>
      <c r="H2297" s="85" t="s">
        <v>4825</v>
      </c>
      <c r="I2297" s="94">
        <v>0.35</v>
      </c>
      <c r="J2297" s="78">
        <f t="shared" si="75"/>
        <v>677.30000000000007</v>
      </c>
    </row>
    <row r="2298" spans="1:10" ht="15.5">
      <c r="A2298" s="34">
        <f t="shared" si="74"/>
        <v>2294</v>
      </c>
      <c r="B2298" s="85" t="s">
        <v>187</v>
      </c>
      <c r="C2298" s="85" t="s">
        <v>4826</v>
      </c>
      <c r="D2298" s="85" t="s">
        <v>4827</v>
      </c>
      <c r="E2298" s="85" t="s">
        <v>189</v>
      </c>
      <c r="F2298" s="85" t="s">
        <v>56</v>
      </c>
      <c r="G2298" s="85" t="s">
        <v>189</v>
      </c>
      <c r="H2298" s="85" t="s">
        <v>254</v>
      </c>
      <c r="I2298" s="94">
        <v>0.35</v>
      </c>
      <c r="J2298" s="78">
        <f t="shared" si="75"/>
        <v>247.65</v>
      </c>
    </row>
    <row r="2299" spans="1:10" ht="15.5">
      <c r="A2299" s="34">
        <f t="shared" si="74"/>
        <v>2295</v>
      </c>
      <c r="B2299" s="85" t="s">
        <v>187</v>
      </c>
      <c r="C2299" s="85" t="s">
        <v>4828</v>
      </c>
      <c r="D2299" s="85" t="s">
        <v>4829</v>
      </c>
      <c r="E2299" s="85" t="s">
        <v>189</v>
      </c>
      <c r="F2299" s="85" t="s">
        <v>56</v>
      </c>
      <c r="G2299" s="85" t="s">
        <v>189</v>
      </c>
      <c r="H2299" s="85" t="s">
        <v>254</v>
      </c>
      <c r="I2299" s="94">
        <v>0.35</v>
      </c>
      <c r="J2299" s="78">
        <f t="shared" si="75"/>
        <v>247.65</v>
      </c>
    </row>
    <row r="2300" spans="1:10" ht="15.5">
      <c r="A2300" s="34">
        <f t="shared" si="74"/>
        <v>2296</v>
      </c>
      <c r="B2300" s="85" t="s">
        <v>187</v>
      </c>
      <c r="C2300" s="85" t="s">
        <v>4830</v>
      </c>
      <c r="D2300" s="85" t="s">
        <v>4831</v>
      </c>
      <c r="E2300" s="85" t="s">
        <v>189</v>
      </c>
      <c r="F2300" s="85" t="s">
        <v>56</v>
      </c>
      <c r="G2300" s="85" t="s">
        <v>189</v>
      </c>
      <c r="H2300" s="85" t="s">
        <v>3063</v>
      </c>
      <c r="I2300" s="94">
        <v>0.35</v>
      </c>
      <c r="J2300" s="78">
        <f t="shared" si="75"/>
        <v>137.80000000000001</v>
      </c>
    </row>
    <row r="2301" spans="1:10" ht="15.5">
      <c r="A2301" s="34">
        <f t="shared" si="74"/>
        <v>2297</v>
      </c>
      <c r="B2301" s="85" t="s">
        <v>187</v>
      </c>
      <c r="C2301" s="85" t="s">
        <v>4832</v>
      </c>
      <c r="D2301" s="85" t="s">
        <v>4833</v>
      </c>
      <c r="E2301" s="85" t="s">
        <v>189</v>
      </c>
      <c r="F2301" s="85" t="s">
        <v>56</v>
      </c>
      <c r="G2301" s="85" t="s">
        <v>189</v>
      </c>
      <c r="H2301" s="85" t="s">
        <v>4834</v>
      </c>
      <c r="I2301" s="94">
        <v>0.35</v>
      </c>
      <c r="J2301" s="78">
        <f t="shared" si="75"/>
        <v>1811.55</v>
      </c>
    </row>
    <row r="2302" spans="1:10" ht="15.5">
      <c r="A2302" s="34">
        <f t="shared" si="74"/>
        <v>2298</v>
      </c>
      <c r="B2302" s="85" t="s">
        <v>187</v>
      </c>
      <c r="C2302" s="85" t="s">
        <v>4835</v>
      </c>
      <c r="D2302" s="85" t="s">
        <v>4836</v>
      </c>
      <c r="E2302" s="85" t="s">
        <v>189</v>
      </c>
      <c r="F2302" s="85" t="s">
        <v>56</v>
      </c>
      <c r="G2302" s="85" t="s">
        <v>189</v>
      </c>
      <c r="H2302" s="85" t="s">
        <v>218</v>
      </c>
      <c r="I2302" s="94">
        <v>0.35</v>
      </c>
      <c r="J2302" s="78">
        <f t="shared" si="75"/>
        <v>91.65</v>
      </c>
    </row>
    <row r="2303" spans="1:10" ht="15.5">
      <c r="A2303" s="34">
        <f t="shared" si="74"/>
        <v>2299</v>
      </c>
      <c r="B2303" s="85" t="s">
        <v>187</v>
      </c>
      <c r="C2303" s="85" t="s">
        <v>4837</v>
      </c>
      <c r="D2303" s="85" t="s">
        <v>4838</v>
      </c>
      <c r="E2303" s="85" t="s">
        <v>189</v>
      </c>
      <c r="F2303" s="85" t="s">
        <v>56</v>
      </c>
      <c r="G2303" s="85" t="s">
        <v>189</v>
      </c>
      <c r="H2303" s="85" t="s">
        <v>218</v>
      </c>
      <c r="I2303" s="94">
        <v>0.35</v>
      </c>
      <c r="J2303" s="78">
        <f t="shared" si="75"/>
        <v>91.65</v>
      </c>
    </row>
    <row r="2304" spans="1:10" ht="15.5">
      <c r="A2304" s="34">
        <f t="shared" si="74"/>
        <v>2300</v>
      </c>
      <c r="B2304" s="85" t="s">
        <v>187</v>
      </c>
      <c r="C2304" s="85" t="s">
        <v>4839</v>
      </c>
      <c r="D2304" s="85" t="s">
        <v>4840</v>
      </c>
      <c r="E2304" s="85" t="s">
        <v>189</v>
      </c>
      <c r="F2304" s="85" t="s">
        <v>56</v>
      </c>
      <c r="G2304" s="85" t="s">
        <v>189</v>
      </c>
      <c r="H2304" s="85" t="s">
        <v>4841</v>
      </c>
      <c r="I2304" s="94">
        <v>0.35</v>
      </c>
      <c r="J2304" s="78">
        <f t="shared" si="75"/>
        <v>471.25</v>
      </c>
    </row>
    <row r="2305" spans="1:10" ht="15.5">
      <c r="A2305" s="34">
        <f t="shared" si="74"/>
        <v>2301</v>
      </c>
      <c r="B2305" s="85" t="s">
        <v>187</v>
      </c>
      <c r="C2305" s="85" t="s">
        <v>4842</v>
      </c>
      <c r="D2305" s="85" t="s">
        <v>4843</v>
      </c>
      <c r="E2305" s="85" t="s">
        <v>189</v>
      </c>
      <c r="F2305" s="85" t="s">
        <v>56</v>
      </c>
      <c r="G2305" s="85" t="s">
        <v>189</v>
      </c>
      <c r="H2305" s="85" t="s">
        <v>298</v>
      </c>
      <c r="I2305" s="94">
        <v>0.35</v>
      </c>
      <c r="J2305" s="78">
        <f t="shared" si="75"/>
        <v>19.5</v>
      </c>
    </row>
    <row r="2306" spans="1:10" ht="15.5">
      <c r="A2306" s="34">
        <f t="shared" si="74"/>
        <v>2302</v>
      </c>
      <c r="B2306" s="85" t="s">
        <v>187</v>
      </c>
      <c r="C2306" s="85" t="s">
        <v>4844</v>
      </c>
      <c r="D2306" s="85" t="s">
        <v>4845</v>
      </c>
      <c r="E2306" s="85" t="s">
        <v>189</v>
      </c>
      <c r="F2306" s="85" t="s">
        <v>56</v>
      </c>
      <c r="G2306" s="85" t="s">
        <v>189</v>
      </c>
      <c r="H2306" s="85" t="s">
        <v>579</v>
      </c>
      <c r="I2306" s="94">
        <v>0.35</v>
      </c>
      <c r="J2306" s="78">
        <f t="shared" si="75"/>
        <v>43.550000000000004</v>
      </c>
    </row>
    <row r="2307" spans="1:10" ht="15.5">
      <c r="A2307" s="34">
        <f t="shared" si="74"/>
        <v>2303</v>
      </c>
      <c r="B2307" s="85" t="s">
        <v>187</v>
      </c>
      <c r="C2307" s="85" t="s">
        <v>4846</v>
      </c>
      <c r="D2307" s="85" t="s">
        <v>4847</v>
      </c>
      <c r="E2307" s="85" t="s">
        <v>189</v>
      </c>
      <c r="F2307" s="85" t="s">
        <v>56</v>
      </c>
      <c r="G2307" s="85" t="s">
        <v>189</v>
      </c>
      <c r="H2307" s="85" t="s">
        <v>303</v>
      </c>
      <c r="I2307" s="94">
        <v>0.35</v>
      </c>
      <c r="J2307" s="78">
        <f t="shared" si="75"/>
        <v>50.7</v>
      </c>
    </row>
    <row r="2308" spans="1:10" ht="15.5">
      <c r="A2308" s="34">
        <f t="shared" si="74"/>
        <v>2304</v>
      </c>
      <c r="B2308" s="85" t="s">
        <v>187</v>
      </c>
      <c r="C2308" s="85" t="s">
        <v>4848</v>
      </c>
      <c r="D2308" s="85" t="s">
        <v>4849</v>
      </c>
      <c r="E2308" s="85" t="s">
        <v>189</v>
      </c>
      <c r="F2308" s="85" t="s">
        <v>56</v>
      </c>
      <c r="G2308" s="85" t="s">
        <v>189</v>
      </c>
      <c r="H2308" s="85" t="s">
        <v>303</v>
      </c>
      <c r="I2308" s="94">
        <v>0.35</v>
      </c>
      <c r="J2308" s="78">
        <f t="shared" si="75"/>
        <v>50.7</v>
      </c>
    </row>
    <row r="2309" spans="1:10" ht="15.5">
      <c r="A2309" s="34">
        <f t="shared" si="74"/>
        <v>2305</v>
      </c>
      <c r="B2309" s="85" t="s">
        <v>187</v>
      </c>
      <c r="C2309" s="85" t="s">
        <v>4850</v>
      </c>
      <c r="D2309" s="85" t="s">
        <v>4851</v>
      </c>
      <c r="E2309" s="85" t="s">
        <v>189</v>
      </c>
      <c r="F2309" s="85" t="s">
        <v>56</v>
      </c>
      <c r="G2309" s="85" t="s">
        <v>189</v>
      </c>
      <c r="H2309" s="85" t="s">
        <v>303</v>
      </c>
      <c r="I2309" s="94">
        <v>0.35</v>
      </c>
      <c r="J2309" s="78">
        <f t="shared" si="75"/>
        <v>50.7</v>
      </c>
    </row>
    <row r="2310" spans="1:10" ht="15.5">
      <c r="A2310" s="34">
        <f t="shared" si="74"/>
        <v>2306</v>
      </c>
      <c r="B2310" s="85" t="s">
        <v>187</v>
      </c>
      <c r="C2310" s="85" t="s">
        <v>4852</v>
      </c>
      <c r="D2310" s="85" t="s">
        <v>4853</v>
      </c>
      <c r="E2310" s="85" t="s">
        <v>189</v>
      </c>
      <c r="F2310" s="85" t="s">
        <v>56</v>
      </c>
      <c r="G2310" s="85" t="s">
        <v>189</v>
      </c>
      <c r="H2310" s="85" t="s">
        <v>314</v>
      </c>
      <c r="I2310" s="94">
        <v>0.35</v>
      </c>
      <c r="J2310" s="78">
        <f t="shared" si="75"/>
        <v>559</v>
      </c>
    </row>
    <row r="2311" spans="1:10" ht="15.5">
      <c r="A2311" s="34">
        <f t="shared" si="74"/>
        <v>2307</v>
      </c>
      <c r="B2311" s="85" t="s">
        <v>187</v>
      </c>
      <c r="C2311" s="85" t="s">
        <v>4854</v>
      </c>
      <c r="D2311" s="85" t="s">
        <v>4855</v>
      </c>
      <c r="E2311" s="85" t="s">
        <v>189</v>
      </c>
      <c r="F2311" s="85" t="s">
        <v>56</v>
      </c>
      <c r="G2311" s="85" t="s">
        <v>189</v>
      </c>
      <c r="H2311" s="85" t="s">
        <v>314</v>
      </c>
      <c r="I2311" s="94">
        <v>0.35</v>
      </c>
      <c r="J2311" s="78">
        <f t="shared" si="75"/>
        <v>559</v>
      </c>
    </row>
    <row r="2312" spans="1:10" ht="15.5">
      <c r="A2312" s="34">
        <f t="shared" si="74"/>
        <v>2308</v>
      </c>
      <c r="B2312" s="85" t="s">
        <v>187</v>
      </c>
      <c r="C2312" s="85" t="s">
        <v>4856</v>
      </c>
      <c r="D2312" s="85" t="s">
        <v>4857</v>
      </c>
      <c r="E2312" s="85" t="s">
        <v>189</v>
      </c>
      <c r="F2312" s="85" t="s">
        <v>56</v>
      </c>
      <c r="G2312" s="85" t="s">
        <v>189</v>
      </c>
      <c r="H2312" s="85" t="s">
        <v>4858</v>
      </c>
      <c r="I2312" s="94">
        <v>0.35</v>
      </c>
      <c r="J2312" s="78">
        <f t="shared" si="75"/>
        <v>551.85</v>
      </c>
    </row>
    <row r="2313" spans="1:10" ht="15.5">
      <c r="A2313" s="34">
        <f t="shared" si="74"/>
        <v>2309</v>
      </c>
      <c r="B2313" s="85" t="s">
        <v>187</v>
      </c>
      <c r="C2313" s="85" t="s">
        <v>4859</v>
      </c>
      <c r="D2313" s="85" t="s">
        <v>4860</v>
      </c>
      <c r="E2313" s="85" t="s">
        <v>189</v>
      </c>
      <c r="F2313" s="85" t="s">
        <v>56</v>
      </c>
      <c r="G2313" s="85" t="s">
        <v>189</v>
      </c>
      <c r="H2313" s="85" t="s">
        <v>305</v>
      </c>
      <c r="I2313" s="94">
        <v>0.35</v>
      </c>
      <c r="J2313" s="78">
        <f t="shared" si="75"/>
        <v>140.4</v>
      </c>
    </row>
    <row r="2314" spans="1:10" ht="15.5">
      <c r="A2314" s="34">
        <f t="shared" si="74"/>
        <v>2310</v>
      </c>
      <c r="B2314" s="85" t="s">
        <v>187</v>
      </c>
      <c r="C2314" s="85" t="s">
        <v>4861</v>
      </c>
      <c r="D2314" s="85" t="s">
        <v>4862</v>
      </c>
      <c r="E2314" s="85" t="s">
        <v>189</v>
      </c>
      <c r="F2314" s="85" t="s">
        <v>56</v>
      </c>
      <c r="G2314" s="85" t="s">
        <v>189</v>
      </c>
      <c r="H2314" s="85" t="s">
        <v>4863</v>
      </c>
      <c r="I2314" s="94">
        <v>0.35</v>
      </c>
      <c r="J2314" s="78">
        <f t="shared" si="75"/>
        <v>154.70000000000002</v>
      </c>
    </row>
    <row r="2315" spans="1:10" ht="15.5">
      <c r="A2315" s="34">
        <f t="shared" si="74"/>
        <v>2311</v>
      </c>
      <c r="B2315" s="85" t="s">
        <v>187</v>
      </c>
      <c r="C2315" s="85" t="s">
        <v>4864</v>
      </c>
      <c r="D2315" s="85" t="s">
        <v>4865</v>
      </c>
      <c r="E2315" s="85" t="s">
        <v>189</v>
      </c>
      <c r="F2315" s="85" t="s">
        <v>56</v>
      </c>
      <c r="G2315" s="85" t="s">
        <v>189</v>
      </c>
      <c r="H2315" s="85" t="s">
        <v>4863</v>
      </c>
      <c r="I2315" s="94">
        <v>0.35</v>
      </c>
      <c r="J2315" s="78">
        <f t="shared" si="75"/>
        <v>154.70000000000002</v>
      </c>
    </row>
    <row r="2316" spans="1:10" ht="15.5">
      <c r="A2316" s="34">
        <f t="shared" si="74"/>
        <v>2312</v>
      </c>
      <c r="B2316" s="85" t="s">
        <v>187</v>
      </c>
      <c r="C2316" s="85" t="s">
        <v>4866</v>
      </c>
      <c r="D2316" s="85" t="s">
        <v>4847</v>
      </c>
      <c r="E2316" s="85" t="s">
        <v>189</v>
      </c>
      <c r="F2316" s="85" t="s">
        <v>56</v>
      </c>
      <c r="G2316" s="85" t="s">
        <v>189</v>
      </c>
      <c r="H2316" s="85" t="s">
        <v>313</v>
      </c>
      <c r="I2316" s="94">
        <v>0.35</v>
      </c>
      <c r="J2316" s="78">
        <f t="shared" si="75"/>
        <v>61.1</v>
      </c>
    </row>
    <row r="2317" spans="1:10" ht="15.5">
      <c r="A2317" s="34">
        <f t="shared" si="74"/>
        <v>2313</v>
      </c>
      <c r="B2317" s="85" t="s">
        <v>187</v>
      </c>
      <c r="C2317" s="85" t="s">
        <v>4867</v>
      </c>
      <c r="D2317" s="85" t="s">
        <v>4849</v>
      </c>
      <c r="E2317" s="85" t="s">
        <v>189</v>
      </c>
      <c r="F2317" s="85" t="s">
        <v>56</v>
      </c>
      <c r="G2317" s="85" t="s">
        <v>189</v>
      </c>
      <c r="H2317" s="85" t="s">
        <v>313</v>
      </c>
      <c r="I2317" s="94">
        <v>0.35</v>
      </c>
      <c r="J2317" s="78">
        <f t="shared" si="75"/>
        <v>61.1</v>
      </c>
    </row>
    <row r="2318" spans="1:10" ht="15.5">
      <c r="A2318" s="34">
        <f t="shared" si="74"/>
        <v>2314</v>
      </c>
      <c r="B2318" s="85" t="s">
        <v>187</v>
      </c>
      <c r="C2318" s="85" t="s">
        <v>4868</v>
      </c>
      <c r="D2318" s="85" t="s">
        <v>4851</v>
      </c>
      <c r="E2318" s="85" t="s">
        <v>189</v>
      </c>
      <c r="F2318" s="85" t="s">
        <v>56</v>
      </c>
      <c r="G2318" s="85" t="s">
        <v>189</v>
      </c>
      <c r="H2318" s="85" t="s">
        <v>313</v>
      </c>
      <c r="I2318" s="94">
        <v>0.35</v>
      </c>
      <c r="J2318" s="78">
        <f t="shared" si="75"/>
        <v>61.1</v>
      </c>
    </row>
    <row r="2319" spans="1:10" ht="15.5">
      <c r="A2319" s="34">
        <f t="shared" si="74"/>
        <v>2315</v>
      </c>
      <c r="B2319" s="85" t="s">
        <v>187</v>
      </c>
      <c r="C2319" s="85" t="s">
        <v>4869</v>
      </c>
      <c r="D2319" s="85" t="s">
        <v>4870</v>
      </c>
      <c r="E2319" s="85" t="s">
        <v>189</v>
      </c>
      <c r="F2319" s="85" t="s">
        <v>56</v>
      </c>
      <c r="G2319" s="85" t="s">
        <v>189</v>
      </c>
      <c r="H2319" s="85" t="s">
        <v>313</v>
      </c>
      <c r="I2319" s="94">
        <v>0.35</v>
      </c>
      <c r="J2319" s="78">
        <f t="shared" si="75"/>
        <v>61.1</v>
      </c>
    </row>
    <row r="2320" spans="1:10" ht="15.5">
      <c r="A2320" s="34">
        <f t="shared" si="74"/>
        <v>2316</v>
      </c>
      <c r="B2320" s="85" t="s">
        <v>187</v>
      </c>
      <c r="C2320" s="85" t="s">
        <v>4871</v>
      </c>
      <c r="D2320" s="85" t="s">
        <v>4872</v>
      </c>
      <c r="E2320" s="85" t="s">
        <v>189</v>
      </c>
      <c r="F2320" s="85" t="s">
        <v>56</v>
      </c>
      <c r="G2320" s="85" t="s">
        <v>189</v>
      </c>
      <c r="H2320" s="85" t="s">
        <v>352</v>
      </c>
      <c r="I2320" s="94">
        <v>0.35</v>
      </c>
      <c r="J2320" s="78">
        <f t="shared" si="75"/>
        <v>139.1</v>
      </c>
    </row>
    <row r="2321" spans="1:10" ht="15.5">
      <c r="A2321" s="34">
        <f t="shared" si="74"/>
        <v>2317</v>
      </c>
      <c r="B2321" s="85" t="s">
        <v>187</v>
      </c>
      <c r="C2321" s="85" t="s">
        <v>4873</v>
      </c>
      <c r="D2321" s="85" t="s">
        <v>4874</v>
      </c>
      <c r="E2321" s="85" t="s">
        <v>189</v>
      </c>
      <c r="F2321" s="85" t="s">
        <v>56</v>
      </c>
      <c r="G2321" s="85" t="s">
        <v>189</v>
      </c>
      <c r="H2321" s="85" t="s">
        <v>352</v>
      </c>
      <c r="I2321" s="94">
        <v>0.35</v>
      </c>
      <c r="J2321" s="78">
        <f t="shared" si="75"/>
        <v>139.1</v>
      </c>
    </row>
    <row r="2322" spans="1:10" ht="15.5">
      <c r="A2322" s="34">
        <f t="shared" si="74"/>
        <v>2318</v>
      </c>
      <c r="B2322" s="85" t="s">
        <v>187</v>
      </c>
      <c r="C2322" s="85" t="s">
        <v>4875</v>
      </c>
      <c r="D2322" s="85" t="s">
        <v>4876</v>
      </c>
      <c r="E2322" s="85" t="s">
        <v>189</v>
      </c>
      <c r="F2322" s="85" t="s">
        <v>56</v>
      </c>
      <c r="G2322" s="85" t="s">
        <v>189</v>
      </c>
      <c r="H2322" s="85" t="s">
        <v>238</v>
      </c>
      <c r="I2322" s="94">
        <v>0.35</v>
      </c>
      <c r="J2322" s="78">
        <f t="shared" si="75"/>
        <v>159.9</v>
      </c>
    </row>
    <row r="2323" spans="1:10" ht="15.5">
      <c r="A2323" s="34">
        <f t="shared" si="74"/>
        <v>2319</v>
      </c>
      <c r="B2323" s="85" t="s">
        <v>187</v>
      </c>
      <c r="C2323" s="85" t="s">
        <v>4877</v>
      </c>
      <c r="D2323" s="85" t="s">
        <v>4878</v>
      </c>
      <c r="E2323" s="85" t="s">
        <v>189</v>
      </c>
      <c r="F2323" s="85" t="s">
        <v>56</v>
      </c>
      <c r="G2323" s="85" t="s">
        <v>189</v>
      </c>
      <c r="H2323" s="85" t="s">
        <v>238</v>
      </c>
      <c r="I2323" s="94">
        <v>0.35</v>
      </c>
      <c r="J2323" s="78">
        <f t="shared" si="75"/>
        <v>159.9</v>
      </c>
    </row>
    <row r="2324" spans="1:10" ht="15.5">
      <c r="A2324" s="34">
        <f t="shared" si="74"/>
        <v>2320</v>
      </c>
      <c r="B2324" s="85" t="s">
        <v>187</v>
      </c>
      <c r="C2324" s="85" t="s">
        <v>4879</v>
      </c>
      <c r="D2324" s="85" t="s">
        <v>4880</v>
      </c>
      <c r="E2324" s="85" t="s">
        <v>189</v>
      </c>
      <c r="F2324" s="85" t="s">
        <v>56</v>
      </c>
      <c r="G2324" s="85" t="s">
        <v>189</v>
      </c>
      <c r="H2324" s="85" t="s">
        <v>4881</v>
      </c>
      <c r="I2324" s="94">
        <v>0.35</v>
      </c>
      <c r="J2324" s="78">
        <f t="shared" si="75"/>
        <v>386.75</v>
      </c>
    </row>
    <row r="2325" spans="1:10" ht="15.5">
      <c r="A2325" s="34">
        <f t="shared" si="74"/>
        <v>2321</v>
      </c>
      <c r="B2325" s="85" t="s">
        <v>187</v>
      </c>
      <c r="C2325" s="85" t="s">
        <v>4882</v>
      </c>
      <c r="D2325" s="85" t="s">
        <v>4883</v>
      </c>
      <c r="E2325" s="85" t="s">
        <v>189</v>
      </c>
      <c r="F2325" s="85" t="s">
        <v>56</v>
      </c>
      <c r="G2325" s="85" t="s">
        <v>189</v>
      </c>
      <c r="H2325" s="85" t="s">
        <v>4881</v>
      </c>
      <c r="I2325" s="94">
        <v>0.35</v>
      </c>
      <c r="J2325" s="78">
        <f t="shared" si="75"/>
        <v>386.75</v>
      </c>
    </row>
    <row r="2326" spans="1:10" ht="15.5">
      <c r="A2326" s="34">
        <f t="shared" si="74"/>
        <v>2322</v>
      </c>
      <c r="B2326" s="85" t="s">
        <v>187</v>
      </c>
      <c r="C2326" s="85" t="s">
        <v>4884</v>
      </c>
      <c r="D2326" s="85" t="s">
        <v>4885</v>
      </c>
      <c r="E2326" s="85" t="s">
        <v>189</v>
      </c>
      <c r="F2326" s="85" t="s">
        <v>56</v>
      </c>
      <c r="G2326" s="85" t="s">
        <v>189</v>
      </c>
      <c r="H2326" s="85" t="s">
        <v>193</v>
      </c>
      <c r="I2326" s="94">
        <v>0.35</v>
      </c>
      <c r="J2326" s="78">
        <f t="shared" si="75"/>
        <v>127.4</v>
      </c>
    </row>
    <row r="2327" spans="1:10" ht="15.5">
      <c r="A2327" s="34">
        <f t="shared" ref="A2327:A2390" si="76">SUM(A2326+1)</f>
        <v>2323</v>
      </c>
      <c r="B2327" s="85" t="s">
        <v>187</v>
      </c>
      <c r="C2327" s="85" t="s">
        <v>4886</v>
      </c>
      <c r="D2327" s="85" t="s">
        <v>4887</v>
      </c>
      <c r="E2327" s="85" t="s">
        <v>189</v>
      </c>
      <c r="F2327" s="85" t="s">
        <v>56</v>
      </c>
      <c r="G2327" s="85" t="s">
        <v>189</v>
      </c>
      <c r="H2327" s="85" t="s">
        <v>237</v>
      </c>
      <c r="I2327" s="94">
        <v>0.35</v>
      </c>
      <c r="J2327" s="78">
        <f t="shared" si="75"/>
        <v>152.1</v>
      </c>
    </row>
    <row r="2328" spans="1:10" ht="15.5">
      <c r="A2328" s="34">
        <f t="shared" si="76"/>
        <v>2324</v>
      </c>
      <c r="B2328" s="85" t="s">
        <v>187</v>
      </c>
      <c r="C2328" s="85" t="s">
        <v>4888</v>
      </c>
      <c r="D2328" s="85" t="s">
        <v>4889</v>
      </c>
      <c r="E2328" s="85" t="s">
        <v>189</v>
      </c>
      <c r="F2328" s="85" t="s">
        <v>56</v>
      </c>
      <c r="G2328" s="85" t="s">
        <v>189</v>
      </c>
      <c r="H2328" s="85" t="s">
        <v>222</v>
      </c>
      <c r="I2328" s="94">
        <v>0.35</v>
      </c>
      <c r="J2328" s="78">
        <f t="shared" si="75"/>
        <v>169.65</v>
      </c>
    </row>
    <row r="2329" spans="1:10" ht="15.5">
      <c r="A2329" s="34">
        <f t="shared" si="76"/>
        <v>2325</v>
      </c>
      <c r="B2329" s="85" t="s">
        <v>187</v>
      </c>
      <c r="C2329" s="85" t="s">
        <v>4890</v>
      </c>
      <c r="D2329" s="85" t="s">
        <v>4891</v>
      </c>
      <c r="E2329" s="85" t="s">
        <v>189</v>
      </c>
      <c r="F2329" s="85" t="s">
        <v>56</v>
      </c>
      <c r="G2329" s="85" t="s">
        <v>189</v>
      </c>
      <c r="H2329" s="85" t="s">
        <v>4892</v>
      </c>
      <c r="I2329" s="94">
        <v>0.35</v>
      </c>
      <c r="J2329" s="78">
        <f t="shared" si="75"/>
        <v>200.85</v>
      </c>
    </row>
    <row r="2330" spans="1:10" ht="15.5">
      <c r="A2330" s="34">
        <f t="shared" si="76"/>
        <v>2326</v>
      </c>
      <c r="B2330" s="85" t="s">
        <v>187</v>
      </c>
      <c r="C2330" s="85" t="s">
        <v>4893</v>
      </c>
      <c r="D2330" s="85" t="s">
        <v>4894</v>
      </c>
      <c r="E2330" s="85" t="s">
        <v>189</v>
      </c>
      <c r="F2330" s="85" t="s">
        <v>56</v>
      </c>
      <c r="G2330" s="85" t="s">
        <v>189</v>
      </c>
      <c r="H2330" s="85" t="s">
        <v>1335</v>
      </c>
      <c r="I2330" s="94">
        <v>0.35</v>
      </c>
      <c r="J2330" s="78">
        <f t="shared" si="75"/>
        <v>37.050000000000004</v>
      </c>
    </row>
    <row r="2331" spans="1:10" ht="15.5">
      <c r="A2331" s="34">
        <f t="shared" si="76"/>
        <v>2327</v>
      </c>
      <c r="B2331" s="85" t="s">
        <v>187</v>
      </c>
      <c r="C2331" s="85" t="s">
        <v>4895</v>
      </c>
      <c r="D2331" s="85" t="s">
        <v>4896</v>
      </c>
      <c r="E2331" s="85" t="s">
        <v>189</v>
      </c>
      <c r="F2331" s="85" t="s">
        <v>56</v>
      </c>
      <c r="G2331" s="85" t="s">
        <v>189</v>
      </c>
      <c r="H2331" s="85" t="s">
        <v>1510</v>
      </c>
      <c r="I2331" s="94">
        <v>0.35</v>
      </c>
      <c r="J2331" s="78">
        <f t="shared" si="75"/>
        <v>115.7</v>
      </c>
    </row>
    <row r="2332" spans="1:10" ht="15.5">
      <c r="A2332" s="34">
        <f t="shared" si="76"/>
        <v>2328</v>
      </c>
      <c r="B2332" s="85" t="s">
        <v>187</v>
      </c>
      <c r="C2332" s="85" t="s">
        <v>4897</v>
      </c>
      <c r="D2332" s="85" t="s">
        <v>4898</v>
      </c>
      <c r="E2332" s="85" t="s">
        <v>189</v>
      </c>
      <c r="F2332" s="85" t="s">
        <v>56</v>
      </c>
      <c r="G2332" s="85" t="s">
        <v>189</v>
      </c>
      <c r="H2332" s="85" t="s">
        <v>1510</v>
      </c>
      <c r="I2332" s="94">
        <v>0.35</v>
      </c>
      <c r="J2332" s="78">
        <f t="shared" si="75"/>
        <v>115.7</v>
      </c>
    </row>
    <row r="2333" spans="1:10" ht="15.5">
      <c r="A2333" s="34">
        <f t="shared" si="76"/>
        <v>2329</v>
      </c>
      <c r="B2333" s="85" t="s">
        <v>187</v>
      </c>
      <c r="C2333" s="85" t="s">
        <v>4899</v>
      </c>
      <c r="D2333" s="85" t="s">
        <v>4900</v>
      </c>
      <c r="E2333" s="85" t="s">
        <v>189</v>
      </c>
      <c r="F2333" s="85" t="s">
        <v>56</v>
      </c>
      <c r="G2333" s="85" t="s">
        <v>189</v>
      </c>
      <c r="H2333" s="85" t="s">
        <v>196</v>
      </c>
      <c r="I2333" s="94">
        <v>0.35</v>
      </c>
      <c r="J2333" s="78">
        <f t="shared" si="75"/>
        <v>87.75</v>
      </c>
    </row>
    <row r="2334" spans="1:10" ht="15.5">
      <c r="A2334" s="34">
        <f t="shared" si="76"/>
        <v>2330</v>
      </c>
      <c r="B2334" s="85" t="s">
        <v>187</v>
      </c>
      <c r="C2334" s="85" t="s">
        <v>4901</v>
      </c>
      <c r="D2334" s="85" t="s">
        <v>4902</v>
      </c>
      <c r="E2334" s="85" t="s">
        <v>189</v>
      </c>
      <c r="F2334" s="85" t="s">
        <v>56</v>
      </c>
      <c r="G2334" s="85" t="s">
        <v>189</v>
      </c>
      <c r="H2334" s="85" t="s">
        <v>196</v>
      </c>
      <c r="I2334" s="94">
        <v>0.35</v>
      </c>
      <c r="J2334" s="78">
        <f t="shared" si="75"/>
        <v>87.75</v>
      </c>
    </row>
    <row r="2335" spans="1:10" ht="15.5">
      <c r="A2335" s="34">
        <f t="shared" si="76"/>
        <v>2331</v>
      </c>
      <c r="B2335" s="85" t="s">
        <v>187</v>
      </c>
      <c r="C2335" s="85" t="s">
        <v>4903</v>
      </c>
      <c r="D2335" s="85" t="s">
        <v>4904</v>
      </c>
      <c r="E2335" s="85" t="s">
        <v>189</v>
      </c>
      <c r="F2335" s="85" t="s">
        <v>56</v>
      </c>
      <c r="G2335" s="85" t="s">
        <v>189</v>
      </c>
      <c r="H2335" s="85" t="s">
        <v>196</v>
      </c>
      <c r="I2335" s="94">
        <v>0.35</v>
      </c>
      <c r="J2335" s="78">
        <f t="shared" si="75"/>
        <v>87.75</v>
      </c>
    </row>
    <row r="2336" spans="1:10" ht="15.5">
      <c r="A2336" s="34">
        <f t="shared" si="76"/>
        <v>2332</v>
      </c>
      <c r="B2336" s="85" t="s">
        <v>187</v>
      </c>
      <c r="C2336" s="85" t="s">
        <v>4905</v>
      </c>
      <c r="D2336" s="85" t="s">
        <v>4906</v>
      </c>
      <c r="E2336" s="85" t="s">
        <v>189</v>
      </c>
      <c r="F2336" s="85" t="s">
        <v>56</v>
      </c>
      <c r="G2336" s="85" t="s">
        <v>189</v>
      </c>
      <c r="H2336" s="85" t="s">
        <v>1510</v>
      </c>
      <c r="I2336" s="94">
        <v>0.35</v>
      </c>
      <c r="J2336" s="78">
        <f t="shared" si="75"/>
        <v>115.7</v>
      </c>
    </row>
    <row r="2337" spans="1:10" ht="15.5">
      <c r="A2337" s="34">
        <f t="shared" si="76"/>
        <v>2333</v>
      </c>
      <c r="B2337" s="85" t="s">
        <v>187</v>
      </c>
      <c r="C2337" s="85" t="s">
        <v>4907</v>
      </c>
      <c r="D2337" s="85" t="s">
        <v>4908</v>
      </c>
      <c r="E2337" s="85" t="s">
        <v>189</v>
      </c>
      <c r="F2337" s="85" t="s">
        <v>56</v>
      </c>
      <c r="G2337" s="85" t="s">
        <v>189</v>
      </c>
      <c r="H2337" s="85" t="s">
        <v>192</v>
      </c>
      <c r="I2337" s="94">
        <v>0.35</v>
      </c>
      <c r="J2337" s="78">
        <f t="shared" si="75"/>
        <v>70.2</v>
      </c>
    </row>
    <row r="2338" spans="1:10" ht="15.5">
      <c r="A2338" s="34">
        <f t="shared" si="76"/>
        <v>2334</v>
      </c>
      <c r="B2338" s="85" t="s">
        <v>187</v>
      </c>
      <c r="C2338" s="85" t="s">
        <v>4909</v>
      </c>
      <c r="D2338" s="85" t="s">
        <v>4910</v>
      </c>
      <c r="E2338" s="85" t="s">
        <v>189</v>
      </c>
      <c r="F2338" s="85" t="s">
        <v>56</v>
      </c>
      <c r="G2338" s="85" t="s">
        <v>189</v>
      </c>
      <c r="H2338" s="85" t="s">
        <v>351</v>
      </c>
      <c r="I2338" s="94">
        <v>0.35</v>
      </c>
      <c r="J2338" s="78">
        <f t="shared" si="75"/>
        <v>59.800000000000004</v>
      </c>
    </row>
    <row r="2339" spans="1:10" ht="15.5">
      <c r="A2339" s="34">
        <f t="shared" si="76"/>
        <v>2335</v>
      </c>
      <c r="B2339" s="85" t="s">
        <v>187</v>
      </c>
      <c r="C2339" s="85" t="s">
        <v>4911</v>
      </c>
      <c r="D2339" s="85" t="s">
        <v>4912</v>
      </c>
      <c r="E2339" s="85" t="s">
        <v>189</v>
      </c>
      <c r="F2339" s="85" t="s">
        <v>56</v>
      </c>
      <c r="G2339" s="85" t="s">
        <v>189</v>
      </c>
      <c r="H2339" s="85" t="s">
        <v>208</v>
      </c>
      <c r="I2339" s="94">
        <v>0.35</v>
      </c>
      <c r="J2339" s="78">
        <f t="shared" si="75"/>
        <v>51.35</v>
      </c>
    </row>
    <row r="2340" spans="1:10" ht="15.5">
      <c r="A2340" s="34">
        <f t="shared" si="76"/>
        <v>2336</v>
      </c>
      <c r="B2340" s="85" t="s">
        <v>187</v>
      </c>
      <c r="C2340" s="85" t="s">
        <v>4913</v>
      </c>
      <c r="D2340" s="85" t="s">
        <v>4914</v>
      </c>
      <c r="E2340" s="85" t="s">
        <v>189</v>
      </c>
      <c r="F2340" s="85" t="s">
        <v>56</v>
      </c>
      <c r="G2340" s="85" t="s">
        <v>189</v>
      </c>
      <c r="H2340" s="85" t="s">
        <v>2160</v>
      </c>
      <c r="I2340" s="94">
        <v>0.35</v>
      </c>
      <c r="J2340" s="78">
        <f t="shared" si="75"/>
        <v>360.75</v>
      </c>
    </row>
    <row r="2341" spans="1:10" ht="15.5">
      <c r="A2341" s="34">
        <f t="shared" si="76"/>
        <v>2337</v>
      </c>
      <c r="B2341" s="85" t="s">
        <v>187</v>
      </c>
      <c r="C2341" s="85" t="s">
        <v>4915</v>
      </c>
      <c r="D2341" s="85" t="s">
        <v>4916</v>
      </c>
      <c r="E2341" s="85" t="s">
        <v>189</v>
      </c>
      <c r="F2341" s="85" t="s">
        <v>56</v>
      </c>
      <c r="G2341" s="85" t="s">
        <v>189</v>
      </c>
      <c r="H2341" s="85" t="s">
        <v>1709</v>
      </c>
      <c r="I2341" s="94">
        <v>0.35</v>
      </c>
      <c r="J2341" s="78">
        <f t="shared" si="75"/>
        <v>333.45</v>
      </c>
    </row>
    <row r="2342" spans="1:10" ht="15.5">
      <c r="A2342" s="34">
        <f t="shared" si="76"/>
        <v>2338</v>
      </c>
      <c r="B2342" s="85" t="s">
        <v>187</v>
      </c>
      <c r="C2342" s="85" t="s">
        <v>4917</v>
      </c>
      <c r="D2342" s="85" t="s">
        <v>4918</v>
      </c>
      <c r="E2342" s="85" t="s">
        <v>189</v>
      </c>
      <c r="F2342" s="85" t="s">
        <v>56</v>
      </c>
      <c r="G2342" s="85" t="s">
        <v>189</v>
      </c>
      <c r="H2342" s="85" t="s">
        <v>200</v>
      </c>
      <c r="I2342" s="94">
        <v>0.35</v>
      </c>
      <c r="J2342" s="78">
        <f t="shared" si="75"/>
        <v>379.6</v>
      </c>
    </row>
    <row r="2343" spans="1:10" ht="15.5">
      <c r="A2343" s="34">
        <f t="shared" si="76"/>
        <v>2339</v>
      </c>
      <c r="B2343" s="85" t="s">
        <v>187</v>
      </c>
      <c r="C2343" s="85" t="s">
        <v>4919</v>
      </c>
      <c r="D2343" s="85" t="s">
        <v>4920</v>
      </c>
      <c r="E2343" s="85" t="s">
        <v>189</v>
      </c>
      <c r="F2343" s="85" t="s">
        <v>56</v>
      </c>
      <c r="G2343" s="85" t="s">
        <v>189</v>
      </c>
      <c r="H2343" s="85" t="s">
        <v>297</v>
      </c>
      <c r="I2343" s="94">
        <v>0.35</v>
      </c>
      <c r="J2343" s="78">
        <f t="shared" si="75"/>
        <v>351.65000000000003</v>
      </c>
    </row>
    <row r="2344" spans="1:10" ht="15.5">
      <c r="A2344" s="34">
        <f t="shared" si="76"/>
        <v>2340</v>
      </c>
      <c r="B2344" s="85" t="s">
        <v>187</v>
      </c>
      <c r="C2344" s="85" t="s">
        <v>4921</v>
      </c>
      <c r="D2344" s="85" t="s">
        <v>4922</v>
      </c>
      <c r="E2344" s="85" t="s">
        <v>189</v>
      </c>
      <c r="F2344" s="85" t="s">
        <v>56</v>
      </c>
      <c r="G2344" s="85" t="s">
        <v>189</v>
      </c>
      <c r="H2344" s="85" t="s">
        <v>2329</v>
      </c>
      <c r="I2344" s="94">
        <v>0.35</v>
      </c>
      <c r="J2344" s="78">
        <f t="shared" si="75"/>
        <v>263.25</v>
      </c>
    </row>
    <row r="2345" spans="1:10" ht="15.5">
      <c r="A2345" s="34">
        <f t="shared" si="76"/>
        <v>2341</v>
      </c>
      <c r="B2345" s="85" t="s">
        <v>187</v>
      </c>
      <c r="C2345" s="85" t="s">
        <v>4923</v>
      </c>
      <c r="D2345" s="85" t="s">
        <v>4924</v>
      </c>
      <c r="E2345" s="85" t="s">
        <v>189</v>
      </c>
      <c r="F2345" s="85" t="s">
        <v>56</v>
      </c>
      <c r="G2345" s="85" t="s">
        <v>189</v>
      </c>
      <c r="H2345" s="85" t="s">
        <v>4925</v>
      </c>
      <c r="I2345" s="94">
        <v>0.35</v>
      </c>
      <c r="J2345" s="78">
        <f t="shared" si="75"/>
        <v>297.7</v>
      </c>
    </row>
    <row r="2346" spans="1:10" ht="15.5">
      <c r="A2346" s="34">
        <f t="shared" si="76"/>
        <v>2342</v>
      </c>
      <c r="B2346" s="85" t="s">
        <v>187</v>
      </c>
      <c r="C2346" s="85" t="s">
        <v>4926</v>
      </c>
      <c r="D2346" s="85" t="s">
        <v>4927</v>
      </c>
      <c r="E2346" s="85" t="s">
        <v>189</v>
      </c>
      <c r="F2346" s="85" t="s">
        <v>56</v>
      </c>
      <c r="G2346" s="85" t="s">
        <v>189</v>
      </c>
      <c r="H2346" s="85" t="s">
        <v>548</v>
      </c>
      <c r="I2346" s="94">
        <v>0.35</v>
      </c>
      <c r="J2346" s="78">
        <f t="shared" si="75"/>
        <v>31.85</v>
      </c>
    </row>
    <row r="2347" spans="1:10" ht="15.5">
      <c r="A2347" s="34">
        <f t="shared" si="76"/>
        <v>2343</v>
      </c>
      <c r="B2347" s="85" t="s">
        <v>187</v>
      </c>
      <c r="C2347" s="85" t="s">
        <v>4928</v>
      </c>
      <c r="D2347" s="85" t="s">
        <v>4929</v>
      </c>
      <c r="E2347" s="85" t="s">
        <v>189</v>
      </c>
      <c r="F2347" s="85" t="s">
        <v>56</v>
      </c>
      <c r="G2347" s="85" t="s">
        <v>189</v>
      </c>
      <c r="H2347" s="85" t="s">
        <v>4930</v>
      </c>
      <c r="I2347" s="94">
        <v>0.35</v>
      </c>
      <c r="J2347" s="78">
        <f t="shared" si="75"/>
        <v>2481.0500000000002</v>
      </c>
    </row>
    <row r="2348" spans="1:10" ht="15.5">
      <c r="A2348" s="34">
        <f t="shared" si="76"/>
        <v>2344</v>
      </c>
      <c r="B2348" s="85" t="s">
        <v>187</v>
      </c>
      <c r="C2348" s="85" t="s">
        <v>4931</v>
      </c>
      <c r="D2348" s="85" t="s">
        <v>4932</v>
      </c>
      <c r="E2348" s="85" t="s">
        <v>189</v>
      </c>
      <c r="F2348" s="85" t="s">
        <v>56</v>
      </c>
      <c r="G2348" s="85" t="s">
        <v>189</v>
      </c>
      <c r="H2348" s="85" t="s">
        <v>4933</v>
      </c>
      <c r="I2348" s="94">
        <v>0.35</v>
      </c>
      <c r="J2348" s="78">
        <f t="shared" si="75"/>
        <v>2386.15</v>
      </c>
    </row>
    <row r="2349" spans="1:10" ht="15.5">
      <c r="A2349" s="34">
        <f t="shared" si="76"/>
        <v>2345</v>
      </c>
      <c r="B2349" s="85" t="s">
        <v>187</v>
      </c>
      <c r="C2349" s="85" t="s">
        <v>4934</v>
      </c>
      <c r="D2349" s="85" t="s">
        <v>4935</v>
      </c>
      <c r="E2349" s="85" t="s">
        <v>189</v>
      </c>
      <c r="F2349" s="85" t="s">
        <v>56</v>
      </c>
      <c r="G2349" s="85" t="s">
        <v>189</v>
      </c>
      <c r="H2349" s="85" t="s">
        <v>4933</v>
      </c>
      <c r="I2349" s="94">
        <v>0.35</v>
      </c>
      <c r="J2349" s="78">
        <f t="shared" si="75"/>
        <v>2386.15</v>
      </c>
    </row>
    <row r="2350" spans="1:10" ht="15.5">
      <c r="A2350" s="34">
        <f t="shared" si="76"/>
        <v>2346</v>
      </c>
      <c r="B2350" s="85" t="s">
        <v>187</v>
      </c>
      <c r="C2350" s="85" t="s">
        <v>4936</v>
      </c>
      <c r="D2350" s="85" t="s">
        <v>4937</v>
      </c>
      <c r="E2350" s="85" t="s">
        <v>189</v>
      </c>
      <c r="F2350" s="85" t="s">
        <v>56</v>
      </c>
      <c r="G2350" s="85" t="s">
        <v>189</v>
      </c>
      <c r="H2350" s="85" t="s">
        <v>4933</v>
      </c>
      <c r="I2350" s="94">
        <v>0.35</v>
      </c>
      <c r="J2350" s="78">
        <f t="shared" si="75"/>
        <v>2386.15</v>
      </c>
    </row>
    <row r="2351" spans="1:10" ht="15.5">
      <c r="A2351" s="34">
        <f t="shared" si="76"/>
        <v>2347</v>
      </c>
      <c r="B2351" s="85" t="s">
        <v>187</v>
      </c>
      <c r="C2351" s="85" t="s">
        <v>4938</v>
      </c>
      <c r="D2351" s="85" t="s">
        <v>4939</v>
      </c>
      <c r="E2351" s="85" t="s">
        <v>189</v>
      </c>
      <c r="F2351" s="85" t="s">
        <v>56</v>
      </c>
      <c r="G2351" s="85" t="s">
        <v>189</v>
      </c>
      <c r="H2351" s="85" t="s">
        <v>4933</v>
      </c>
      <c r="I2351" s="94">
        <v>0.35</v>
      </c>
      <c r="J2351" s="78">
        <f t="shared" ref="J2351:J2414" si="77">H2351*(1-I2351)</f>
        <v>2386.15</v>
      </c>
    </row>
    <row r="2352" spans="1:10" ht="15.5">
      <c r="A2352" s="34">
        <f t="shared" si="76"/>
        <v>2348</v>
      </c>
      <c r="B2352" s="85" t="s">
        <v>187</v>
      </c>
      <c r="C2352" s="85" t="s">
        <v>4940</v>
      </c>
      <c r="D2352" s="85" t="s">
        <v>4941</v>
      </c>
      <c r="E2352" s="85" t="s">
        <v>189</v>
      </c>
      <c r="F2352" s="85" t="s">
        <v>56</v>
      </c>
      <c r="G2352" s="85" t="s">
        <v>189</v>
      </c>
      <c r="H2352" s="85" t="s">
        <v>4933</v>
      </c>
      <c r="I2352" s="94">
        <v>0.35</v>
      </c>
      <c r="J2352" s="78">
        <f t="shared" si="77"/>
        <v>2386.15</v>
      </c>
    </row>
    <row r="2353" spans="1:10" ht="15.5">
      <c r="A2353" s="34">
        <f t="shared" si="76"/>
        <v>2349</v>
      </c>
      <c r="B2353" s="85" t="s">
        <v>187</v>
      </c>
      <c r="C2353" s="85" t="s">
        <v>4942</v>
      </c>
      <c r="D2353" s="85" t="s">
        <v>4943</v>
      </c>
      <c r="E2353" s="85" t="s">
        <v>189</v>
      </c>
      <c r="F2353" s="85" t="s">
        <v>56</v>
      </c>
      <c r="G2353" s="85" t="s">
        <v>189</v>
      </c>
      <c r="H2353" s="85" t="s">
        <v>291</v>
      </c>
      <c r="I2353" s="94">
        <v>0.35</v>
      </c>
      <c r="J2353" s="78">
        <f t="shared" si="77"/>
        <v>24.7</v>
      </c>
    </row>
    <row r="2354" spans="1:10" ht="15.5">
      <c r="A2354" s="34">
        <f t="shared" si="76"/>
        <v>2350</v>
      </c>
      <c r="B2354" s="85" t="s">
        <v>187</v>
      </c>
      <c r="C2354" s="85" t="s">
        <v>4944</v>
      </c>
      <c r="D2354" s="85" t="s">
        <v>4945</v>
      </c>
      <c r="E2354" s="85" t="s">
        <v>189</v>
      </c>
      <c r="F2354" s="85" t="s">
        <v>56</v>
      </c>
      <c r="G2354" s="85" t="s">
        <v>189</v>
      </c>
      <c r="H2354" s="85" t="s">
        <v>291</v>
      </c>
      <c r="I2354" s="94">
        <v>0.35</v>
      </c>
      <c r="J2354" s="78">
        <f t="shared" si="77"/>
        <v>24.7</v>
      </c>
    </row>
    <row r="2355" spans="1:10" ht="15.5">
      <c r="A2355" s="34">
        <f t="shared" si="76"/>
        <v>2351</v>
      </c>
      <c r="B2355" s="85" t="s">
        <v>187</v>
      </c>
      <c r="C2355" s="85" t="s">
        <v>4946</v>
      </c>
      <c r="D2355" s="85" t="s">
        <v>4947</v>
      </c>
      <c r="E2355" s="85" t="s">
        <v>189</v>
      </c>
      <c r="F2355" s="85" t="s">
        <v>56</v>
      </c>
      <c r="G2355" s="85" t="s">
        <v>189</v>
      </c>
      <c r="H2355" s="85" t="s">
        <v>4948</v>
      </c>
      <c r="I2355" s="94">
        <v>0.35</v>
      </c>
      <c r="J2355" s="78">
        <f t="shared" si="77"/>
        <v>430.3</v>
      </c>
    </row>
    <row r="2356" spans="1:10" ht="15.5">
      <c r="A2356" s="34">
        <f t="shared" si="76"/>
        <v>2352</v>
      </c>
      <c r="B2356" s="85" t="s">
        <v>187</v>
      </c>
      <c r="C2356" s="85" t="s">
        <v>4949</v>
      </c>
      <c r="D2356" s="85" t="s">
        <v>4950</v>
      </c>
      <c r="E2356" s="85" t="s">
        <v>189</v>
      </c>
      <c r="F2356" s="85" t="s">
        <v>56</v>
      </c>
      <c r="G2356" s="85" t="s">
        <v>189</v>
      </c>
      <c r="H2356" s="85" t="s">
        <v>194</v>
      </c>
      <c r="I2356" s="94">
        <v>0.35</v>
      </c>
      <c r="J2356" s="78">
        <f t="shared" si="77"/>
        <v>426.40000000000003</v>
      </c>
    </row>
    <row r="2357" spans="1:10" ht="15.5">
      <c r="A2357" s="34">
        <f t="shared" si="76"/>
        <v>2353</v>
      </c>
      <c r="B2357" s="85" t="s">
        <v>187</v>
      </c>
      <c r="C2357" s="85" t="s">
        <v>4951</v>
      </c>
      <c r="D2357" s="85" t="s">
        <v>4952</v>
      </c>
      <c r="E2357" s="85" t="s">
        <v>189</v>
      </c>
      <c r="F2357" s="85" t="s">
        <v>56</v>
      </c>
      <c r="G2357" s="85" t="s">
        <v>189</v>
      </c>
      <c r="H2357" s="85" t="s">
        <v>4948</v>
      </c>
      <c r="I2357" s="94">
        <v>0.35</v>
      </c>
      <c r="J2357" s="78">
        <f t="shared" si="77"/>
        <v>430.3</v>
      </c>
    </row>
    <row r="2358" spans="1:10" ht="15.5">
      <c r="A2358" s="34">
        <f t="shared" si="76"/>
        <v>2354</v>
      </c>
      <c r="B2358" s="85" t="s">
        <v>187</v>
      </c>
      <c r="C2358" s="85" t="s">
        <v>4953</v>
      </c>
      <c r="D2358" s="85" t="s">
        <v>4954</v>
      </c>
      <c r="E2358" s="85" t="s">
        <v>189</v>
      </c>
      <c r="F2358" s="85" t="s">
        <v>56</v>
      </c>
      <c r="G2358" s="85" t="s">
        <v>189</v>
      </c>
      <c r="H2358" s="85" t="s">
        <v>4955</v>
      </c>
      <c r="I2358" s="94">
        <v>0.35</v>
      </c>
      <c r="J2358" s="78">
        <f t="shared" si="77"/>
        <v>438.1</v>
      </c>
    </row>
    <row r="2359" spans="1:10" ht="15.5">
      <c r="A2359" s="34">
        <f t="shared" si="76"/>
        <v>2355</v>
      </c>
      <c r="B2359" s="85" t="s">
        <v>187</v>
      </c>
      <c r="C2359" s="85" t="s">
        <v>4956</v>
      </c>
      <c r="D2359" s="85" t="s">
        <v>4957</v>
      </c>
      <c r="E2359" s="85" t="s">
        <v>189</v>
      </c>
      <c r="F2359" s="85" t="s">
        <v>56</v>
      </c>
      <c r="G2359" s="85" t="s">
        <v>189</v>
      </c>
      <c r="H2359" s="85" t="s">
        <v>4958</v>
      </c>
      <c r="I2359" s="94">
        <v>0.35</v>
      </c>
      <c r="J2359" s="78">
        <f t="shared" si="77"/>
        <v>302.25</v>
      </c>
    </row>
    <row r="2360" spans="1:10" ht="15.5">
      <c r="A2360" s="34">
        <f t="shared" si="76"/>
        <v>2356</v>
      </c>
      <c r="B2360" s="85" t="s">
        <v>187</v>
      </c>
      <c r="C2360" s="85" t="s">
        <v>4959</v>
      </c>
      <c r="D2360" s="85" t="s">
        <v>4960</v>
      </c>
      <c r="E2360" s="85" t="s">
        <v>189</v>
      </c>
      <c r="F2360" s="85" t="s">
        <v>56</v>
      </c>
      <c r="G2360" s="85" t="s">
        <v>189</v>
      </c>
      <c r="H2360" s="85" t="s">
        <v>4955</v>
      </c>
      <c r="I2360" s="94">
        <v>0.35</v>
      </c>
      <c r="J2360" s="78">
        <f t="shared" si="77"/>
        <v>438.1</v>
      </c>
    </row>
    <row r="2361" spans="1:10" ht="15.5">
      <c r="A2361" s="34">
        <f t="shared" si="76"/>
        <v>2357</v>
      </c>
      <c r="B2361" s="85" t="s">
        <v>187</v>
      </c>
      <c r="C2361" s="85" t="s">
        <v>4961</v>
      </c>
      <c r="D2361" s="85" t="s">
        <v>4962</v>
      </c>
      <c r="E2361" s="85" t="s">
        <v>189</v>
      </c>
      <c r="F2361" s="85" t="s">
        <v>56</v>
      </c>
      <c r="G2361" s="85" t="s">
        <v>189</v>
      </c>
      <c r="H2361" s="85" t="s">
        <v>194</v>
      </c>
      <c r="I2361" s="94">
        <v>0.35</v>
      </c>
      <c r="J2361" s="78">
        <f t="shared" si="77"/>
        <v>426.40000000000003</v>
      </c>
    </row>
    <row r="2362" spans="1:10" ht="15.5">
      <c r="A2362" s="34">
        <f t="shared" si="76"/>
        <v>2358</v>
      </c>
      <c r="B2362" s="85" t="s">
        <v>187</v>
      </c>
      <c r="C2362" s="85" t="s">
        <v>4963</v>
      </c>
      <c r="D2362" s="85" t="s">
        <v>4964</v>
      </c>
      <c r="E2362" s="85" t="s">
        <v>189</v>
      </c>
      <c r="F2362" s="85" t="s">
        <v>56</v>
      </c>
      <c r="G2362" s="85" t="s">
        <v>189</v>
      </c>
      <c r="H2362" s="85" t="s">
        <v>4965</v>
      </c>
      <c r="I2362" s="94">
        <v>0.35</v>
      </c>
      <c r="J2362" s="78">
        <f t="shared" si="77"/>
        <v>659.1</v>
      </c>
    </row>
    <row r="2363" spans="1:10" ht="15.5">
      <c r="A2363" s="34">
        <f t="shared" si="76"/>
        <v>2359</v>
      </c>
      <c r="B2363" s="85" t="s">
        <v>187</v>
      </c>
      <c r="C2363" s="85" t="s">
        <v>4966</v>
      </c>
      <c r="D2363" s="85" t="s">
        <v>4967</v>
      </c>
      <c r="E2363" s="85" t="s">
        <v>189</v>
      </c>
      <c r="F2363" s="85" t="s">
        <v>56</v>
      </c>
      <c r="G2363" s="85" t="s">
        <v>189</v>
      </c>
      <c r="H2363" s="85" t="s">
        <v>4968</v>
      </c>
      <c r="I2363" s="94">
        <v>0.35</v>
      </c>
      <c r="J2363" s="78">
        <f t="shared" si="77"/>
        <v>653.25</v>
      </c>
    </row>
    <row r="2364" spans="1:10" ht="15.5">
      <c r="A2364" s="34">
        <f t="shared" si="76"/>
        <v>2360</v>
      </c>
      <c r="B2364" s="85" t="s">
        <v>187</v>
      </c>
      <c r="C2364" s="85" t="s">
        <v>4969</v>
      </c>
      <c r="D2364" s="85" t="s">
        <v>4970</v>
      </c>
      <c r="E2364" s="85" t="s">
        <v>189</v>
      </c>
      <c r="F2364" s="85" t="s">
        <v>56</v>
      </c>
      <c r="G2364" s="85" t="s">
        <v>189</v>
      </c>
      <c r="H2364" s="85" t="s">
        <v>4971</v>
      </c>
      <c r="I2364" s="94">
        <v>0.35</v>
      </c>
      <c r="J2364" s="78">
        <f t="shared" si="77"/>
        <v>665.6</v>
      </c>
    </row>
    <row r="2365" spans="1:10" ht="15.5">
      <c r="A2365" s="34">
        <f t="shared" si="76"/>
        <v>2361</v>
      </c>
      <c r="B2365" s="85" t="s">
        <v>187</v>
      </c>
      <c r="C2365" s="85" t="s">
        <v>4972</v>
      </c>
      <c r="D2365" s="85" t="s">
        <v>4973</v>
      </c>
      <c r="E2365" s="85" t="s">
        <v>189</v>
      </c>
      <c r="F2365" s="85" t="s">
        <v>56</v>
      </c>
      <c r="G2365" s="85" t="s">
        <v>189</v>
      </c>
      <c r="H2365" s="85" t="s">
        <v>4968</v>
      </c>
      <c r="I2365" s="94">
        <v>0.35</v>
      </c>
      <c r="J2365" s="78">
        <f t="shared" si="77"/>
        <v>653.25</v>
      </c>
    </row>
    <row r="2366" spans="1:10" ht="15.5">
      <c r="A2366" s="34">
        <f t="shared" si="76"/>
        <v>2362</v>
      </c>
      <c r="B2366" s="85" t="s">
        <v>187</v>
      </c>
      <c r="C2366" s="85" t="s">
        <v>4974</v>
      </c>
      <c r="D2366" s="85" t="s">
        <v>4975</v>
      </c>
      <c r="E2366" s="85" t="s">
        <v>189</v>
      </c>
      <c r="F2366" s="85" t="s">
        <v>56</v>
      </c>
      <c r="G2366" s="85" t="s">
        <v>189</v>
      </c>
      <c r="H2366" s="85" t="s">
        <v>4968</v>
      </c>
      <c r="I2366" s="94">
        <v>0.35</v>
      </c>
      <c r="J2366" s="78">
        <f t="shared" si="77"/>
        <v>653.25</v>
      </c>
    </row>
    <row r="2367" spans="1:10" ht="15.5">
      <c r="A2367" s="34">
        <f t="shared" si="76"/>
        <v>2363</v>
      </c>
      <c r="B2367" s="85" t="s">
        <v>187</v>
      </c>
      <c r="C2367" s="85" t="s">
        <v>4976</v>
      </c>
      <c r="D2367" s="85" t="s">
        <v>4977</v>
      </c>
      <c r="E2367" s="85" t="s">
        <v>189</v>
      </c>
      <c r="F2367" s="85" t="s">
        <v>56</v>
      </c>
      <c r="G2367" s="85" t="s">
        <v>189</v>
      </c>
      <c r="H2367" s="85" t="s">
        <v>4968</v>
      </c>
      <c r="I2367" s="94">
        <v>0.35</v>
      </c>
      <c r="J2367" s="78">
        <f t="shared" si="77"/>
        <v>653.25</v>
      </c>
    </row>
    <row r="2368" spans="1:10" ht="15.5">
      <c r="A2368" s="34">
        <f t="shared" si="76"/>
        <v>2364</v>
      </c>
      <c r="B2368" s="85" t="s">
        <v>187</v>
      </c>
      <c r="C2368" s="85" t="s">
        <v>4978</v>
      </c>
      <c r="D2368" s="85" t="s">
        <v>4979</v>
      </c>
      <c r="E2368" s="85" t="s">
        <v>189</v>
      </c>
      <c r="F2368" s="85" t="s">
        <v>56</v>
      </c>
      <c r="G2368" s="85" t="s">
        <v>189</v>
      </c>
      <c r="H2368" s="85" t="s">
        <v>2754</v>
      </c>
      <c r="I2368" s="94">
        <v>0.35</v>
      </c>
      <c r="J2368" s="78">
        <f t="shared" si="77"/>
        <v>646.75</v>
      </c>
    </row>
    <row r="2369" spans="1:10" ht="15.5">
      <c r="A2369" s="34">
        <f t="shared" si="76"/>
        <v>2365</v>
      </c>
      <c r="B2369" s="85" t="s">
        <v>187</v>
      </c>
      <c r="C2369" s="85" t="s">
        <v>4980</v>
      </c>
      <c r="D2369" s="85" t="s">
        <v>4981</v>
      </c>
      <c r="E2369" s="85" t="s">
        <v>189</v>
      </c>
      <c r="F2369" s="85" t="s">
        <v>56</v>
      </c>
      <c r="G2369" s="85" t="s">
        <v>189</v>
      </c>
      <c r="H2369" s="85" t="s">
        <v>4982</v>
      </c>
      <c r="I2369" s="94">
        <v>0.35</v>
      </c>
      <c r="J2369" s="78">
        <f t="shared" si="77"/>
        <v>437.45</v>
      </c>
    </row>
    <row r="2370" spans="1:10" ht="15.5">
      <c r="A2370" s="34">
        <f t="shared" si="76"/>
        <v>2366</v>
      </c>
      <c r="B2370" s="85" t="s">
        <v>187</v>
      </c>
      <c r="C2370" s="85" t="s">
        <v>4983</v>
      </c>
      <c r="D2370" s="85" t="s">
        <v>4984</v>
      </c>
      <c r="E2370" s="85" t="s">
        <v>189</v>
      </c>
      <c r="F2370" s="85" t="s">
        <v>56</v>
      </c>
      <c r="G2370" s="85" t="s">
        <v>189</v>
      </c>
      <c r="H2370" s="85" t="s">
        <v>3086</v>
      </c>
      <c r="I2370" s="94">
        <v>0.35</v>
      </c>
      <c r="J2370" s="78">
        <f t="shared" si="77"/>
        <v>521.95000000000005</v>
      </c>
    </row>
    <row r="2371" spans="1:10" ht="15.5">
      <c r="A2371" s="34">
        <f t="shared" si="76"/>
        <v>2367</v>
      </c>
      <c r="B2371" s="85" t="s">
        <v>187</v>
      </c>
      <c r="C2371" s="85" t="s">
        <v>4985</v>
      </c>
      <c r="D2371" s="85" t="s">
        <v>4986</v>
      </c>
      <c r="E2371" s="85" t="s">
        <v>189</v>
      </c>
      <c r="F2371" s="85" t="s">
        <v>56</v>
      </c>
      <c r="G2371" s="85" t="s">
        <v>189</v>
      </c>
      <c r="H2371" s="85" t="s">
        <v>4987</v>
      </c>
      <c r="I2371" s="94">
        <v>0.35</v>
      </c>
      <c r="J2371" s="78">
        <f t="shared" si="77"/>
        <v>536.9</v>
      </c>
    </row>
    <row r="2372" spans="1:10" ht="15.5">
      <c r="A2372" s="34">
        <f t="shared" si="76"/>
        <v>2368</v>
      </c>
      <c r="B2372" s="85" t="s">
        <v>187</v>
      </c>
      <c r="C2372" s="85" t="s">
        <v>4988</v>
      </c>
      <c r="D2372" s="85" t="s">
        <v>4989</v>
      </c>
      <c r="E2372" s="85" t="s">
        <v>189</v>
      </c>
      <c r="F2372" s="85" t="s">
        <v>56</v>
      </c>
      <c r="G2372" s="85" t="s">
        <v>189</v>
      </c>
      <c r="H2372" s="85" t="s">
        <v>4990</v>
      </c>
      <c r="I2372" s="94">
        <v>0.35</v>
      </c>
      <c r="J2372" s="78">
        <f t="shared" si="77"/>
        <v>517.4</v>
      </c>
    </row>
    <row r="2373" spans="1:10" ht="15.5">
      <c r="A2373" s="34">
        <f t="shared" si="76"/>
        <v>2369</v>
      </c>
      <c r="B2373" s="85" t="s">
        <v>187</v>
      </c>
      <c r="C2373" s="85" t="s">
        <v>4991</v>
      </c>
      <c r="D2373" s="85" t="s">
        <v>4992</v>
      </c>
      <c r="E2373" s="85" t="s">
        <v>189</v>
      </c>
      <c r="F2373" s="85" t="s">
        <v>56</v>
      </c>
      <c r="G2373" s="85" t="s">
        <v>189</v>
      </c>
      <c r="H2373" s="85" t="s">
        <v>341</v>
      </c>
      <c r="I2373" s="94">
        <v>0.35</v>
      </c>
      <c r="J2373" s="78">
        <f t="shared" si="77"/>
        <v>512.85</v>
      </c>
    </row>
    <row r="2374" spans="1:10" ht="15.5">
      <c r="A2374" s="34">
        <f t="shared" si="76"/>
        <v>2370</v>
      </c>
      <c r="B2374" s="85" t="s">
        <v>187</v>
      </c>
      <c r="C2374" s="85" t="s">
        <v>4993</v>
      </c>
      <c r="D2374" s="85" t="s">
        <v>4994</v>
      </c>
      <c r="E2374" s="85" t="s">
        <v>189</v>
      </c>
      <c r="F2374" s="85" t="s">
        <v>56</v>
      </c>
      <c r="G2374" s="85" t="s">
        <v>189</v>
      </c>
      <c r="H2374" s="85" t="s">
        <v>4990</v>
      </c>
      <c r="I2374" s="94">
        <v>0.35</v>
      </c>
      <c r="J2374" s="78">
        <f t="shared" si="77"/>
        <v>517.4</v>
      </c>
    </row>
    <row r="2375" spans="1:10" ht="15.5">
      <c r="A2375" s="34">
        <f t="shared" si="76"/>
        <v>2371</v>
      </c>
      <c r="B2375" s="85" t="s">
        <v>187</v>
      </c>
      <c r="C2375" s="85" t="s">
        <v>4995</v>
      </c>
      <c r="D2375" s="85" t="s">
        <v>4996</v>
      </c>
      <c r="E2375" s="85" t="s">
        <v>189</v>
      </c>
      <c r="F2375" s="85" t="s">
        <v>56</v>
      </c>
      <c r="G2375" s="85" t="s">
        <v>189</v>
      </c>
      <c r="H2375" s="85" t="s">
        <v>341</v>
      </c>
      <c r="I2375" s="94">
        <v>0.35</v>
      </c>
      <c r="J2375" s="78">
        <f t="shared" si="77"/>
        <v>512.85</v>
      </c>
    </row>
    <row r="2376" spans="1:10" ht="15.5">
      <c r="A2376" s="34">
        <f t="shared" si="76"/>
        <v>2372</v>
      </c>
      <c r="B2376" s="85" t="s">
        <v>187</v>
      </c>
      <c r="C2376" s="85" t="s">
        <v>4997</v>
      </c>
      <c r="D2376" s="85" t="s">
        <v>4998</v>
      </c>
      <c r="E2376" s="85" t="s">
        <v>189</v>
      </c>
      <c r="F2376" s="85" t="s">
        <v>56</v>
      </c>
      <c r="G2376" s="85" t="s">
        <v>189</v>
      </c>
      <c r="H2376" s="85" t="s">
        <v>4786</v>
      </c>
      <c r="I2376" s="94">
        <v>0.35</v>
      </c>
      <c r="J2376" s="78">
        <f t="shared" si="77"/>
        <v>989.95</v>
      </c>
    </row>
    <row r="2377" spans="1:10" ht="15.5">
      <c r="A2377" s="34">
        <f t="shared" si="76"/>
        <v>2373</v>
      </c>
      <c r="B2377" s="85" t="s">
        <v>187</v>
      </c>
      <c r="C2377" s="85" t="s">
        <v>4999</v>
      </c>
      <c r="D2377" s="85" t="s">
        <v>5000</v>
      </c>
      <c r="E2377" s="85" t="s">
        <v>189</v>
      </c>
      <c r="F2377" s="85" t="s">
        <v>56</v>
      </c>
      <c r="G2377" s="85" t="s">
        <v>189</v>
      </c>
      <c r="H2377" s="85" t="s">
        <v>5001</v>
      </c>
      <c r="I2377" s="94">
        <v>0.35</v>
      </c>
      <c r="J2377" s="78">
        <f t="shared" si="77"/>
        <v>998.40000000000009</v>
      </c>
    </row>
    <row r="2378" spans="1:10" ht="15.5">
      <c r="A2378" s="34">
        <f t="shared" si="76"/>
        <v>2374</v>
      </c>
      <c r="B2378" s="85" t="s">
        <v>187</v>
      </c>
      <c r="C2378" s="85" t="s">
        <v>5002</v>
      </c>
      <c r="D2378" s="85" t="s">
        <v>5003</v>
      </c>
      <c r="E2378" s="85" t="s">
        <v>189</v>
      </c>
      <c r="F2378" s="85" t="s">
        <v>56</v>
      </c>
      <c r="G2378" s="85" t="s">
        <v>189</v>
      </c>
      <c r="H2378" s="85" t="s">
        <v>5004</v>
      </c>
      <c r="I2378" s="94">
        <v>0.35</v>
      </c>
      <c r="J2378" s="78">
        <f t="shared" si="77"/>
        <v>980.2</v>
      </c>
    </row>
    <row r="2379" spans="1:10" ht="15.5">
      <c r="A2379" s="34">
        <f t="shared" si="76"/>
        <v>2375</v>
      </c>
      <c r="B2379" s="85" t="s">
        <v>187</v>
      </c>
      <c r="C2379" s="85" t="s">
        <v>5005</v>
      </c>
      <c r="D2379" s="85" t="s">
        <v>5006</v>
      </c>
      <c r="E2379" s="85" t="s">
        <v>189</v>
      </c>
      <c r="F2379" s="85" t="s">
        <v>56</v>
      </c>
      <c r="G2379" s="85" t="s">
        <v>189</v>
      </c>
      <c r="H2379" s="85" t="s">
        <v>5007</v>
      </c>
      <c r="I2379" s="94">
        <v>0.35</v>
      </c>
      <c r="J2379" s="78">
        <f t="shared" si="77"/>
        <v>971.1</v>
      </c>
    </row>
    <row r="2380" spans="1:10" ht="15.5">
      <c r="A2380" s="34">
        <f t="shared" si="76"/>
        <v>2376</v>
      </c>
      <c r="B2380" s="85" t="s">
        <v>187</v>
      </c>
      <c r="C2380" s="85" t="s">
        <v>5008</v>
      </c>
      <c r="D2380" s="85" t="s">
        <v>5009</v>
      </c>
      <c r="E2380" s="85" t="s">
        <v>189</v>
      </c>
      <c r="F2380" s="85" t="s">
        <v>56</v>
      </c>
      <c r="G2380" s="85" t="s">
        <v>189</v>
      </c>
      <c r="H2380" s="85" t="s">
        <v>5007</v>
      </c>
      <c r="I2380" s="94">
        <v>0.35</v>
      </c>
      <c r="J2380" s="78">
        <f t="shared" si="77"/>
        <v>971.1</v>
      </c>
    </row>
    <row r="2381" spans="1:10" ht="15.5">
      <c r="A2381" s="34">
        <f t="shared" si="76"/>
        <v>2377</v>
      </c>
      <c r="B2381" s="85" t="s">
        <v>187</v>
      </c>
      <c r="C2381" s="85" t="s">
        <v>5010</v>
      </c>
      <c r="D2381" s="85" t="s">
        <v>5011</v>
      </c>
      <c r="E2381" s="85" t="s">
        <v>189</v>
      </c>
      <c r="F2381" s="85" t="s">
        <v>56</v>
      </c>
      <c r="G2381" s="85" t="s">
        <v>189</v>
      </c>
      <c r="H2381" s="85" t="s">
        <v>5007</v>
      </c>
      <c r="I2381" s="94">
        <v>0.35</v>
      </c>
      <c r="J2381" s="78">
        <f t="shared" si="77"/>
        <v>971.1</v>
      </c>
    </row>
    <row r="2382" spans="1:10" ht="15.5">
      <c r="A2382" s="34">
        <f t="shared" si="76"/>
        <v>2378</v>
      </c>
      <c r="B2382" s="85" t="s">
        <v>187</v>
      </c>
      <c r="C2382" s="85" t="s">
        <v>5012</v>
      </c>
      <c r="D2382" s="85" t="s">
        <v>5013</v>
      </c>
      <c r="E2382" s="85" t="s">
        <v>189</v>
      </c>
      <c r="F2382" s="85" t="s">
        <v>56</v>
      </c>
      <c r="G2382" s="85" t="s">
        <v>189</v>
      </c>
      <c r="H2382" s="85" t="s">
        <v>5014</v>
      </c>
      <c r="I2382" s="94">
        <v>0.35</v>
      </c>
      <c r="J2382" s="78">
        <f t="shared" si="77"/>
        <v>1322.1000000000001</v>
      </c>
    </row>
    <row r="2383" spans="1:10" ht="15.5">
      <c r="A2383" s="34">
        <f t="shared" si="76"/>
        <v>2379</v>
      </c>
      <c r="B2383" s="85" t="s">
        <v>187</v>
      </c>
      <c r="C2383" s="85" t="s">
        <v>5015</v>
      </c>
      <c r="D2383" s="85" t="s">
        <v>5016</v>
      </c>
      <c r="E2383" s="85" t="s">
        <v>189</v>
      </c>
      <c r="F2383" s="85" t="s">
        <v>56</v>
      </c>
      <c r="G2383" s="85" t="s">
        <v>189</v>
      </c>
      <c r="H2383" s="85" t="s">
        <v>5017</v>
      </c>
      <c r="I2383" s="94">
        <v>0.35</v>
      </c>
      <c r="J2383" s="78">
        <f t="shared" si="77"/>
        <v>1637.3500000000001</v>
      </c>
    </row>
    <row r="2384" spans="1:10" ht="15.5">
      <c r="A2384" s="34">
        <f t="shared" si="76"/>
        <v>2380</v>
      </c>
      <c r="B2384" s="85" t="s">
        <v>187</v>
      </c>
      <c r="C2384" s="85" t="s">
        <v>5018</v>
      </c>
      <c r="D2384" s="85" t="s">
        <v>5019</v>
      </c>
      <c r="E2384" s="85" t="s">
        <v>189</v>
      </c>
      <c r="F2384" s="85" t="s">
        <v>56</v>
      </c>
      <c r="G2384" s="85" t="s">
        <v>189</v>
      </c>
      <c r="H2384" s="85" t="s">
        <v>5017</v>
      </c>
      <c r="I2384" s="94">
        <v>0.35</v>
      </c>
      <c r="J2384" s="78">
        <f t="shared" si="77"/>
        <v>1637.3500000000001</v>
      </c>
    </row>
    <row r="2385" spans="1:10" ht="15.5">
      <c r="A2385" s="34">
        <f t="shared" si="76"/>
        <v>2381</v>
      </c>
      <c r="B2385" s="85" t="s">
        <v>187</v>
      </c>
      <c r="C2385" s="85" t="s">
        <v>5020</v>
      </c>
      <c r="D2385" s="85" t="s">
        <v>5021</v>
      </c>
      <c r="E2385" s="85" t="s">
        <v>189</v>
      </c>
      <c r="F2385" s="85" t="s">
        <v>56</v>
      </c>
      <c r="G2385" s="85" t="s">
        <v>189</v>
      </c>
      <c r="H2385" s="85" t="s">
        <v>5017</v>
      </c>
      <c r="I2385" s="94">
        <v>0.35</v>
      </c>
      <c r="J2385" s="78">
        <f t="shared" si="77"/>
        <v>1637.3500000000001</v>
      </c>
    </row>
    <row r="2386" spans="1:10" ht="15.5">
      <c r="A2386" s="34">
        <f t="shared" si="76"/>
        <v>2382</v>
      </c>
      <c r="B2386" s="85" t="s">
        <v>187</v>
      </c>
      <c r="C2386" s="85" t="s">
        <v>5022</v>
      </c>
      <c r="D2386" s="85" t="s">
        <v>5023</v>
      </c>
      <c r="E2386" s="85" t="s">
        <v>189</v>
      </c>
      <c r="F2386" s="85" t="s">
        <v>56</v>
      </c>
      <c r="G2386" s="85" t="s">
        <v>189</v>
      </c>
      <c r="H2386" s="85" t="s">
        <v>5024</v>
      </c>
      <c r="I2386" s="94">
        <v>0.35</v>
      </c>
      <c r="J2386" s="78">
        <f t="shared" si="77"/>
        <v>1621.1000000000001</v>
      </c>
    </row>
    <row r="2387" spans="1:10" ht="15.5">
      <c r="A2387" s="34">
        <f t="shared" si="76"/>
        <v>2383</v>
      </c>
      <c r="B2387" s="85" t="s">
        <v>187</v>
      </c>
      <c r="C2387" s="85" t="s">
        <v>5025</v>
      </c>
      <c r="D2387" s="85" t="s">
        <v>5026</v>
      </c>
      <c r="E2387" s="85" t="s">
        <v>189</v>
      </c>
      <c r="F2387" s="85" t="s">
        <v>56</v>
      </c>
      <c r="G2387" s="85" t="s">
        <v>189</v>
      </c>
      <c r="H2387" s="85" t="s">
        <v>5024</v>
      </c>
      <c r="I2387" s="94">
        <v>0.35</v>
      </c>
      <c r="J2387" s="78">
        <f t="shared" si="77"/>
        <v>1621.1000000000001</v>
      </c>
    </row>
    <row r="2388" spans="1:10" ht="15.5">
      <c r="A2388" s="34">
        <f t="shared" si="76"/>
        <v>2384</v>
      </c>
      <c r="B2388" s="85" t="s">
        <v>187</v>
      </c>
      <c r="C2388" s="85" t="s">
        <v>5027</v>
      </c>
      <c r="D2388" s="85" t="s">
        <v>5028</v>
      </c>
      <c r="E2388" s="85" t="s">
        <v>189</v>
      </c>
      <c r="F2388" s="85" t="s">
        <v>56</v>
      </c>
      <c r="G2388" s="85" t="s">
        <v>189</v>
      </c>
      <c r="H2388" s="85" t="s">
        <v>5029</v>
      </c>
      <c r="I2388" s="94">
        <v>0.35</v>
      </c>
      <c r="J2388" s="78">
        <f t="shared" si="77"/>
        <v>1605.5</v>
      </c>
    </row>
    <row r="2389" spans="1:10" ht="15.5">
      <c r="A2389" s="34">
        <f t="shared" si="76"/>
        <v>2385</v>
      </c>
      <c r="B2389" s="85" t="s">
        <v>187</v>
      </c>
      <c r="C2389" s="85" t="s">
        <v>5030</v>
      </c>
      <c r="D2389" s="85" t="s">
        <v>5031</v>
      </c>
      <c r="E2389" s="85" t="s">
        <v>189</v>
      </c>
      <c r="F2389" s="85" t="s">
        <v>56</v>
      </c>
      <c r="G2389" s="85" t="s">
        <v>189</v>
      </c>
      <c r="H2389" s="85" t="s">
        <v>5032</v>
      </c>
      <c r="I2389" s="94">
        <v>0.35</v>
      </c>
      <c r="J2389" s="78">
        <f t="shared" si="77"/>
        <v>13198.9</v>
      </c>
    </row>
    <row r="2390" spans="1:10" ht="15.5">
      <c r="A2390" s="34">
        <f t="shared" si="76"/>
        <v>2386</v>
      </c>
      <c r="B2390" s="85" t="s">
        <v>187</v>
      </c>
      <c r="C2390" s="85" t="s">
        <v>5033</v>
      </c>
      <c r="D2390" s="85" t="s">
        <v>5034</v>
      </c>
      <c r="E2390" s="85" t="s">
        <v>189</v>
      </c>
      <c r="F2390" s="85" t="s">
        <v>56</v>
      </c>
      <c r="G2390" s="85" t="s">
        <v>189</v>
      </c>
      <c r="H2390" s="85" t="s">
        <v>5032</v>
      </c>
      <c r="I2390" s="94">
        <v>0.35</v>
      </c>
      <c r="J2390" s="78">
        <f t="shared" si="77"/>
        <v>13198.9</v>
      </c>
    </row>
    <row r="2391" spans="1:10" ht="15.5">
      <c r="A2391" s="34">
        <f t="shared" ref="A2391:A2454" si="78">SUM(A2390+1)</f>
        <v>2387</v>
      </c>
      <c r="B2391" s="85" t="s">
        <v>187</v>
      </c>
      <c r="C2391" s="85" t="s">
        <v>5035</v>
      </c>
      <c r="D2391" s="85" t="s">
        <v>5036</v>
      </c>
      <c r="E2391" s="85" t="s">
        <v>189</v>
      </c>
      <c r="F2391" s="85" t="s">
        <v>56</v>
      </c>
      <c r="G2391" s="85" t="s">
        <v>189</v>
      </c>
      <c r="H2391" s="85" t="s">
        <v>5032</v>
      </c>
      <c r="I2391" s="94">
        <v>0.35</v>
      </c>
      <c r="J2391" s="78">
        <f t="shared" si="77"/>
        <v>13198.9</v>
      </c>
    </row>
    <row r="2392" spans="1:10" ht="15.5">
      <c r="A2392" s="34">
        <f t="shared" si="78"/>
        <v>2388</v>
      </c>
      <c r="B2392" s="85" t="s">
        <v>187</v>
      </c>
      <c r="C2392" s="85" t="s">
        <v>5037</v>
      </c>
      <c r="D2392" s="85" t="s">
        <v>5038</v>
      </c>
      <c r="E2392" s="85" t="s">
        <v>189</v>
      </c>
      <c r="F2392" s="85" t="s">
        <v>56</v>
      </c>
      <c r="G2392" s="85" t="s">
        <v>189</v>
      </c>
      <c r="H2392" s="85" t="s">
        <v>5039</v>
      </c>
      <c r="I2392" s="94">
        <v>0.35</v>
      </c>
      <c r="J2392" s="78">
        <f t="shared" si="77"/>
        <v>23504</v>
      </c>
    </row>
    <row r="2393" spans="1:10" ht="15.5">
      <c r="A2393" s="34">
        <f t="shared" si="78"/>
        <v>2389</v>
      </c>
      <c r="B2393" s="85" t="s">
        <v>187</v>
      </c>
      <c r="C2393" s="85" t="s">
        <v>5040</v>
      </c>
      <c r="D2393" s="85" t="s">
        <v>5041</v>
      </c>
      <c r="E2393" s="85" t="s">
        <v>189</v>
      </c>
      <c r="F2393" s="85" t="s">
        <v>56</v>
      </c>
      <c r="G2393" s="85" t="s">
        <v>189</v>
      </c>
      <c r="H2393" s="85" t="s">
        <v>5039</v>
      </c>
      <c r="I2393" s="94">
        <v>0.35</v>
      </c>
      <c r="J2393" s="78">
        <f t="shared" si="77"/>
        <v>23504</v>
      </c>
    </row>
    <row r="2394" spans="1:10" ht="15.5">
      <c r="A2394" s="34">
        <f t="shared" si="78"/>
        <v>2390</v>
      </c>
      <c r="B2394" s="85" t="s">
        <v>187</v>
      </c>
      <c r="C2394" s="85" t="s">
        <v>5042</v>
      </c>
      <c r="D2394" s="85" t="s">
        <v>5043</v>
      </c>
      <c r="E2394" s="85" t="s">
        <v>189</v>
      </c>
      <c r="F2394" s="85" t="s">
        <v>56</v>
      </c>
      <c r="G2394" s="85" t="s">
        <v>189</v>
      </c>
      <c r="H2394" s="85" t="s">
        <v>5039</v>
      </c>
      <c r="I2394" s="94">
        <v>0.35</v>
      </c>
      <c r="J2394" s="78">
        <f t="shared" si="77"/>
        <v>23504</v>
      </c>
    </row>
    <row r="2395" spans="1:10" ht="15.5">
      <c r="A2395" s="34">
        <f t="shared" si="78"/>
        <v>2391</v>
      </c>
      <c r="B2395" s="85" t="s">
        <v>187</v>
      </c>
      <c r="C2395" s="85" t="s">
        <v>5044</v>
      </c>
      <c r="D2395" s="85" t="s">
        <v>5045</v>
      </c>
      <c r="E2395" s="85" t="s">
        <v>189</v>
      </c>
      <c r="F2395" s="85" t="s">
        <v>56</v>
      </c>
      <c r="G2395" s="85" t="s">
        <v>189</v>
      </c>
      <c r="H2395" s="85" t="s">
        <v>5046</v>
      </c>
      <c r="I2395" s="94">
        <v>0.35</v>
      </c>
      <c r="J2395" s="78">
        <f t="shared" si="77"/>
        <v>35535.5</v>
      </c>
    </row>
    <row r="2396" spans="1:10" ht="15.5">
      <c r="A2396" s="34">
        <f t="shared" si="78"/>
        <v>2392</v>
      </c>
      <c r="B2396" s="85" t="s">
        <v>187</v>
      </c>
      <c r="C2396" s="85" t="s">
        <v>5047</v>
      </c>
      <c r="D2396" s="85" t="s">
        <v>5048</v>
      </c>
      <c r="E2396" s="85" t="s">
        <v>189</v>
      </c>
      <c r="F2396" s="85" t="s">
        <v>56</v>
      </c>
      <c r="G2396" s="85" t="s">
        <v>189</v>
      </c>
      <c r="H2396" s="85" t="s">
        <v>5046</v>
      </c>
      <c r="I2396" s="94">
        <v>0.35</v>
      </c>
      <c r="J2396" s="78">
        <f t="shared" si="77"/>
        <v>35535.5</v>
      </c>
    </row>
    <row r="2397" spans="1:10" ht="15.5">
      <c r="A2397" s="34">
        <f t="shared" si="78"/>
        <v>2393</v>
      </c>
      <c r="B2397" s="85" t="s">
        <v>187</v>
      </c>
      <c r="C2397" s="85" t="s">
        <v>5049</v>
      </c>
      <c r="D2397" s="85" t="s">
        <v>5050</v>
      </c>
      <c r="E2397" s="85" t="s">
        <v>189</v>
      </c>
      <c r="F2397" s="85" t="s">
        <v>56</v>
      </c>
      <c r="G2397" s="85" t="s">
        <v>189</v>
      </c>
      <c r="H2397" s="85" t="s">
        <v>5046</v>
      </c>
      <c r="I2397" s="94">
        <v>0.35</v>
      </c>
      <c r="J2397" s="78">
        <f t="shared" si="77"/>
        <v>35535.5</v>
      </c>
    </row>
    <row r="2398" spans="1:10" ht="15.5">
      <c r="A2398" s="34">
        <f t="shared" si="78"/>
        <v>2394</v>
      </c>
      <c r="B2398" s="85" t="s">
        <v>187</v>
      </c>
      <c r="C2398" s="85" t="s">
        <v>5051</v>
      </c>
      <c r="D2398" s="85" t="s">
        <v>5052</v>
      </c>
      <c r="E2398" s="85" t="s">
        <v>189</v>
      </c>
      <c r="F2398" s="85" t="s">
        <v>56</v>
      </c>
      <c r="G2398" s="85" t="s">
        <v>189</v>
      </c>
      <c r="H2398" s="85" t="s">
        <v>303</v>
      </c>
      <c r="I2398" s="94">
        <v>0.35</v>
      </c>
      <c r="J2398" s="78">
        <f t="shared" si="77"/>
        <v>50.7</v>
      </c>
    </row>
    <row r="2399" spans="1:10" ht="15.5">
      <c r="A2399" s="34">
        <f t="shared" si="78"/>
        <v>2395</v>
      </c>
      <c r="B2399" s="85" t="s">
        <v>187</v>
      </c>
      <c r="C2399" s="85" t="s">
        <v>5053</v>
      </c>
      <c r="D2399" s="85" t="s">
        <v>5054</v>
      </c>
      <c r="E2399" s="85" t="s">
        <v>189</v>
      </c>
      <c r="F2399" s="85" t="s">
        <v>56</v>
      </c>
      <c r="G2399" s="85" t="s">
        <v>189</v>
      </c>
      <c r="H2399" s="85" t="s">
        <v>5055</v>
      </c>
      <c r="I2399" s="94">
        <v>0.35</v>
      </c>
      <c r="J2399" s="78">
        <f t="shared" si="77"/>
        <v>16498.95</v>
      </c>
    </row>
    <row r="2400" spans="1:10" ht="15.5">
      <c r="A2400" s="34">
        <f t="shared" si="78"/>
        <v>2396</v>
      </c>
      <c r="B2400" s="85" t="s">
        <v>187</v>
      </c>
      <c r="C2400" s="85" t="s">
        <v>5056</v>
      </c>
      <c r="D2400" s="85" t="s">
        <v>5057</v>
      </c>
      <c r="E2400" s="85" t="s">
        <v>189</v>
      </c>
      <c r="F2400" s="85" t="s">
        <v>56</v>
      </c>
      <c r="G2400" s="85" t="s">
        <v>189</v>
      </c>
      <c r="H2400" s="85" t="s">
        <v>5058</v>
      </c>
      <c r="I2400" s="94">
        <v>0.35</v>
      </c>
      <c r="J2400" s="78">
        <f t="shared" si="77"/>
        <v>28205.45</v>
      </c>
    </row>
    <row r="2401" spans="1:10" ht="15.5">
      <c r="A2401" s="34">
        <f t="shared" si="78"/>
        <v>2397</v>
      </c>
      <c r="B2401" s="85" t="s">
        <v>187</v>
      </c>
      <c r="C2401" s="85" t="s">
        <v>5059</v>
      </c>
      <c r="D2401" s="85" t="s">
        <v>5060</v>
      </c>
      <c r="E2401" s="85" t="s">
        <v>189</v>
      </c>
      <c r="F2401" s="85" t="s">
        <v>56</v>
      </c>
      <c r="G2401" s="85" t="s">
        <v>189</v>
      </c>
      <c r="H2401" s="85" t="s">
        <v>5061</v>
      </c>
      <c r="I2401" s="94">
        <v>0.35</v>
      </c>
      <c r="J2401" s="78">
        <f t="shared" si="77"/>
        <v>39089.050000000003</v>
      </c>
    </row>
    <row r="2402" spans="1:10" ht="15.5">
      <c r="A2402" s="34">
        <f t="shared" si="78"/>
        <v>2398</v>
      </c>
      <c r="B2402" s="85" t="s">
        <v>187</v>
      </c>
      <c r="C2402" s="85" t="s">
        <v>5062</v>
      </c>
      <c r="D2402" s="85" t="s">
        <v>5063</v>
      </c>
      <c r="E2402" s="85" t="s">
        <v>189</v>
      </c>
      <c r="F2402" s="85" t="s">
        <v>56</v>
      </c>
      <c r="G2402" s="85" t="s">
        <v>189</v>
      </c>
      <c r="H2402" s="85" t="s">
        <v>5064</v>
      </c>
      <c r="I2402" s="94">
        <v>0.35</v>
      </c>
      <c r="J2402" s="78">
        <f t="shared" si="77"/>
        <v>42893.5</v>
      </c>
    </row>
    <row r="2403" spans="1:10" ht="15.5">
      <c r="A2403" s="34">
        <f t="shared" si="78"/>
        <v>2399</v>
      </c>
      <c r="B2403" s="85" t="s">
        <v>187</v>
      </c>
      <c r="C2403" s="85" t="s">
        <v>5065</v>
      </c>
      <c r="D2403" s="85" t="s">
        <v>5066</v>
      </c>
      <c r="E2403" s="85" t="s">
        <v>189</v>
      </c>
      <c r="F2403" s="85" t="s">
        <v>56</v>
      </c>
      <c r="G2403" s="85" t="s">
        <v>189</v>
      </c>
      <c r="H2403" s="85" t="s">
        <v>256</v>
      </c>
      <c r="I2403" s="94">
        <v>0.35</v>
      </c>
      <c r="J2403" s="78">
        <f t="shared" si="77"/>
        <v>98.15</v>
      </c>
    </row>
    <row r="2404" spans="1:10" ht="15.5">
      <c r="A2404" s="34">
        <f t="shared" si="78"/>
        <v>2400</v>
      </c>
      <c r="B2404" s="85" t="s">
        <v>187</v>
      </c>
      <c r="C2404" s="85" t="s">
        <v>5067</v>
      </c>
      <c r="D2404" s="85" t="s">
        <v>5068</v>
      </c>
      <c r="E2404" s="85" t="s">
        <v>189</v>
      </c>
      <c r="F2404" s="85" t="s">
        <v>56</v>
      </c>
      <c r="G2404" s="85" t="s">
        <v>189</v>
      </c>
      <c r="H2404" s="85" t="s">
        <v>322</v>
      </c>
      <c r="I2404" s="94">
        <v>0.35</v>
      </c>
      <c r="J2404" s="78">
        <f t="shared" si="77"/>
        <v>59.15</v>
      </c>
    </row>
    <row r="2405" spans="1:10" ht="15.5">
      <c r="A2405" s="34">
        <f t="shared" si="78"/>
        <v>2401</v>
      </c>
      <c r="B2405" s="85" t="s">
        <v>187</v>
      </c>
      <c r="C2405" s="85" t="s">
        <v>5069</v>
      </c>
      <c r="D2405" s="85" t="s">
        <v>5070</v>
      </c>
      <c r="E2405" s="85" t="s">
        <v>189</v>
      </c>
      <c r="F2405" s="85" t="s">
        <v>56</v>
      </c>
      <c r="G2405" s="85" t="s">
        <v>189</v>
      </c>
      <c r="H2405" s="85" t="s">
        <v>351</v>
      </c>
      <c r="I2405" s="94">
        <v>0.35</v>
      </c>
      <c r="J2405" s="78">
        <f t="shared" si="77"/>
        <v>59.800000000000004</v>
      </c>
    </row>
    <row r="2406" spans="1:10" ht="15.5">
      <c r="A2406" s="34">
        <f t="shared" si="78"/>
        <v>2402</v>
      </c>
      <c r="B2406" s="85" t="s">
        <v>187</v>
      </c>
      <c r="C2406" s="85" t="s">
        <v>5071</v>
      </c>
      <c r="D2406" s="85" t="s">
        <v>5072</v>
      </c>
      <c r="E2406" s="85" t="s">
        <v>189</v>
      </c>
      <c r="F2406" s="85" t="s">
        <v>56</v>
      </c>
      <c r="G2406" s="85" t="s">
        <v>189</v>
      </c>
      <c r="H2406" s="85" t="s">
        <v>225</v>
      </c>
      <c r="I2406" s="94">
        <v>0.35</v>
      </c>
      <c r="J2406" s="78">
        <f t="shared" si="77"/>
        <v>64.350000000000009</v>
      </c>
    </row>
    <row r="2407" spans="1:10" ht="15.5">
      <c r="A2407" s="34">
        <f t="shared" si="78"/>
        <v>2403</v>
      </c>
      <c r="B2407" s="85" t="s">
        <v>187</v>
      </c>
      <c r="C2407" s="85" t="s">
        <v>5073</v>
      </c>
      <c r="D2407" s="85" t="s">
        <v>5074</v>
      </c>
      <c r="E2407" s="85" t="s">
        <v>189</v>
      </c>
      <c r="F2407" s="85" t="s">
        <v>56</v>
      </c>
      <c r="G2407" s="85" t="s">
        <v>189</v>
      </c>
      <c r="H2407" s="85" t="s">
        <v>225</v>
      </c>
      <c r="I2407" s="94">
        <v>0.35</v>
      </c>
      <c r="J2407" s="78">
        <f t="shared" si="77"/>
        <v>64.350000000000009</v>
      </c>
    </row>
    <row r="2408" spans="1:10" ht="15.5">
      <c r="A2408" s="34">
        <f t="shared" si="78"/>
        <v>2404</v>
      </c>
      <c r="B2408" s="85" t="s">
        <v>187</v>
      </c>
      <c r="C2408" s="85" t="s">
        <v>5075</v>
      </c>
      <c r="D2408" s="85" t="s">
        <v>5076</v>
      </c>
      <c r="E2408" s="85" t="s">
        <v>189</v>
      </c>
      <c r="F2408" s="85" t="s">
        <v>56</v>
      </c>
      <c r="G2408" s="85" t="s">
        <v>189</v>
      </c>
      <c r="H2408" s="85" t="s">
        <v>225</v>
      </c>
      <c r="I2408" s="94">
        <v>0.35</v>
      </c>
      <c r="J2408" s="78">
        <f t="shared" si="77"/>
        <v>64.350000000000009</v>
      </c>
    </row>
    <row r="2409" spans="1:10" ht="15.5">
      <c r="A2409" s="34">
        <f t="shared" si="78"/>
        <v>2405</v>
      </c>
      <c r="B2409" s="85" t="s">
        <v>187</v>
      </c>
      <c r="C2409" s="85" t="s">
        <v>5077</v>
      </c>
      <c r="D2409" s="85" t="s">
        <v>5078</v>
      </c>
      <c r="E2409" s="85" t="s">
        <v>189</v>
      </c>
      <c r="F2409" s="85" t="s">
        <v>56</v>
      </c>
      <c r="G2409" s="85" t="s">
        <v>189</v>
      </c>
      <c r="H2409" s="85" t="s">
        <v>225</v>
      </c>
      <c r="I2409" s="94">
        <v>0.35</v>
      </c>
      <c r="J2409" s="78">
        <f t="shared" si="77"/>
        <v>64.350000000000009</v>
      </c>
    </row>
    <row r="2410" spans="1:10" ht="15.5">
      <c r="A2410" s="34">
        <f t="shared" si="78"/>
        <v>2406</v>
      </c>
      <c r="B2410" s="85" t="s">
        <v>187</v>
      </c>
      <c r="C2410" s="85" t="s">
        <v>5079</v>
      </c>
      <c r="D2410" s="85" t="s">
        <v>5080</v>
      </c>
      <c r="E2410" s="85" t="s">
        <v>189</v>
      </c>
      <c r="F2410" s="85" t="s">
        <v>56</v>
      </c>
      <c r="G2410" s="85" t="s">
        <v>189</v>
      </c>
      <c r="H2410" s="85" t="s">
        <v>343</v>
      </c>
      <c r="I2410" s="94">
        <v>0.35</v>
      </c>
      <c r="J2410" s="78">
        <f t="shared" si="77"/>
        <v>135.20000000000002</v>
      </c>
    </row>
    <row r="2411" spans="1:10" ht="15.5">
      <c r="A2411" s="34">
        <f t="shared" si="78"/>
        <v>2407</v>
      </c>
      <c r="B2411" s="85" t="s">
        <v>187</v>
      </c>
      <c r="C2411" s="85" t="s">
        <v>5081</v>
      </c>
      <c r="D2411" s="85" t="s">
        <v>5082</v>
      </c>
      <c r="E2411" s="85" t="s">
        <v>189</v>
      </c>
      <c r="F2411" s="85" t="s">
        <v>56</v>
      </c>
      <c r="G2411" s="85" t="s">
        <v>189</v>
      </c>
      <c r="H2411" s="85" t="s">
        <v>343</v>
      </c>
      <c r="I2411" s="94">
        <v>0.35</v>
      </c>
      <c r="J2411" s="78">
        <f t="shared" si="77"/>
        <v>135.20000000000002</v>
      </c>
    </row>
    <row r="2412" spans="1:10" ht="15.5">
      <c r="A2412" s="34">
        <f t="shared" si="78"/>
        <v>2408</v>
      </c>
      <c r="B2412" s="85" t="s">
        <v>187</v>
      </c>
      <c r="C2412" s="85" t="s">
        <v>5083</v>
      </c>
      <c r="D2412" s="85" t="s">
        <v>5084</v>
      </c>
      <c r="E2412" s="85" t="s">
        <v>189</v>
      </c>
      <c r="F2412" s="85" t="s">
        <v>56</v>
      </c>
      <c r="G2412" s="85" t="s">
        <v>189</v>
      </c>
      <c r="H2412" s="85" t="s">
        <v>343</v>
      </c>
      <c r="I2412" s="94">
        <v>0.35</v>
      </c>
      <c r="J2412" s="78">
        <f t="shared" si="77"/>
        <v>135.20000000000002</v>
      </c>
    </row>
    <row r="2413" spans="1:10" ht="15.5">
      <c r="A2413" s="34">
        <f t="shared" si="78"/>
        <v>2409</v>
      </c>
      <c r="B2413" s="85" t="s">
        <v>187</v>
      </c>
      <c r="C2413" s="85" t="s">
        <v>5085</v>
      </c>
      <c r="D2413" s="85" t="s">
        <v>5086</v>
      </c>
      <c r="E2413" s="85" t="s">
        <v>189</v>
      </c>
      <c r="F2413" s="85" t="s">
        <v>56</v>
      </c>
      <c r="G2413" s="85" t="s">
        <v>189</v>
      </c>
      <c r="H2413" s="85" t="s">
        <v>343</v>
      </c>
      <c r="I2413" s="94">
        <v>0.35</v>
      </c>
      <c r="J2413" s="78">
        <f t="shared" si="77"/>
        <v>135.20000000000002</v>
      </c>
    </row>
    <row r="2414" spans="1:10" ht="15.5">
      <c r="A2414" s="34">
        <f t="shared" si="78"/>
        <v>2410</v>
      </c>
      <c r="B2414" s="85" t="s">
        <v>187</v>
      </c>
      <c r="C2414" s="85" t="s">
        <v>5087</v>
      </c>
      <c r="D2414" s="85" t="s">
        <v>5088</v>
      </c>
      <c r="E2414" s="85" t="s">
        <v>189</v>
      </c>
      <c r="F2414" s="85" t="s">
        <v>56</v>
      </c>
      <c r="G2414" s="85" t="s">
        <v>189</v>
      </c>
      <c r="H2414" s="85" t="s">
        <v>202</v>
      </c>
      <c r="I2414" s="94">
        <v>0.35</v>
      </c>
      <c r="J2414" s="78">
        <f t="shared" si="77"/>
        <v>139.75</v>
      </c>
    </row>
    <row r="2415" spans="1:10" ht="15.5">
      <c r="A2415" s="34">
        <f t="shared" si="78"/>
        <v>2411</v>
      </c>
      <c r="B2415" s="85" t="s">
        <v>187</v>
      </c>
      <c r="C2415" s="85" t="s">
        <v>5089</v>
      </c>
      <c r="D2415" s="85" t="s">
        <v>5090</v>
      </c>
      <c r="E2415" s="85" t="s">
        <v>189</v>
      </c>
      <c r="F2415" s="85" t="s">
        <v>56</v>
      </c>
      <c r="G2415" s="85" t="s">
        <v>189</v>
      </c>
      <c r="H2415" s="85" t="s">
        <v>202</v>
      </c>
      <c r="I2415" s="94">
        <v>0.35</v>
      </c>
      <c r="J2415" s="78">
        <f t="shared" ref="J2415:J2478" si="79">H2415*(1-I2415)</f>
        <v>139.75</v>
      </c>
    </row>
    <row r="2416" spans="1:10" ht="15.5">
      <c r="A2416" s="34">
        <f t="shared" si="78"/>
        <v>2412</v>
      </c>
      <c r="B2416" s="85" t="s">
        <v>187</v>
      </c>
      <c r="C2416" s="85" t="s">
        <v>5091</v>
      </c>
      <c r="D2416" s="85" t="s">
        <v>5092</v>
      </c>
      <c r="E2416" s="85" t="s">
        <v>189</v>
      </c>
      <c r="F2416" s="85" t="s">
        <v>56</v>
      </c>
      <c r="G2416" s="85" t="s">
        <v>189</v>
      </c>
      <c r="H2416" s="85" t="s">
        <v>351</v>
      </c>
      <c r="I2416" s="94">
        <v>0.35</v>
      </c>
      <c r="J2416" s="78">
        <f t="shared" si="79"/>
        <v>59.800000000000004</v>
      </c>
    </row>
    <row r="2417" spans="1:10" ht="15.5">
      <c r="A2417" s="34">
        <f t="shared" si="78"/>
        <v>2413</v>
      </c>
      <c r="B2417" s="85" t="s">
        <v>187</v>
      </c>
      <c r="C2417" s="85" t="s">
        <v>5093</v>
      </c>
      <c r="D2417" s="85" t="s">
        <v>5094</v>
      </c>
      <c r="E2417" s="85" t="s">
        <v>189</v>
      </c>
      <c r="F2417" s="85" t="s">
        <v>56</v>
      </c>
      <c r="G2417" s="85" t="s">
        <v>189</v>
      </c>
      <c r="H2417" s="85" t="s">
        <v>335</v>
      </c>
      <c r="I2417" s="94">
        <v>0.35</v>
      </c>
      <c r="J2417" s="78">
        <f t="shared" si="79"/>
        <v>33.800000000000004</v>
      </c>
    </row>
    <row r="2418" spans="1:10" ht="15.5">
      <c r="A2418" s="34">
        <f t="shared" si="78"/>
        <v>2414</v>
      </c>
      <c r="B2418" s="85" t="s">
        <v>187</v>
      </c>
      <c r="C2418" s="85" t="s">
        <v>5095</v>
      </c>
      <c r="D2418" s="85" t="s">
        <v>5096</v>
      </c>
      <c r="E2418" s="85" t="s">
        <v>189</v>
      </c>
      <c r="F2418" s="85" t="s">
        <v>56</v>
      </c>
      <c r="G2418" s="85" t="s">
        <v>189</v>
      </c>
      <c r="H2418" s="85" t="s">
        <v>273</v>
      </c>
      <c r="I2418" s="94">
        <v>0.35</v>
      </c>
      <c r="J2418" s="78">
        <f t="shared" si="79"/>
        <v>54.6</v>
      </c>
    </row>
    <row r="2419" spans="1:10" ht="15.5">
      <c r="A2419" s="34">
        <f t="shared" si="78"/>
        <v>2415</v>
      </c>
      <c r="B2419" s="85" t="s">
        <v>187</v>
      </c>
      <c r="C2419" s="85" t="s">
        <v>5097</v>
      </c>
      <c r="D2419" s="85" t="s">
        <v>5098</v>
      </c>
      <c r="E2419" s="85" t="s">
        <v>189</v>
      </c>
      <c r="F2419" s="85" t="s">
        <v>56</v>
      </c>
      <c r="G2419" s="85" t="s">
        <v>189</v>
      </c>
      <c r="H2419" s="85" t="s">
        <v>264</v>
      </c>
      <c r="I2419" s="94">
        <v>0.35</v>
      </c>
      <c r="J2419" s="78">
        <f t="shared" si="79"/>
        <v>70.850000000000009</v>
      </c>
    </row>
    <row r="2420" spans="1:10" ht="15.5">
      <c r="A2420" s="34">
        <f t="shared" si="78"/>
        <v>2416</v>
      </c>
      <c r="B2420" s="85" t="s">
        <v>187</v>
      </c>
      <c r="C2420" s="85" t="s">
        <v>5099</v>
      </c>
      <c r="D2420" s="85" t="s">
        <v>5100</v>
      </c>
      <c r="E2420" s="85" t="s">
        <v>189</v>
      </c>
      <c r="F2420" s="85" t="s">
        <v>56</v>
      </c>
      <c r="G2420" s="85" t="s">
        <v>189</v>
      </c>
      <c r="H2420" s="85" t="s">
        <v>264</v>
      </c>
      <c r="I2420" s="94">
        <v>0.35</v>
      </c>
      <c r="J2420" s="78">
        <f t="shared" si="79"/>
        <v>70.850000000000009</v>
      </c>
    </row>
    <row r="2421" spans="1:10" ht="15.5">
      <c r="A2421" s="34">
        <f t="shared" si="78"/>
        <v>2417</v>
      </c>
      <c r="B2421" s="85" t="s">
        <v>187</v>
      </c>
      <c r="C2421" s="85" t="s">
        <v>5101</v>
      </c>
      <c r="D2421" s="85" t="s">
        <v>5102</v>
      </c>
      <c r="E2421" s="85" t="s">
        <v>189</v>
      </c>
      <c r="F2421" s="85" t="s">
        <v>56</v>
      </c>
      <c r="G2421" s="85" t="s">
        <v>189</v>
      </c>
      <c r="H2421" s="85" t="s">
        <v>351</v>
      </c>
      <c r="I2421" s="94">
        <v>0.35</v>
      </c>
      <c r="J2421" s="78">
        <f t="shared" si="79"/>
        <v>59.800000000000004</v>
      </c>
    </row>
    <row r="2422" spans="1:10" ht="15.5">
      <c r="A2422" s="34">
        <f t="shared" si="78"/>
        <v>2418</v>
      </c>
      <c r="B2422" s="85" t="s">
        <v>187</v>
      </c>
      <c r="C2422" s="85" t="s">
        <v>5103</v>
      </c>
      <c r="D2422" s="85" t="s">
        <v>5104</v>
      </c>
      <c r="E2422" s="85" t="s">
        <v>189</v>
      </c>
      <c r="F2422" s="85" t="s">
        <v>56</v>
      </c>
      <c r="G2422" s="85" t="s">
        <v>189</v>
      </c>
      <c r="H2422" s="85" t="s">
        <v>351</v>
      </c>
      <c r="I2422" s="94">
        <v>0.35</v>
      </c>
      <c r="J2422" s="78">
        <f t="shared" si="79"/>
        <v>59.800000000000004</v>
      </c>
    </row>
    <row r="2423" spans="1:10" ht="15.5">
      <c r="A2423" s="34">
        <f t="shared" si="78"/>
        <v>2419</v>
      </c>
      <c r="B2423" s="85" t="s">
        <v>187</v>
      </c>
      <c r="C2423" s="85" t="s">
        <v>5105</v>
      </c>
      <c r="D2423" s="85" t="s">
        <v>5106</v>
      </c>
      <c r="E2423" s="85" t="s">
        <v>189</v>
      </c>
      <c r="F2423" s="85" t="s">
        <v>56</v>
      </c>
      <c r="G2423" s="85" t="s">
        <v>189</v>
      </c>
      <c r="H2423" s="85" t="s">
        <v>5107</v>
      </c>
      <c r="I2423" s="94">
        <v>0.35</v>
      </c>
      <c r="J2423" s="78">
        <f t="shared" si="79"/>
        <v>1162.8500000000001</v>
      </c>
    </row>
    <row r="2424" spans="1:10" ht="15.5">
      <c r="A2424" s="34">
        <f t="shared" si="78"/>
        <v>2420</v>
      </c>
      <c r="B2424" s="85" t="s">
        <v>187</v>
      </c>
      <c r="C2424" s="85" t="s">
        <v>5108</v>
      </c>
      <c r="D2424" s="85" t="s">
        <v>5109</v>
      </c>
      <c r="E2424" s="85" t="s">
        <v>189</v>
      </c>
      <c r="F2424" s="85" t="s">
        <v>56</v>
      </c>
      <c r="G2424" s="85" t="s">
        <v>189</v>
      </c>
      <c r="H2424" s="85" t="s">
        <v>1245</v>
      </c>
      <c r="I2424" s="94">
        <v>0.35</v>
      </c>
      <c r="J2424" s="78">
        <f t="shared" si="79"/>
        <v>581.75</v>
      </c>
    </row>
    <row r="2425" spans="1:10" ht="15.5">
      <c r="A2425" s="34">
        <f t="shared" si="78"/>
        <v>2421</v>
      </c>
      <c r="B2425" s="85" t="s">
        <v>187</v>
      </c>
      <c r="C2425" s="85" t="s">
        <v>5110</v>
      </c>
      <c r="D2425" s="85" t="s">
        <v>5111</v>
      </c>
      <c r="E2425" s="85" t="s">
        <v>189</v>
      </c>
      <c r="F2425" s="85" t="s">
        <v>56</v>
      </c>
      <c r="G2425" s="85" t="s">
        <v>189</v>
      </c>
      <c r="H2425" s="85" t="s">
        <v>328</v>
      </c>
      <c r="I2425" s="94">
        <v>0.35</v>
      </c>
      <c r="J2425" s="78">
        <f t="shared" si="79"/>
        <v>0.65</v>
      </c>
    </row>
    <row r="2426" spans="1:10" ht="15.5">
      <c r="A2426" s="34">
        <f t="shared" si="78"/>
        <v>2422</v>
      </c>
      <c r="B2426" s="85" t="s">
        <v>187</v>
      </c>
      <c r="C2426" s="85" t="s">
        <v>5112</v>
      </c>
      <c r="D2426" s="85" t="s">
        <v>5113</v>
      </c>
      <c r="E2426" s="85" t="s">
        <v>189</v>
      </c>
      <c r="F2426" s="85" t="s">
        <v>56</v>
      </c>
      <c r="G2426" s="85" t="s">
        <v>189</v>
      </c>
      <c r="H2426" s="85" t="s">
        <v>5107</v>
      </c>
      <c r="I2426" s="94">
        <v>0.35</v>
      </c>
      <c r="J2426" s="78">
        <f t="shared" si="79"/>
        <v>1162.8500000000001</v>
      </c>
    </row>
    <row r="2427" spans="1:10" ht="15.5">
      <c r="A2427" s="34">
        <f t="shared" si="78"/>
        <v>2423</v>
      </c>
      <c r="B2427" s="85" t="s">
        <v>187</v>
      </c>
      <c r="C2427" s="85" t="s">
        <v>5114</v>
      </c>
      <c r="D2427" s="85" t="s">
        <v>5115</v>
      </c>
      <c r="E2427" s="85" t="s">
        <v>189</v>
      </c>
      <c r="F2427" s="85" t="s">
        <v>56</v>
      </c>
      <c r="G2427" s="85" t="s">
        <v>189</v>
      </c>
      <c r="H2427" s="85" t="s">
        <v>1245</v>
      </c>
      <c r="I2427" s="94">
        <v>0.35</v>
      </c>
      <c r="J2427" s="78">
        <f t="shared" si="79"/>
        <v>581.75</v>
      </c>
    </row>
    <row r="2428" spans="1:10" ht="15.5">
      <c r="A2428" s="34">
        <f t="shared" si="78"/>
        <v>2424</v>
      </c>
      <c r="B2428" s="85" t="s">
        <v>187</v>
      </c>
      <c r="C2428" s="85" t="s">
        <v>5116</v>
      </c>
      <c r="D2428" s="85" t="s">
        <v>5117</v>
      </c>
      <c r="E2428" s="85" t="s">
        <v>189</v>
      </c>
      <c r="F2428" s="85" t="s">
        <v>56</v>
      </c>
      <c r="G2428" s="85" t="s">
        <v>189</v>
      </c>
      <c r="H2428" s="85" t="s">
        <v>1245</v>
      </c>
      <c r="I2428" s="94">
        <v>0.35</v>
      </c>
      <c r="J2428" s="78">
        <f t="shared" si="79"/>
        <v>581.75</v>
      </c>
    </row>
    <row r="2429" spans="1:10" ht="15.5">
      <c r="A2429" s="34">
        <f t="shared" si="78"/>
        <v>2425</v>
      </c>
      <c r="B2429" s="85" t="s">
        <v>187</v>
      </c>
      <c r="C2429" s="85" t="s">
        <v>5118</v>
      </c>
      <c r="D2429" s="85" t="s">
        <v>5119</v>
      </c>
      <c r="E2429" s="85" t="s">
        <v>189</v>
      </c>
      <c r="F2429" s="85" t="s">
        <v>56</v>
      </c>
      <c r="G2429" s="85" t="s">
        <v>189</v>
      </c>
      <c r="H2429" s="85" t="s">
        <v>1245</v>
      </c>
      <c r="I2429" s="94">
        <v>0.35</v>
      </c>
      <c r="J2429" s="78">
        <f t="shared" si="79"/>
        <v>581.75</v>
      </c>
    </row>
    <row r="2430" spans="1:10" ht="15.5">
      <c r="A2430" s="34">
        <f t="shared" si="78"/>
        <v>2426</v>
      </c>
      <c r="B2430" s="85" t="s">
        <v>187</v>
      </c>
      <c r="C2430" s="85" t="s">
        <v>5120</v>
      </c>
      <c r="D2430" s="85" t="s">
        <v>5121</v>
      </c>
      <c r="E2430" s="85" t="s">
        <v>189</v>
      </c>
      <c r="F2430" s="85" t="s">
        <v>56</v>
      </c>
      <c r="G2430" s="85" t="s">
        <v>189</v>
      </c>
      <c r="H2430" s="85" t="s">
        <v>1245</v>
      </c>
      <c r="I2430" s="94">
        <v>0.35</v>
      </c>
      <c r="J2430" s="78">
        <f t="shared" si="79"/>
        <v>581.75</v>
      </c>
    </row>
    <row r="2431" spans="1:10" ht="15.5">
      <c r="A2431" s="34">
        <f t="shared" si="78"/>
        <v>2427</v>
      </c>
      <c r="B2431" s="85" t="s">
        <v>187</v>
      </c>
      <c r="C2431" s="85" t="s">
        <v>5122</v>
      </c>
      <c r="D2431" s="85" t="s">
        <v>5123</v>
      </c>
      <c r="E2431" s="85" t="s">
        <v>189</v>
      </c>
      <c r="F2431" s="85" t="s">
        <v>56</v>
      </c>
      <c r="G2431" s="85" t="s">
        <v>189</v>
      </c>
      <c r="H2431" s="85" t="s">
        <v>3498</v>
      </c>
      <c r="I2431" s="94">
        <v>0.35</v>
      </c>
      <c r="J2431" s="78">
        <f t="shared" si="79"/>
        <v>1454.05</v>
      </c>
    </row>
    <row r="2432" spans="1:10" ht="15.5">
      <c r="A2432" s="34">
        <f t="shared" si="78"/>
        <v>2428</v>
      </c>
      <c r="B2432" s="85" t="s">
        <v>187</v>
      </c>
      <c r="C2432" s="85" t="s">
        <v>5124</v>
      </c>
      <c r="D2432" s="85" t="s">
        <v>5125</v>
      </c>
      <c r="E2432" s="85" t="s">
        <v>189</v>
      </c>
      <c r="F2432" s="85" t="s">
        <v>56</v>
      </c>
      <c r="G2432" s="85" t="s">
        <v>189</v>
      </c>
      <c r="H2432" s="85" t="s">
        <v>3498</v>
      </c>
      <c r="I2432" s="94">
        <v>0.35</v>
      </c>
      <c r="J2432" s="78">
        <f t="shared" si="79"/>
        <v>1454.05</v>
      </c>
    </row>
    <row r="2433" spans="1:10" ht="15.5">
      <c r="A2433" s="34">
        <f t="shared" si="78"/>
        <v>2429</v>
      </c>
      <c r="B2433" s="85" t="s">
        <v>187</v>
      </c>
      <c r="C2433" s="85" t="s">
        <v>5126</v>
      </c>
      <c r="D2433" s="85" t="s">
        <v>5127</v>
      </c>
      <c r="E2433" s="85" t="s">
        <v>189</v>
      </c>
      <c r="F2433" s="85" t="s">
        <v>56</v>
      </c>
      <c r="G2433" s="85" t="s">
        <v>189</v>
      </c>
      <c r="H2433" s="85" t="s">
        <v>5128</v>
      </c>
      <c r="I2433" s="94">
        <v>0.35</v>
      </c>
      <c r="J2433" s="78">
        <f t="shared" si="79"/>
        <v>1296.75</v>
      </c>
    </row>
    <row r="2434" spans="1:10" ht="15.5">
      <c r="A2434" s="34">
        <f t="shared" si="78"/>
        <v>2430</v>
      </c>
      <c r="B2434" s="85" t="s">
        <v>187</v>
      </c>
      <c r="C2434" s="85" t="s">
        <v>5129</v>
      </c>
      <c r="D2434" s="85" t="s">
        <v>5130</v>
      </c>
      <c r="E2434" s="85" t="s">
        <v>189</v>
      </c>
      <c r="F2434" s="85" t="s">
        <v>56</v>
      </c>
      <c r="G2434" s="85" t="s">
        <v>189</v>
      </c>
      <c r="H2434" s="85" t="s">
        <v>5128</v>
      </c>
      <c r="I2434" s="94">
        <v>0.35</v>
      </c>
      <c r="J2434" s="78">
        <f t="shared" si="79"/>
        <v>1296.75</v>
      </c>
    </row>
    <row r="2435" spans="1:10" ht="15.5">
      <c r="A2435" s="34">
        <f t="shared" si="78"/>
        <v>2431</v>
      </c>
      <c r="B2435" s="85" t="s">
        <v>187</v>
      </c>
      <c r="C2435" s="85" t="s">
        <v>5131</v>
      </c>
      <c r="D2435" s="85" t="s">
        <v>5132</v>
      </c>
      <c r="E2435" s="85" t="s">
        <v>189</v>
      </c>
      <c r="F2435" s="85" t="s">
        <v>56</v>
      </c>
      <c r="G2435" s="85" t="s">
        <v>189</v>
      </c>
      <c r="H2435" s="85" t="s">
        <v>5133</v>
      </c>
      <c r="I2435" s="94">
        <v>0.35</v>
      </c>
      <c r="J2435" s="78">
        <f t="shared" si="79"/>
        <v>1356.55</v>
      </c>
    </row>
    <row r="2436" spans="1:10" ht="15.5">
      <c r="A2436" s="34">
        <f t="shared" si="78"/>
        <v>2432</v>
      </c>
      <c r="B2436" s="85" t="s">
        <v>187</v>
      </c>
      <c r="C2436" s="85" t="s">
        <v>5134</v>
      </c>
      <c r="D2436" s="85" t="s">
        <v>5135</v>
      </c>
      <c r="E2436" s="85" t="s">
        <v>189</v>
      </c>
      <c r="F2436" s="85" t="s">
        <v>56</v>
      </c>
      <c r="G2436" s="85" t="s">
        <v>189</v>
      </c>
      <c r="H2436" s="85" t="s">
        <v>5133</v>
      </c>
      <c r="I2436" s="94">
        <v>0.35</v>
      </c>
      <c r="J2436" s="78">
        <f t="shared" si="79"/>
        <v>1356.55</v>
      </c>
    </row>
    <row r="2437" spans="1:10" ht="15.5">
      <c r="A2437" s="34">
        <f t="shared" si="78"/>
        <v>2433</v>
      </c>
      <c r="B2437" s="85" t="s">
        <v>187</v>
      </c>
      <c r="C2437" s="85" t="s">
        <v>5136</v>
      </c>
      <c r="D2437" s="85" t="s">
        <v>5137</v>
      </c>
      <c r="E2437" s="85" t="s">
        <v>189</v>
      </c>
      <c r="F2437" s="85" t="s">
        <v>56</v>
      </c>
      <c r="G2437" s="85" t="s">
        <v>189</v>
      </c>
      <c r="H2437" s="85" t="s">
        <v>5138</v>
      </c>
      <c r="I2437" s="94">
        <v>0.35</v>
      </c>
      <c r="J2437" s="78">
        <f t="shared" si="79"/>
        <v>1447.55</v>
      </c>
    </row>
    <row r="2438" spans="1:10" ht="15.5">
      <c r="A2438" s="34">
        <f t="shared" si="78"/>
        <v>2434</v>
      </c>
      <c r="B2438" s="85" t="s">
        <v>187</v>
      </c>
      <c r="C2438" s="85" t="s">
        <v>5139</v>
      </c>
      <c r="D2438" s="85" t="s">
        <v>5140</v>
      </c>
      <c r="E2438" s="85" t="s">
        <v>189</v>
      </c>
      <c r="F2438" s="85" t="s">
        <v>56</v>
      </c>
      <c r="G2438" s="85" t="s">
        <v>189</v>
      </c>
      <c r="H2438" s="85" t="s">
        <v>5138</v>
      </c>
      <c r="I2438" s="94">
        <v>0.35</v>
      </c>
      <c r="J2438" s="78">
        <f t="shared" si="79"/>
        <v>1447.55</v>
      </c>
    </row>
    <row r="2439" spans="1:10" ht="15.5">
      <c r="A2439" s="34">
        <f t="shared" si="78"/>
        <v>2435</v>
      </c>
      <c r="B2439" s="85" t="s">
        <v>187</v>
      </c>
      <c r="C2439" s="85" t="s">
        <v>5141</v>
      </c>
      <c r="D2439" s="85" t="s">
        <v>5142</v>
      </c>
      <c r="E2439" s="85" t="s">
        <v>189</v>
      </c>
      <c r="F2439" s="85" t="s">
        <v>56</v>
      </c>
      <c r="G2439" s="85" t="s">
        <v>189</v>
      </c>
      <c r="H2439" s="85" t="s">
        <v>5143</v>
      </c>
      <c r="I2439" s="94">
        <v>0.35</v>
      </c>
      <c r="J2439" s="78">
        <f t="shared" si="79"/>
        <v>3249.35</v>
      </c>
    </row>
    <row r="2440" spans="1:10" ht="15.5">
      <c r="A2440" s="34">
        <f t="shared" si="78"/>
        <v>2436</v>
      </c>
      <c r="B2440" s="85" t="s">
        <v>187</v>
      </c>
      <c r="C2440" s="85" t="s">
        <v>5144</v>
      </c>
      <c r="D2440" s="85" t="s">
        <v>5145</v>
      </c>
      <c r="E2440" s="85" t="s">
        <v>189</v>
      </c>
      <c r="F2440" s="85" t="s">
        <v>56</v>
      </c>
      <c r="G2440" s="85" t="s">
        <v>189</v>
      </c>
      <c r="H2440" s="85" t="s">
        <v>443</v>
      </c>
      <c r="I2440" s="94">
        <v>0.35</v>
      </c>
      <c r="J2440" s="78">
        <f t="shared" si="79"/>
        <v>33.15</v>
      </c>
    </row>
    <row r="2441" spans="1:10" ht="15.5">
      <c r="A2441" s="34">
        <f t="shared" si="78"/>
        <v>2437</v>
      </c>
      <c r="B2441" s="85" t="s">
        <v>187</v>
      </c>
      <c r="C2441" s="85" t="s">
        <v>5146</v>
      </c>
      <c r="D2441" s="85" t="s">
        <v>5147</v>
      </c>
      <c r="E2441" s="85" t="s">
        <v>189</v>
      </c>
      <c r="F2441" s="85" t="s">
        <v>56</v>
      </c>
      <c r="G2441" s="85" t="s">
        <v>189</v>
      </c>
      <c r="H2441" s="85" t="s">
        <v>272</v>
      </c>
      <c r="I2441" s="94">
        <v>0.35</v>
      </c>
      <c r="J2441" s="78">
        <f t="shared" si="79"/>
        <v>53.300000000000004</v>
      </c>
    </row>
    <row r="2442" spans="1:10" ht="15.5">
      <c r="A2442" s="34">
        <f t="shared" si="78"/>
        <v>2438</v>
      </c>
      <c r="B2442" s="85" t="s">
        <v>187</v>
      </c>
      <c r="C2442" s="85" t="s">
        <v>5148</v>
      </c>
      <c r="D2442" s="85" t="s">
        <v>5149</v>
      </c>
      <c r="E2442" s="85" t="s">
        <v>189</v>
      </c>
      <c r="F2442" s="85" t="s">
        <v>56</v>
      </c>
      <c r="G2442" s="85" t="s">
        <v>189</v>
      </c>
      <c r="H2442" s="85" t="s">
        <v>625</v>
      </c>
      <c r="I2442" s="94">
        <v>0.35</v>
      </c>
      <c r="J2442" s="78">
        <f t="shared" si="79"/>
        <v>14.950000000000001</v>
      </c>
    </row>
    <row r="2443" spans="1:10" ht="15.5">
      <c r="A2443" s="34">
        <f t="shared" si="78"/>
        <v>2439</v>
      </c>
      <c r="B2443" s="85" t="s">
        <v>187</v>
      </c>
      <c r="C2443" s="85" t="s">
        <v>5150</v>
      </c>
      <c r="D2443" s="85" t="s">
        <v>5151</v>
      </c>
      <c r="E2443" s="85" t="s">
        <v>189</v>
      </c>
      <c r="F2443" s="85" t="s">
        <v>56</v>
      </c>
      <c r="G2443" s="85" t="s">
        <v>189</v>
      </c>
      <c r="H2443" s="85" t="s">
        <v>342</v>
      </c>
      <c r="I2443" s="94">
        <v>0.35</v>
      </c>
      <c r="J2443" s="78">
        <f t="shared" si="79"/>
        <v>63.050000000000004</v>
      </c>
    </row>
    <row r="2444" spans="1:10" ht="15.5">
      <c r="A2444" s="34">
        <f t="shared" si="78"/>
        <v>2440</v>
      </c>
      <c r="B2444" s="85" t="s">
        <v>187</v>
      </c>
      <c r="C2444" s="85" t="s">
        <v>5152</v>
      </c>
      <c r="D2444" s="85" t="s">
        <v>5153</v>
      </c>
      <c r="E2444" s="85" t="s">
        <v>189</v>
      </c>
      <c r="F2444" s="85" t="s">
        <v>56</v>
      </c>
      <c r="G2444" s="85" t="s">
        <v>189</v>
      </c>
      <c r="H2444" s="85" t="s">
        <v>5154</v>
      </c>
      <c r="I2444" s="94">
        <v>0.35</v>
      </c>
      <c r="J2444" s="78">
        <f t="shared" si="79"/>
        <v>558.35</v>
      </c>
    </row>
    <row r="2445" spans="1:10" ht="15.5">
      <c r="A2445" s="34">
        <f t="shared" si="78"/>
        <v>2441</v>
      </c>
      <c r="B2445" s="85" t="s">
        <v>187</v>
      </c>
      <c r="C2445" s="85" t="s">
        <v>5155</v>
      </c>
      <c r="D2445" s="85" t="s">
        <v>5156</v>
      </c>
      <c r="E2445" s="85" t="s">
        <v>189</v>
      </c>
      <c r="F2445" s="85" t="s">
        <v>56</v>
      </c>
      <c r="G2445" s="85" t="s">
        <v>189</v>
      </c>
      <c r="H2445" s="85" t="s">
        <v>3233</v>
      </c>
      <c r="I2445" s="94">
        <v>0.35</v>
      </c>
      <c r="J2445" s="78">
        <f t="shared" si="79"/>
        <v>614.25</v>
      </c>
    </row>
    <row r="2446" spans="1:10" ht="15.5">
      <c r="A2446" s="34">
        <f t="shared" si="78"/>
        <v>2442</v>
      </c>
      <c r="B2446" s="85" t="s">
        <v>187</v>
      </c>
      <c r="C2446" s="85" t="s">
        <v>5157</v>
      </c>
      <c r="D2446" s="85" t="s">
        <v>5158</v>
      </c>
      <c r="E2446" s="85" t="s">
        <v>189</v>
      </c>
      <c r="F2446" s="85" t="s">
        <v>56</v>
      </c>
      <c r="G2446" s="85" t="s">
        <v>189</v>
      </c>
      <c r="H2446" s="85" t="s">
        <v>224</v>
      </c>
      <c r="I2446" s="94">
        <v>0.35</v>
      </c>
      <c r="J2446" s="78">
        <f t="shared" si="79"/>
        <v>195</v>
      </c>
    </row>
    <row r="2447" spans="1:10" ht="15.5">
      <c r="A2447" s="34">
        <f t="shared" si="78"/>
        <v>2443</v>
      </c>
      <c r="B2447" s="85" t="s">
        <v>187</v>
      </c>
      <c r="C2447" s="85" t="s">
        <v>5159</v>
      </c>
      <c r="D2447" s="85" t="s">
        <v>5160</v>
      </c>
      <c r="E2447" s="85" t="s">
        <v>189</v>
      </c>
      <c r="F2447" s="85" t="s">
        <v>56</v>
      </c>
      <c r="G2447" s="85" t="s">
        <v>189</v>
      </c>
      <c r="H2447" s="85" t="s">
        <v>224</v>
      </c>
      <c r="I2447" s="94">
        <v>0.35</v>
      </c>
      <c r="J2447" s="78">
        <f t="shared" si="79"/>
        <v>195</v>
      </c>
    </row>
    <row r="2448" spans="1:10" ht="15.5">
      <c r="A2448" s="34">
        <f t="shared" si="78"/>
        <v>2444</v>
      </c>
      <c r="B2448" s="85" t="s">
        <v>187</v>
      </c>
      <c r="C2448" s="85" t="s">
        <v>5161</v>
      </c>
      <c r="D2448" s="85" t="s">
        <v>5162</v>
      </c>
      <c r="E2448" s="85" t="s">
        <v>189</v>
      </c>
      <c r="F2448" s="85" t="s">
        <v>56</v>
      </c>
      <c r="G2448" s="85" t="s">
        <v>189</v>
      </c>
      <c r="H2448" s="85" t="s">
        <v>1274</v>
      </c>
      <c r="I2448" s="94">
        <v>0.35</v>
      </c>
      <c r="J2448" s="78">
        <f t="shared" si="79"/>
        <v>5.2</v>
      </c>
    </row>
    <row r="2449" spans="1:10" ht="15.5">
      <c r="A2449" s="34">
        <f t="shared" si="78"/>
        <v>2445</v>
      </c>
      <c r="B2449" s="85" t="s">
        <v>187</v>
      </c>
      <c r="C2449" s="85" t="s">
        <v>5163</v>
      </c>
      <c r="D2449" s="85" t="s">
        <v>5164</v>
      </c>
      <c r="E2449" s="85" t="s">
        <v>189</v>
      </c>
      <c r="F2449" s="85" t="s">
        <v>56</v>
      </c>
      <c r="G2449" s="85" t="s">
        <v>189</v>
      </c>
      <c r="H2449" s="85" t="s">
        <v>358</v>
      </c>
      <c r="I2449" s="94">
        <v>0.35</v>
      </c>
      <c r="J2449" s="78">
        <f t="shared" si="79"/>
        <v>975</v>
      </c>
    </row>
    <row r="2450" spans="1:10" ht="15.5">
      <c r="A2450" s="34">
        <f t="shared" si="78"/>
        <v>2446</v>
      </c>
      <c r="B2450" s="85" t="s">
        <v>187</v>
      </c>
      <c r="C2450" s="85" t="s">
        <v>5165</v>
      </c>
      <c r="D2450" s="85" t="s">
        <v>5166</v>
      </c>
      <c r="E2450" s="85" t="s">
        <v>189</v>
      </c>
      <c r="F2450" s="85" t="s">
        <v>56</v>
      </c>
      <c r="G2450" s="85" t="s">
        <v>189</v>
      </c>
      <c r="H2450" s="85" t="s">
        <v>1559</v>
      </c>
      <c r="I2450" s="94">
        <v>0.35</v>
      </c>
      <c r="J2450" s="78">
        <f t="shared" si="79"/>
        <v>126.75</v>
      </c>
    </row>
    <row r="2451" spans="1:10" ht="15.5">
      <c r="A2451" s="34">
        <f t="shared" si="78"/>
        <v>2447</v>
      </c>
      <c r="B2451" s="85" t="s">
        <v>187</v>
      </c>
      <c r="C2451" s="85" t="s">
        <v>5167</v>
      </c>
      <c r="D2451" s="85" t="s">
        <v>5168</v>
      </c>
      <c r="E2451" s="85" t="s">
        <v>189</v>
      </c>
      <c r="F2451" s="85" t="s">
        <v>56</v>
      </c>
      <c r="G2451" s="85" t="s">
        <v>189</v>
      </c>
      <c r="H2451" s="85" t="s">
        <v>280</v>
      </c>
      <c r="I2451" s="94">
        <v>0.35</v>
      </c>
      <c r="J2451" s="78">
        <f t="shared" si="79"/>
        <v>507</v>
      </c>
    </row>
    <row r="2452" spans="1:10" ht="15.5">
      <c r="A2452" s="34">
        <f t="shared" si="78"/>
        <v>2448</v>
      </c>
      <c r="B2452" s="85" t="s">
        <v>187</v>
      </c>
      <c r="C2452" s="85" t="s">
        <v>5169</v>
      </c>
      <c r="D2452" s="85" t="s">
        <v>5170</v>
      </c>
      <c r="E2452" s="85" t="s">
        <v>189</v>
      </c>
      <c r="F2452" s="85" t="s">
        <v>56</v>
      </c>
      <c r="G2452" s="85" t="s">
        <v>189</v>
      </c>
      <c r="H2452" s="85" t="s">
        <v>5171</v>
      </c>
      <c r="I2452" s="94">
        <v>0.35</v>
      </c>
      <c r="J2452" s="78">
        <f t="shared" si="79"/>
        <v>8775</v>
      </c>
    </row>
    <row r="2453" spans="1:10" ht="15.5">
      <c r="A2453" s="34">
        <f t="shared" si="78"/>
        <v>2449</v>
      </c>
      <c r="B2453" s="85" t="s">
        <v>187</v>
      </c>
      <c r="C2453" s="85" t="s">
        <v>5172</v>
      </c>
      <c r="D2453" s="85" t="s">
        <v>5173</v>
      </c>
      <c r="E2453" s="85" t="s">
        <v>189</v>
      </c>
      <c r="F2453" s="85" t="s">
        <v>56</v>
      </c>
      <c r="G2453" s="85" t="s">
        <v>189</v>
      </c>
      <c r="H2453" s="85" t="s">
        <v>5174</v>
      </c>
      <c r="I2453" s="94">
        <v>0.35</v>
      </c>
      <c r="J2453" s="78">
        <f t="shared" si="79"/>
        <v>19175</v>
      </c>
    </row>
    <row r="2454" spans="1:10" ht="15.5">
      <c r="A2454" s="34">
        <f t="shared" si="78"/>
        <v>2450</v>
      </c>
      <c r="B2454" s="85" t="s">
        <v>187</v>
      </c>
      <c r="C2454" s="85" t="s">
        <v>5175</v>
      </c>
      <c r="D2454" s="85" t="s">
        <v>5176</v>
      </c>
      <c r="E2454" s="85" t="s">
        <v>189</v>
      </c>
      <c r="F2454" s="85" t="s">
        <v>56</v>
      </c>
      <c r="G2454" s="85" t="s">
        <v>189</v>
      </c>
      <c r="H2454" s="85" t="s">
        <v>1749</v>
      </c>
      <c r="I2454" s="94">
        <v>0.35</v>
      </c>
      <c r="J2454" s="78">
        <f t="shared" si="79"/>
        <v>4875</v>
      </c>
    </row>
    <row r="2455" spans="1:10" ht="15.5">
      <c r="A2455" s="34">
        <f t="shared" ref="A2455:A2518" si="80">SUM(A2454+1)</f>
        <v>2451</v>
      </c>
      <c r="B2455" s="85" t="s">
        <v>187</v>
      </c>
      <c r="C2455" s="85" t="s">
        <v>5177</v>
      </c>
      <c r="D2455" s="85" t="s">
        <v>5178</v>
      </c>
      <c r="E2455" s="85" t="s">
        <v>189</v>
      </c>
      <c r="F2455" s="85" t="s">
        <v>56</v>
      </c>
      <c r="G2455" s="85" t="s">
        <v>189</v>
      </c>
      <c r="H2455" s="85" t="s">
        <v>204</v>
      </c>
      <c r="I2455" s="94">
        <v>0.35</v>
      </c>
      <c r="J2455" s="78">
        <f t="shared" si="79"/>
        <v>135.85</v>
      </c>
    </row>
    <row r="2456" spans="1:10" ht="15.5">
      <c r="A2456" s="34">
        <f t="shared" si="80"/>
        <v>2452</v>
      </c>
      <c r="B2456" s="85" t="s">
        <v>187</v>
      </c>
      <c r="C2456" s="85" t="s">
        <v>5179</v>
      </c>
      <c r="D2456" s="85" t="s">
        <v>5180</v>
      </c>
      <c r="E2456" s="85" t="s">
        <v>189</v>
      </c>
      <c r="F2456" s="85" t="s">
        <v>56</v>
      </c>
      <c r="G2456" s="85" t="s">
        <v>189</v>
      </c>
      <c r="H2456" s="85" t="s">
        <v>214</v>
      </c>
      <c r="I2456" s="94">
        <v>0.35</v>
      </c>
      <c r="J2456" s="78">
        <f t="shared" si="79"/>
        <v>84.5</v>
      </c>
    </row>
    <row r="2457" spans="1:10" ht="15.5">
      <c r="A2457" s="34">
        <f t="shared" si="80"/>
        <v>2453</v>
      </c>
      <c r="B2457" s="85" t="s">
        <v>187</v>
      </c>
      <c r="C2457" s="85" t="s">
        <v>5181</v>
      </c>
      <c r="D2457" s="85" t="s">
        <v>5182</v>
      </c>
      <c r="E2457" s="85" t="s">
        <v>189</v>
      </c>
      <c r="F2457" s="85" t="s">
        <v>56</v>
      </c>
      <c r="G2457" s="85" t="s">
        <v>189</v>
      </c>
      <c r="H2457" s="85" t="s">
        <v>332</v>
      </c>
      <c r="I2457" s="94">
        <v>0.35</v>
      </c>
      <c r="J2457" s="78">
        <f t="shared" si="79"/>
        <v>156</v>
      </c>
    </row>
    <row r="2458" spans="1:10" ht="15.5">
      <c r="A2458" s="34">
        <f t="shared" si="80"/>
        <v>2454</v>
      </c>
      <c r="B2458" s="85" t="s">
        <v>187</v>
      </c>
      <c r="C2458" s="85" t="s">
        <v>5183</v>
      </c>
      <c r="D2458" s="85" t="s">
        <v>5184</v>
      </c>
      <c r="E2458" s="85" t="s">
        <v>189</v>
      </c>
      <c r="F2458" s="85" t="s">
        <v>56</v>
      </c>
      <c r="G2458" s="85" t="s">
        <v>189</v>
      </c>
      <c r="H2458" s="85" t="s">
        <v>5185</v>
      </c>
      <c r="I2458" s="94">
        <v>0.35</v>
      </c>
      <c r="J2458" s="78">
        <f t="shared" si="79"/>
        <v>454.35</v>
      </c>
    </row>
    <row r="2459" spans="1:10" ht="15.5">
      <c r="A2459" s="34">
        <f t="shared" si="80"/>
        <v>2455</v>
      </c>
      <c r="B2459" s="85" t="s">
        <v>187</v>
      </c>
      <c r="C2459" s="85" t="s">
        <v>5186</v>
      </c>
      <c r="D2459" s="85" t="s">
        <v>5187</v>
      </c>
      <c r="E2459" s="85" t="s">
        <v>189</v>
      </c>
      <c r="F2459" s="85" t="s">
        <v>56</v>
      </c>
      <c r="G2459" s="85" t="s">
        <v>189</v>
      </c>
      <c r="H2459" s="85" t="s">
        <v>5185</v>
      </c>
      <c r="I2459" s="94">
        <v>0.35</v>
      </c>
      <c r="J2459" s="78">
        <f t="shared" si="79"/>
        <v>454.35</v>
      </c>
    </row>
    <row r="2460" spans="1:10" ht="15.5">
      <c r="A2460" s="34">
        <f t="shared" si="80"/>
        <v>2456</v>
      </c>
      <c r="B2460" s="85" t="s">
        <v>187</v>
      </c>
      <c r="C2460" s="85" t="s">
        <v>5188</v>
      </c>
      <c r="D2460" s="85" t="s">
        <v>5189</v>
      </c>
      <c r="E2460" s="85" t="s">
        <v>189</v>
      </c>
      <c r="F2460" s="85" t="s">
        <v>56</v>
      </c>
      <c r="G2460" s="85" t="s">
        <v>189</v>
      </c>
      <c r="H2460" s="85" t="s">
        <v>1515</v>
      </c>
      <c r="I2460" s="94">
        <v>0.35</v>
      </c>
      <c r="J2460" s="78">
        <f t="shared" si="79"/>
        <v>66.3</v>
      </c>
    </row>
    <row r="2461" spans="1:10" ht="15.5">
      <c r="A2461" s="34">
        <f t="shared" si="80"/>
        <v>2457</v>
      </c>
      <c r="B2461" s="85" t="s">
        <v>187</v>
      </c>
      <c r="C2461" s="85" t="s">
        <v>5190</v>
      </c>
      <c r="D2461" s="85" t="s">
        <v>5191</v>
      </c>
      <c r="E2461" s="85" t="s">
        <v>189</v>
      </c>
      <c r="F2461" s="85" t="s">
        <v>56</v>
      </c>
      <c r="G2461" s="85" t="s">
        <v>189</v>
      </c>
      <c r="H2461" s="85" t="s">
        <v>5192</v>
      </c>
      <c r="I2461" s="94">
        <v>0.35</v>
      </c>
      <c r="J2461" s="78">
        <f t="shared" si="79"/>
        <v>213.85</v>
      </c>
    </row>
    <row r="2462" spans="1:10" ht="15.5">
      <c r="A2462" s="34">
        <f t="shared" si="80"/>
        <v>2458</v>
      </c>
      <c r="B2462" s="85" t="s">
        <v>187</v>
      </c>
      <c r="C2462" s="85" t="s">
        <v>5193</v>
      </c>
      <c r="D2462" s="85" t="s">
        <v>5194</v>
      </c>
      <c r="E2462" s="85" t="s">
        <v>189</v>
      </c>
      <c r="F2462" s="85" t="s">
        <v>56</v>
      </c>
      <c r="G2462" s="85" t="s">
        <v>189</v>
      </c>
      <c r="H2462" s="85" t="s">
        <v>257</v>
      </c>
      <c r="I2462" s="94">
        <v>0.35</v>
      </c>
      <c r="J2462" s="78">
        <f t="shared" si="79"/>
        <v>109.85000000000001</v>
      </c>
    </row>
    <row r="2463" spans="1:10" ht="15.5">
      <c r="A2463" s="34">
        <f t="shared" si="80"/>
        <v>2459</v>
      </c>
      <c r="B2463" s="85" t="s">
        <v>187</v>
      </c>
      <c r="C2463" s="85" t="s">
        <v>5195</v>
      </c>
      <c r="D2463" s="85" t="s">
        <v>5196</v>
      </c>
      <c r="E2463" s="85" t="s">
        <v>189</v>
      </c>
      <c r="F2463" s="85" t="s">
        <v>56</v>
      </c>
      <c r="G2463" s="85" t="s">
        <v>189</v>
      </c>
      <c r="H2463" s="85" t="s">
        <v>5197</v>
      </c>
      <c r="I2463" s="94">
        <v>0.35</v>
      </c>
      <c r="J2463" s="78">
        <f t="shared" si="79"/>
        <v>414.7</v>
      </c>
    </row>
    <row r="2464" spans="1:10" ht="15.5">
      <c r="A2464" s="34">
        <f t="shared" si="80"/>
        <v>2460</v>
      </c>
      <c r="B2464" s="85" t="s">
        <v>187</v>
      </c>
      <c r="C2464" s="85" t="s">
        <v>5198</v>
      </c>
      <c r="D2464" s="85" t="s">
        <v>5199</v>
      </c>
      <c r="E2464" s="85" t="s">
        <v>189</v>
      </c>
      <c r="F2464" s="85" t="s">
        <v>56</v>
      </c>
      <c r="G2464" s="85" t="s">
        <v>189</v>
      </c>
      <c r="H2464" s="85" t="s">
        <v>5200</v>
      </c>
      <c r="I2464" s="94">
        <v>0.35</v>
      </c>
      <c r="J2464" s="78">
        <f t="shared" si="79"/>
        <v>485.55</v>
      </c>
    </row>
    <row r="2465" spans="1:10" ht="15.5">
      <c r="A2465" s="34">
        <f t="shared" si="80"/>
        <v>2461</v>
      </c>
      <c r="B2465" s="85" t="s">
        <v>187</v>
      </c>
      <c r="C2465" s="85" t="s">
        <v>5201</v>
      </c>
      <c r="D2465" s="85" t="s">
        <v>5202</v>
      </c>
      <c r="E2465" s="85" t="s">
        <v>189</v>
      </c>
      <c r="F2465" s="85" t="s">
        <v>56</v>
      </c>
      <c r="G2465" s="85" t="s">
        <v>189</v>
      </c>
      <c r="H2465" s="85" t="s">
        <v>346</v>
      </c>
      <c r="I2465" s="94">
        <v>0.35</v>
      </c>
      <c r="J2465" s="78">
        <f t="shared" si="79"/>
        <v>702</v>
      </c>
    </row>
    <row r="2466" spans="1:10" ht="15.5">
      <c r="A2466" s="34">
        <f t="shared" si="80"/>
        <v>2462</v>
      </c>
      <c r="B2466" s="85" t="s">
        <v>187</v>
      </c>
      <c r="C2466" s="85" t="s">
        <v>5203</v>
      </c>
      <c r="D2466" s="85" t="s">
        <v>5204</v>
      </c>
      <c r="E2466" s="85" t="s">
        <v>189</v>
      </c>
      <c r="F2466" s="85" t="s">
        <v>56</v>
      </c>
      <c r="G2466" s="85" t="s">
        <v>189</v>
      </c>
      <c r="H2466" s="85" t="s">
        <v>5205</v>
      </c>
      <c r="I2466" s="94">
        <v>0.35</v>
      </c>
      <c r="J2466" s="78">
        <f t="shared" si="79"/>
        <v>1418.95</v>
      </c>
    </row>
    <row r="2467" spans="1:10" ht="15.5">
      <c r="A2467" s="34">
        <f t="shared" si="80"/>
        <v>2463</v>
      </c>
      <c r="B2467" s="85" t="s">
        <v>187</v>
      </c>
      <c r="C2467" s="85" t="s">
        <v>5206</v>
      </c>
      <c r="D2467" s="85" t="s">
        <v>5207</v>
      </c>
      <c r="E2467" s="85" t="s">
        <v>189</v>
      </c>
      <c r="F2467" s="85" t="s">
        <v>56</v>
      </c>
      <c r="G2467" s="85" t="s">
        <v>189</v>
      </c>
      <c r="H2467" s="85" t="s">
        <v>5208</v>
      </c>
      <c r="I2467" s="94">
        <v>0.35</v>
      </c>
      <c r="J2467" s="78">
        <f t="shared" si="79"/>
        <v>1672.45</v>
      </c>
    </row>
    <row r="2468" spans="1:10" ht="15.5">
      <c r="A2468" s="34">
        <f t="shared" si="80"/>
        <v>2464</v>
      </c>
      <c r="B2468" s="85" t="s">
        <v>187</v>
      </c>
      <c r="C2468" s="85" t="s">
        <v>5209</v>
      </c>
      <c r="D2468" s="85" t="s">
        <v>5210</v>
      </c>
      <c r="E2468" s="85" t="s">
        <v>189</v>
      </c>
      <c r="F2468" s="85" t="s">
        <v>56</v>
      </c>
      <c r="G2468" s="85" t="s">
        <v>189</v>
      </c>
      <c r="H2468" s="85" t="s">
        <v>5211</v>
      </c>
      <c r="I2468" s="94">
        <v>0.35</v>
      </c>
      <c r="J2468" s="78">
        <f t="shared" si="79"/>
        <v>1834.95</v>
      </c>
    </row>
    <row r="2469" spans="1:10" ht="15.5">
      <c r="A2469" s="34">
        <f t="shared" si="80"/>
        <v>2465</v>
      </c>
      <c r="B2469" s="85" t="s">
        <v>187</v>
      </c>
      <c r="C2469" s="85" t="s">
        <v>5212</v>
      </c>
      <c r="D2469" s="85" t="s">
        <v>5213</v>
      </c>
      <c r="E2469" s="85" t="s">
        <v>189</v>
      </c>
      <c r="F2469" s="85" t="s">
        <v>56</v>
      </c>
      <c r="G2469" s="85" t="s">
        <v>189</v>
      </c>
      <c r="H2469" s="85" t="s">
        <v>275</v>
      </c>
      <c r="I2469" s="94">
        <v>0.35</v>
      </c>
      <c r="J2469" s="78">
        <f t="shared" si="79"/>
        <v>145.6</v>
      </c>
    </row>
    <row r="2470" spans="1:10" ht="15.5">
      <c r="A2470" s="34">
        <f t="shared" si="80"/>
        <v>2466</v>
      </c>
      <c r="B2470" s="85" t="s">
        <v>187</v>
      </c>
      <c r="C2470" s="85" t="s">
        <v>5214</v>
      </c>
      <c r="D2470" s="85" t="s">
        <v>5215</v>
      </c>
      <c r="E2470" s="85" t="s">
        <v>189</v>
      </c>
      <c r="F2470" s="85" t="s">
        <v>56</v>
      </c>
      <c r="G2470" s="85" t="s">
        <v>189</v>
      </c>
      <c r="H2470" s="85" t="s">
        <v>356</v>
      </c>
      <c r="I2470" s="94">
        <v>0.35</v>
      </c>
      <c r="J2470" s="78">
        <f t="shared" si="79"/>
        <v>526.5</v>
      </c>
    </row>
    <row r="2471" spans="1:10" ht="15.5">
      <c r="A2471" s="34">
        <f t="shared" si="80"/>
        <v>2467</v>
      </c>
      <c r="B2471" s="85" t="s">
        <v>187</v>
      </c>
      <c r="C2471" s="85" t="s">
        <v>5216</v>
      </c>
      <c r="D2471" s="85" t="s">
        <v>5217</v>
      </c>
      <c r="E2471" s="85" t="s">
        <v>189</v>
      </c>
      <c r="F2471" s="85" t="s">
        <v>56</v>
      </c>
      <c r="G2471" s="85" t="s">
        <v>189</v>
      </c>
      <c r="H2471" s="85" t="s">
        <v>315</v>
      </c>
      <c r="I2471" s="94">
        <v>0.35</v>
      </c>
      <c r="J2471" s="78">
        <f t="shared" si="79"/>
        <v>191.1</v>
      </c>
    </row>
    <row r="2472" spans="1:10" ht="15.5">
      <c r="A2472" s="34">
        <f t="shared" si="80"/>
        <v>2468</v>
      </c>
      <c r="B2472" s="85" t="s">
        <v>187</v>
      </c>
      <c r="C2472" s="85" t="s">
        <v>5218</v>
      </c>
      <c r="D2472" s="85" t="s">
        <v>5219</v>
      </c>
      <c r="E2472" s="85" t="s">
        <v>189</v>
      </c>
      <c r="F2472" s="85" t="s">
        <v>56</v>
      </c>
      <c r="G2472" s="85" t="s">
        <v>189</v>
      </c>
      <c r="H2472" s="85" t="s">
        <v>5220</v>
      </c>
      <c r="I2472" s="94">
        <v>0.35</v>
      </c>
      <c r="J2472" s="78">
        <f t="shared" si="79"/>
        <v>1552.2</v>
      </c>
    </row>
    <row r="2473" spans="1:10" ht="15.5">
      <c r="A2473" s="34">
        <f t="shared" si="80"/>
        <v>2469</v>
      </c>
      <c r="B2473" s="85" t="s">
        <v>187</v>
      </c>
      <c r="C2473" s="85" t="s">
        <v>5221</v>
      </c>
      <c r="D2473" s="85" t="s">
        <v>5219</v>
      </c>
      <c r="E2473" s="85" t="s">
        <v>189</v>
      </c>
      <c r="F2473" s="85" t="s">
        <v>56</v>
      </c>
      <c r="G2473" s="85" t="s">
        <v>189</v>
      </c>
      <c r="H2473" s="85" t="s">
        <v>5220</v>
      </c>
      <c r="I2473" s="94">
        <v>0.35</v>
      </c>
      <c r="J2473" s="78">
        <f t="shared" si="79"/>
        <v>1552.2</v>
      </c>
    </row>
    <row r="2474" spans="1:10" ht="15.5">
      <c r="A2474" s="34">
        <f t="shared" si="80"/>
        <v>2470</v>
      </c>
      <c r="B2474" s="85" t="s">
        <v>187</v>
      </c>
      <c r="C2474" s="85" t="s">
        <v>5222</v>
      </c>
      <c r="D2474" s="85" t="s">
        <v>5223</v>
      </c>
      <c r="E2474" s="85" t="s">
        <v>189</v>
      </c>
      <c r="F2474" s="85" t="s">
        <v>56</v>
      </c>
      <c r="G2474" s="85" t="s">
        <v>189</v>
      </c>
      <c r="H2474" s="85" t="s">
        <v>1112</v>
      </c>
      <c r="I2474" s="94">
        <v>0.35</v>
      </c>
      <c r="J2474" s="78">
        <f t="shared" si="79"/>
        <v>107.9</v>
      </c>
    </row>
    <row r="2475" spans="1:10" ht="15.5">
      <c r="A2475" s="34">
        <f t="shared" si="80"/>
        <v>2471</v>
      </c>
      <c r="B2475" s="85" t="s">
        <v>187</v>
      </c>
      <c r="C2475" s="85" t="s">
        <v>5224</v>
      </c>
      <c r="D2475" s="85" t="s">
        <v>5223</v>
      </c>
      <c r="E2475" s="85" t="s">
        <v>189</v>
      </c>
      <c r="F2475" s="85" t="s">
        <v>56</v>
      </c>
      <c r="G2475" s="85" t="s">
        <v>189</v>
      </c>
      <c r="H2475" s="85" t="s">
        <v>3586</v>
      </c>
      <c r="I2475" s="94">
        <v>0.35</v>
      </c>
      <c r="J2475" s="78">
        <f t="shared" si="79"/>
        <v>105.3</v>
      </c>
    </row>
    <row r="2476" spans="1:10" ht="15.5">
      <c r="A2476" s="34">
        <f t="shared" si="80"/>
        <v>2472</v>
      </c>
      <c r="B2476" s="85" t="s">
        <v>187</v>
      </c>
      <c r="C2476" s="85" t="s">
        <v>5225</v>
      </c>
      <c r="D2476" s="85" t="s">
        <v>5226</v>
      </c>
      <c r="E2476" s="85" t="s">
        <v>189</v>
      </c>
      <c r="F2476" s="85" t="s">
        <v>56</v>
      </c>
      <c r="G2476" s="85" t="s">
        <v>189</v>
      </c>
      <c r="H2476" s="85" t="s">
        <v>254</v>
      </c>
      <c r="I2476" s="94">
        <v>0.35</v>
      </c>
      <c r="J2476" s="78">
        <f t="shared" si="79"/>
        <v>247.65</v>
      </c>
    </row>
    <row r="2477" spans="1:10" ht="15.5">
      <c r="A2477" s="34">
        <f t="shared" si="80"/>
        <v>2473</v>
      </c>
      <c r="B2477" s="85" t="s">
        <v>187</v>
      </c>
      <c r="C2477" s="85" t="s">
        <v>5227</v>
      </c>
      <c r="D2477" s="85" t="s">
        <v>5228</v>
      </c>
      <c r="E2477" s="85" t="s">
        <v>189</v>
      </c>
      <c r="F2477" s="85" t="s">
        <v>56</v>
      </c>
      <c r="G2477" s="85" t="s">
        <v>189</v>
      </c>
      <c r="H2477" s="85" t="s">
        <v>206</v>
      </c>
      <c r="I2477" s="94">
        <v>0.35</v>
      </c>
      <c r="J2477" s="78">
        <f t="shared" si="79"/>
        <v>90.350000000000009</v>
      </c>
    </row>
    <row r="2478" spans="1:10" ht="15.5">
      <c r="A2478" s="34">
        <f t="shared" si="80"/>
        <v>2474</v>
      </c>
      <c r="B2478" s="85" t="s">
        <v>187</v>
      </c>
      <c r="C2478" s="85" t="s">
        <v>5229</v>
      </c>
      <c r="D2478" s="85" t="s">
        <v>5230</v>
      </c>
      <c r="E2478" s="85" t="s">
        <v>189</v>
      </c>
      <c r="F2478" s="85" t="s">
        <v>56</v>
      </c>
      <c r="G2478" s="85" t="s">
        <v>189</v>
      </c>
      <c r="H2478" s="85" t="s">
        <v>228</v>
      </c>
      <c r="I2478" s="94">
        <v>0.35</v>
      </c>
      <c r="J2478" s="78">
        <f t="shared" si="79"/>
        <v>85.15</v>
      </c>
    </row>
    <row r="2479" spans="1:10" ht="15.5">
      <c r="A2479" s="34">
        <f t="shared" si="80"/>
        <v>2475</v>
      </c>
      <c r="B2479" s="85" t="s">
        <v>187</v>
      </c>
      <c r="C2479" s="85" t="s">
        <v>5231</v>
      </c>
      <c r="D2479" s="85" t="s">
        <v>5232</v>
      </c>
      <c r="E2479" s="85" t="s">
        <v>189</v>
      </c>
      <c r="F2479" s="85" t="s">
        <v>56</v>
      </c>
      <c r="G2479" s="85" t="s">
        <v>189</v>
      </c>
      <c r="H2479" s="85" t="s">
        <v>274</v>
      </c>
      <c r="I2479" s="94">
        <v>0.35</v>
      </c>
      <c r="J2479" s="78">
        <f t="shared" ref="J2479:J2534" si="81">H2479*(1-I2479)</f>
        <v>86.45</v>
      </c>
    </row>
    <row r="2480" spans="1:10" ht="15.5">
      <c r="A2480" s="34">
        <f t="shared" si="80"/>
        <v>2476</v>
      </c>
      <c r="B2480" s="85" t="s">
        <v>187</v>
      </c>
      <c r="C2480" s="85" t="s">
        <v>5233</v>
      </c>
      <c r="D2480" s="85" t="s">
        <v>5234</v>
      </c>
      <c r="E2480" s="85" t="s">
        <v>189</v>
      </c>
      <c r="F2480" s="85" t="s">
        <v>56</v>
      </c>
      <c r="G2480" s="85" t="s">
        <v>189</v>
      </c>
      <c r="H2480" s="85" t="s">
        <v>5235</v>
      </c>
      <c r="I2480" s="94">
        <v>0.35</v>
      </c>
      <c r="J2480" s="78">
        <f t="shared" si="81"/>
        <v>507.65000000000003</v>
      </c>
    </row>
    <row r="2481" spans="1:10" ht="15.5">
      <c r="A2481" s="34">
        <f t="shared" si="80"/>
        <v>2477</v>
      </c>
      <c r="B2481" s="85" t="s">
        <v>187</v>
      </c>
      <c r="C2481" s="85" t="s">
        <v>5236</v>
      </c>
      <c r="D2481" s="85" t="s">
        <v>5234</v>
      </c>
      <c r="E2481" s="85" t="s">
        <v>189</v>
      </c>
      <c r="F2481" s="85" t="s">
        <v>56</v>
      </c>
      <c r="G2481" s="85" t="s">
        <v>189</v>
      </c>
      <c r="H2481" s="85" t="s">
        <v>5237</v>
      </c>
      <c r="I2481" s="94">
        <v>0.35</v>
      </c>
      <c r="J2481" s="78">
        <f t="shared" si="81"/>
        <v>495.3</v>
      </c>
    </row>
    <row r="2482" spans="1:10" ht="15.5">
      <c r="A2482" s="34">
        <f t="shared" si="80"/>
        <v>2478</v>
      </c>
      <c r="B2482" s="85" t="s">
        <v>187</v>
      </c>
      <c r="C2482" s="85" t="s">
        <v>5238</v>
      </c>
      <c r="D2482" s="85" t="s">
        <v>5239</v>
      </c>
      <c r="E2482" s="85" t="s">
        <v>189</v>
      </c>
      <c r="F2482" s="85" t="s">
        <v>56</v>
      </c>
      <c r="G2482" s="85" t="s">
        <v>189</v>
      </c>
      <c r="H2482" s="85" t="s">
        <v>198</v>
      </c>
      <c r="I2482" s="94">
        <v>0.35</v>
      </c>
      <c r="J2482" s="78">
        <f t="shared" si="81"/>
        <v>79.95</v>
      </c>
    </row>
    <row r="2483" spans="1:10" ht="15.5">
      <c r="A2483" s="34">
        <f t="shared" si="80"/>
        <v>2479</v>
      </c>
      <c r="B2483" s="85" t="s">
        <v>187</v>
      </c>
      <c r="C2483" s="85" t="s">
        <v>5240</v>
      </c>
      <c r="D2483" s="85" t="s">
        <v>5241</v>
      </c>
      <c r="E2483" s="85" t="s">
        <v>189</v>
      </c>
      <c r="F2483" s="85" t="s">
        <v>56</v>
      </c>
      <c r="G2483" s="85" t="s">
        <v>189</v>
      </c>
      <c r="H2483" s="85" t="s">
        <v>5242</v>
      </c>
      <c r="I2483" s="94">
        <v>0.35</v>
      </c>
      <c r="J2483" s="78">
        <f t="shared" si="81"/>
        <v>1286.3500000000001</v>
      </c>
    </row>
    <row r="2484" spans="1:10" ht="15.5">
      <c r="A2484" s="34">
        <f t="shared" si="80"/>
        <v>2480</v>
      </c>
      <c r="B2484" s="85" t="s">
        <v>187</v>
      </c>
      <c r="C2484" s="85" t="s">
        <v>5243</v>
      </c>
      <c r="D2484" s="85" t="s">
        <v>5241</v>
      </c>
      <c r="E2484" s="85" t="s">
        <v>189</v>
      </c>
      <c r="F2484" s="85" t="s">
        <v>56</v>
      </c>
      <c r="G2484" s="85" t="s">
        <v>189</v>
      </c>
      <c r="H2484" s="85" t="s">
        <v>5244</v>
      </c>
      <c r="I2484" s="94">
        <v>0.35</v>
      </c>
      <c r="J2484" s="78">
        <f t="shared" si="81"/>
        <v>1218.1000000000001</v>
      </c>
    </row>
    <row r="2485" spans="1:10" ht="15.5">
      <c r="A2485" s="34">
        <f t="shared" si="80"/>
        <v>2481</v>
      </c>
      <c r="B2485" s="85" t="s">
        <v>187</v>
      </c>
      <c r="C2485" s="85" t="s">
        <v>5245</v>
      </c>
      <c r="D2485" s="85" t="s">
        <v>5246</v>
      </c>
      <c r="E2485" s="85" t="s">
        <v>189</v>
      </c>
      <c r="F2485" s="85" t="s">
        <v>56</v>
      </c>
      <c r="G2485" s="85" t="s">
        <v>189</v>
      </c>
      <c r="H2485" s="85" t="s">
        <v>5247</v>
      </c>
      <c r="I2485" s="94">
        <v>0.35</v>
      </c>
      <c r="J2485" s="78">
        <f t="shared" si="81"/>
        <v>204.75</v>
      </c>
    </row>
    <row r="2486" spans="1:10" ht="15.5">
      <c r="A2486" s="34">
        <f t="shared" si="80"/>
        <v>2482</v>
      </c>
      <c r="B2486" s="85" t="s">
        <v>187</v>
      </c>
      <c r="C2486" s="85" t="s">
        <v>5248</v>
      </c>
      <c r="D2486" s="85" t="s">
        <v>5249</v>
      </c>
      <c r="E2486" s="85" t="s">
        <v>189</v>
      </c>
      <c r="F2486" s="85" t="s">
        <v>56</v>
      </c>
      <c r="G2486" s="85" t="s">
        <v>189</v>
      </c>
      <c r="H2486" s="85" t="s">
        <v>5247</v>
      </c>
      <c r="I2486" s="94">
        <v>0.35</v>
      </c>
      <c r="J2486" s="78">
        <f t="shared" si="81"/>
        <v>204.75</v>
      </c>
    </row>
    <row r="2487" spans="1:10" ht="15.5">
      <c r="A2487" s="34">
        <f t="shared" si="80"/>
        <v>2483</v>
      </c>
      <c r="B2487" s="85" t="s">
        <v>187</v>
      </c>
      <c r="C2487" s="85" t="s">
        <v>5250</v>
      </c>
      <c r="D2487" s="85" t="s">
        <v>5251</v>
      </c>
      <c r="E2487" s="85" t="s">
        <v>189</v>
      </c>
      <c r="F2487" s="85" t="s">
        <v>56</v>
      </c>
      <c r="G2487" s="85" t="s">
        <v>189</v>
      </c>
      <c r="H2487" s="85" t="s">
        <v>5247</v>
      </c>
      <c r="I2487" s="94">
        <v>0.35</v>
      </c>
      <c r="J2487" s="78">
        <f t="shared" si="81"/>
        <v>204.75</v>
      </c>
    </row>
    <row r="2488" spans="1:10" ht="15.5">
      <c r="A2488" s="34">
        <f t="shared" si="80"/>
        <v>2484</v>
      </c>
      <c r="B2488" s="85" t="s">
        <v>187</v>
      </c>
      <c r="C2488" s="85" t="s">
        <v>5252</v>
      </c>
      <c r="D2488" s="85" t="s">
        <v>5253</v>
      </c>
      <c r="E2488" s="85" t="s">
        <v>189</v>
      </c>
      <c r="F2488" s="85" t="s">
        <v>56</v>
      </c>
      <c r="G2488" s="85" t="s">
        <v>189</v>
      </c>
      <c r="H2488" s="85" t="s">
        <v>5254</v>
      </c>
      <c r="I2488" s="94">
        <v>0.35</v>
      </c>
      <c r="J2488" s="78">
        <f t="shared" si="81"/>
        <v>354.90000000000003</v>
      </c>
    </row>
    <row r="2489" spans="1:10" ht="15.5">
      <c r="A2489" s="34">
        <f t="shared" si="80"/>
        <v>2485</v>
      </c>
      <c r="B2489" s="85" t="s">
        <v>187</v>
      </c>
      <c r="C2489" s="85" t="s">
        <v>5255</v>
      </c>
      <c r="D2489" s="85" t="s">
        <v>5256</v>
      </c>
      <c r="E2489" s="85" t="s">
        <v>189</v>
      </c>
      <c r="F2489" s="85" t="s">
        <v>56</v>
      </c>
      <c r="G2489" s="85" t="s">
        <v>189</v>
      </c>
      <c r="H2489" s="85" t="s">
        <v>5257</v>
      </c>
      <c r="I2489" s="94">
        <v>0.35</v>
      </c>
      <c r="J2489" s="78">
        <f t="shared" si="81"/>
        <v>421.85</v>
      </c>
    </row>
    <row r="2490" spans="1:10" ht="15.5">
      <c r="A2490" s="34">
        <f t="shared" si="80"/>
        <v>2486</v>
      </c>
      <c r="B2490" s="85" t="s">
        <v>187</v>
      </c>
      <c r="C2490" s="85" t="s">
        <v>5258</v>
      </c>
      <c r="D2490" s="85" t="s">
        <v>5259</v>
      </c>
      <c r="E2490" s="85" t="s">
        <v>189</v>
      </c>
      <c r="F2490" s="85" t="s">
        <v>56</v>
      </c>
      <c r="G2490" s="85" t="s">
        <v>189</v>
      </c>
      <c r="H2490" s="85" t="s">
        <v>5260</v>
      </c>
      <c r="I2490" s="94">
        <v>0.35</v>
      </c>
      <c r="J2490" s="78">
        <f t="shared" si="81"/>
        <v>392.6</v>
      </c>
    </row>
    <row r="2491" spans="1:10" ht="15.5">
      <c r="A2491" s="34">
        <f t="shared" si="80"/>
        <v>2487</v>
      </c>
      <c r="B2491" s="85" t="s">
        <v>187</v>
      </c>
      <c r="C2491" s="85" t="s">
        <v>5261</v>
      </c>
      <c r="D2491" s="85" t="s">
        <v>5262</v>
      </c>
      <c r="E2491" s="85" t="s">
        <v>189</v>
      </c>
      <c r="F2491" s="85" t="s">
        <v>56</v>
      </c>
      <c r="G2491" s="85" t="s">
        <v>189</v>
      </c>
      <c r="H2491" s="85" t="s">
        <v>281</v>
      </c>
      <c r="I2491" s="94">
        <v>0.35</v>
      </c>
      <c r="J2491" s="78">
        <f t="shared" si="81"/>
        <v>455</v>
      </c>
    </row>
    <row r="2492" spans="1:10" ht="15.5">
      <c r="A2492" s="34">
        <f t="shared" si="80"/>
        <v>2488</v>
      </c>
      <c r="B2492" s="85" t="s">
        <v>187</v>
      </c>
      <c r="C2492" s="85" t="s">
        <v>5263</v>
      </c>
      <c r="D2492" s="85" t="s">
        <v>5264</v>
      </c>
      <c r="E2492" s="85" t="s">
        <v>189</v>
      </c>
      <c r="F2492" s="85" t="s">
        <v>56</v>
      </c>
      <c r="G2492" s="85" t="s">
        <v>189</v>
      </c>
      <c r="H2492" s="85" t="s">
        <v>1328</v>
      </c>
      <c r="I2492" s="94">
        <v>0.35</v>
      </c>
      <c r="J2492" s="78">
        <f t="shared" si="81"/>
        <v>22.75</v>
      </c>
    </row>
    <row r="2493" spans="1:10" ht="15.5">
      <c r="A2493" s="34">
        <f t="shared" si="80"/>
        <v>2489</v>
      </c>
      <c r="B2493" s="85" t="s">
        <v>187</v>
      </c>
      <c r="C2493" s="85" t="s">
        <v>5265</v>
      </c>
      <c r="D2493" s="85" t="s">
        <v>5266</v>
      </c>
      <c r="E2493" s="85" t="s">
        <v>189</v>
      </c>
      <c r="F2493" s="85" t="s">
        <v>56</v>
      </c>
      <c r="G2493" s="85" t="s">
        <v>189</v>
      </c>
      <c r="H2493" s="85" t="s">
        <v>426</v>
      </c>
      <c r="I2493" s="94">
        <v>0.35</v>
      </c>
      <c r="J2493" s="78">
        <f t="shared" si="81"/>
        <v>181.35</v>
      </c>
    </row>
    <row r="2494" spans="1:10" ht="15.5">
      <c r="A2494" s="34">
        <f t="shared" si="80"/>
        <v>2490</v>
      </c>
      <c r="B2494" s="85" t="s">
        <v>187</v>
      </c>
      <c r="C2494" s="85" t="s">
        <v>5267</v>
      </c>
      <c r="D2494" s="85" t="s">
        <v>5268</v>
      </c>
      <c r="E2494" s="85" t="s">
        <v>189</v>
      </c>
      <c r="F2494" s="85" t="s">
        <v>56</v>
      </c>
      <c r="G2494" s="85" t="s">
        <v>189</v>
      </c>
      <c r="H2494" s="85" t="s">
        <v>339</v>
      </c>
      <c r="I2494" s="94">
        <v>0.35</v>
      </c>
      <c r="J2494" s="78">
        <f t="shared" si="81"/>
        <v>20.8</v>
      </c>
    </row>
    <row r="2495" spans="1:10" ht="15.5">
      <c r="A2495" s="34">
        <f t="shared" si="80"/>
        <v>2491</v>
      </c>
      <c r="B2495" s="85" t="s">
        <v>187</v>
      </c>
      <c r="C2495" s="85" t="s">
        <v>5269</v>
      </c>
      <c r="D2495" s="85" t="s">
        <v>5270</v>
      </c>
      <c r="E2495" s="85" t="s">
        <v>189</v>
      </c>
      <c r="F2495" s="85" t="s">
        <v>56</v>
      </c>
      <c r="G2495" s="85" t="s">
        <v>189</v>
      </c>
      <c r="H2495" s="85" t="s">
        <v>339</v>
      </c>
      <c r="I2495" s="94">
        <v>0.35</v>
      </c>
      <c r="J2495" s="78">
        <f t="shared" si="81"/>
        <v>20.8</v>
      </c>
    </row>
    <row r="2496" spans="1:10" ht="15.5">
      <c r="A2496" s="34">
        <f t="shared" si="80"/>
        <v>2492</v>
      </c>
      <c r="B2496" s="85" t="s">
        <v>187</v>
      </c>
      <c r="C2496" s="85" t="s">
        <v>5271</v>
      </c>
      <c r="D2496" s="85" t="s">
        <v>5272</v>
      </c>
      <c r="E2496" s="85" t="s">
        <v>189</v>
      </c>
      <c r="F2496" s="85" t="s">
        <v>56</v>
      </c>
      <c r="G2496" s="85" t="s">
        <v>189</v>
      </c>
      <c r="H2496" s="85" t="s">
        <v>339</v>
      </c>
      <c r="I2496" s="94">
        <v>0.35</v>
      </c>
      <c r="J2496" s="78">
        <f t="shared" si="81"/>
        <v>20.8</v>
      </c>
    </row>
    <row r="2497" spans="1:10" ht="15.5">
      <c r="A2497" s="34">
        <f t="shared" si="80"/>
        <v>2493</v>
      </c>
      <c r="B2497" s="85" t="s">
        <v>187</v>
      </c>
      <c r="C2497" s="85" t="s">
        <v>5273</v>
      </c>
      <c r="D2497" s="85" t="s">
        <v>5274</v>
      </c>
      <c r="E2497" s="85" t="s">
        <v>189</v>
      </c>
      <c r="F2497" s="85" t="s">
        <v>56</v>
      </c>
      <c r="G2497" s="85" t="s">
        <v>189</v>
      </c>
      <c r="H2497" s="85" t="s">
        <v>339</v>
      </c>
      <c r="I2497" s="94">
        <v>0.35</v>
      </c>
      <c r="J2497" s="78">
        <f t="shared" si="81"/>
        <v>20.8</v>
      </c>
    </row>
    <row r="2498" spans="1:10" ht="15.5">
      <c r="A2498" s="34">
        <f t="shared" si="80"/>
        <v>2494</v>
      </c>
      <c r="B2498" s="85" t="s">
        <v>187</v>
      </c>
      <c r="C2498" s="85" t="s">
        <v>5275</v>
      </c>
      <c r="D2498" s="85" t="s">
        <v>5276</v>
      </c>
      <c r="E2498" s="85" t="s">
        <v>189</v>
      </c>
      <c r="F2498" s="85" t="s">
        <v>56</v>
      </c>
      <c r="G2498" s="85" t="s">
        <v>189</v>
      </c>
      <c r="H2498" s="85" t="s">
        <v>339</v>
      </c>
      <c r="I2498" s="94">
        <v>0.35</v>
      </c>
      <c r="J2498" s="78">
        <f t="shared" si="81"/>
        <v>20.8</v>
      </c>
    </row>
    <row r="2499" spans="1:10" ht="15.5">
      <c r="A2499" s="34">
        <f t="shared" si="80"/>
        <v>2495</v>
      </c>
      <c r="B2499" s="85" t="s">
        <v>187</v>
      </c>
      <c r="C2499" s="85" t="s">
        <v>5277</v>
      </c>
      <c r="D2499" s="85" t="s">
        <v>5278</v>
      </c>
      <c r="E2499" s="85" t="s">
        <v>189</v>
      </c>
      <c r="F2499" s="85" t="s">
        <v>56</v>
      </c>
      <c r="G2499" s="85" t="s">
        <v>189</v>
      </c>
      <c r="H2499" s="85" t="s">
        <v>339</v>
      </c>
      <c r="I2499" s="94">
        <v>0.35</v>
      </c>
      <c r="J2499" s="78">
        <f t="shared" si="81"/>
        <v>20.8</v>
      </c>
    </row>
    <row r="2500" spans="1:10" ht="15.5">
      <c r="A2500" s="34">
        <f t="shared" si="80"/>
        <v>2496</v>
      </c>
      <c r="B2500" s="85" t="s">
        <v>187</v>
      </c>
      <c r="C2500" s="85" t="s">
        <v>5279</v>
      </c>
      <c r="D2500" s="85" t="s">
        <v>5280</v>
      </c>
      <c r="E2500" s="85" t="s">
        <v>189</v>
      </c>
      <c r="F2500" s="85" t="s">
        <v>56</v>
      </c>
      <c r="G2500" s="85" t="s">
        <v>189</v>
      </c>
      <c r="H2500" s="85" t="s">
        <v>339</v>
      </c>
      <c r="I2500" s="94">
        <v>0.35</v>
      </c>
      <c r="J2500" s="78">
        <f t="shared" si="81"/>
        <v>20.8</v>
      </c>
    </row>
    <row r="2501" spans="1:10" ht="15.5">
      <c r="A2501" s="34">
        <f t="shared" si="80"/>
        <v>2497</v>
      </c>
      <c r="B2501" s="85" t="s">
        <v>187</v>
      </c>
      <c r="C2501" s="85" t="s">
        <v>5281</v>
      </c>
      <c r="D2501" s="85" t="s">
        <v>5282</v>
      </c>
      <c r="E2501" s="85" t="s">
        <v>189</v>
      </c>
      <c r="F2501" s="85" t="s">
        <v>56</v>
      </c>
      <c r="G2501" s="85" t="s">
        <v>189</v>
      </c>
      <c r="H2501" s="85" t="s">
        <v>339</v>
      </c>
      <c r="I2501" s="94">
        <v>0.35</v>
      </c>
      <c r="J2501" s="78">
        <f t="shared" si="81"/>
        <v>20.8</v>
      </c>
    </row>
    <row r="2502" spans="1:10" ht="15.5">
      <c r="A2502" s="34">
        <f t="shared" si="80"/>
        <v>2498</v>
      </c>
      <c r="B2502" s="85" t="s">
        <v>187</v>
      </c>
      <c r="C2502" s="85" t="s">
        <v>5283</v>
      </c>
      <c r="D2502" s="85" t="s">
        <v>5284</v>
      </c>
      <c r="E2502" s="85" t="s">
        <v>189</v>
      </c>
      <c r="F2502" s="85" t="s">
        <v>56</v>
      </c>
      <c r="G2502" s="85" t="s">
        <v>189</v>
      </c>
      <c r="H2502" s="85" t="s">
        <v>339</v>
      </c>
      <c r="I2502" s="94">
        <v>0.35</v>
      </c>
      <c r="J2502" s="78">
        <f t="shared" si="81"/>
        <v>20.8</v>
      </c>
    </row>
    <row r="2503" spans="1:10" ht="15.5">
      <c r="A2503" s="34">
        <f t="shared" si="80"/>
        <v>2499</v>
      </c>
      <c r="B2503" s="85" t="s">
        <v>187</v>
      </c>
      <c r="C2503" s="85" t="s">
        <v>5285</v>
      </c>
      <c r="D2503" s="85" t="s">
        <v>5286</v>
      </c>
      <c r="E2503" s="85" t="s">
        <v>189</v>
      </c>
      <c r="F2503" s="85" t="s">
        <v>56</v>
      </c>
      <c r="G2503" s="85" t="s">
        <v>189</v>
      </c>
      <c r="H2503" s="85" t="s">
        <v>339</v>
      </c>
      <c r="I2503" s="94">
        <v>0.35</v>
      </c>
      <c r="J2503" s="78">
        <f t="shared" si="81"/>
        <v>20.8</v>
      </c>
    </row>
    <row r="2504" spans="1:10" ht="15.5">
      <c r="A2504" s="34">
        <f t="shared" si="80"/>
        <v>2500</v>
      </c>
      <c r="B2504" s="85" t="s">
        <v>187</v>
      </c>
      <c r="C2504" s="85" t="s">
        <v>5287</v>
      </c>
      <c r="D2504" s="85" t="s">
        <v>5288</v>
      </c>
      <c r="E2504" s="85" t="s">
        <v>189</v>
      </c>
      <c r="F2504" s="85" t="s">
        <v>56</v>
      </c>
      <c r="G2504" s="85" t="s">
        <v>189</v>
      </c>
      <c r="H2504" s="85" t="s">
        <v>1510</v>
      </c>
      <c r="I2504" s="94">
        <v>0.35</v>
      </c>
      <c r="J2504" s="78">
        <f t="shared" si="81"/>
        <v>115.7</v>
      </c>
    </row>
    <row r="2505" spans="1:10" ht="15.5">
      <c r="A2505" s="34">
        <f t="shared" si="80"/>
        <v>2501</v>
      </c>
      <c r="B2505" s="85" t="s">
        <v>187</v>
      </c>
      <c r="C2505" s="85" t="s">
        <v>5289</v>
      </c>
      <c r="D2505" s="85" t="s">
        <v>5290</v>
      </c>
      <c r="E2505" s="85" t="s">
        <v>189</v>
      </c>
      <c r="F2505" s="85" t="s">
        <v>56</v>
      </c>
      <c r="G2505" s="85" t="s">
        <v>189</v>
      </c>
      <c r="H2505" s="85" t="s">
        <v>361</v>
      </c>
      <c r="I2505" s="94">
        <v>0.35</v>
      </c>
      <c r="J2505" s="78">
        <f t="shared" si="81"/>
        <v>120.9</v>
      </c>
    </row>
    <row r="2506" spans="1:10" ht="15.5">
      <c r="A2506" s="34">
        <f t="shared" si="80"/>
        <v>2502</v>
      </c>
      <c r="B2506" s="85" t="s">
        <v>187</v>
      </c>
      <c r="C2506" s="85" t="s">
        <v>5291</v>
      </c>
      <c r="D2506" s="85" t="s">
        <v>5292</v>
      </c>
      <c r="E2506" s="85" t="s">
        <v>189</v>
      </c>
      <c r="F2506" s="85" t="s">
        <v>56</v>
      </c>
      <c r="G2506" s="85" t="s">
        <v>189</v>
      </c>
      <c r="H2506" s="85" t="s">
        <v>309</v>
      </c>
      <c r="I2506" s="94">
        <v>0.35</v>
      </c>
      <c r="J2506" s="78">
        <f t="shared" si="81"/>
        <v>23.400000000000002</v>
      </c>
    </row>
    <row r="2507" spans="1:10" ht="15.5">
      <c r="A2507" s="34">
        <f t="shared" si="80"/>
        <v>2503</v>
      </c>
      <c r="B2507" s="85" t="s">
        <v>187</v>
      </c>
      <c r="C2507" s="85" t="s">
        <v>5293</v>
      </c>
      <c r="D2507" s="85" t="s">
        <v>5294</v>
      </c>
      <c r="E2507" s="85" t="s">
        <v>189</v>
      </c>
      <c r="F2507" s="85" t="s">
        <v>56</v>
      </c>
      <c r="G2507" s="85" t="s">
        <v>189</v>
      </c>
      <c r="H2507" s="85" t="s">
        <v>295</v>
      </c>
      <c r="I2507" s="94">
        <v>0.35</v>
      </c>
      <c r="J2507" s="78">
        <f t="shared" si="81"/>
        <v>45.5</v>
      </c>
    </row>
    <row r="2508" spans="1:10" ht="15.5">
      <c r="A2508" s="34">
        <f t="shared" si="80"/>
        <v>2504</v>
      </c>
      <c r="B2508" s="85" t="s">
        <v>187</v>
      </c>
      <c r="C2508" s="85" t="s">
        <v>5295</v>
      </c>
      <c r="D2508" s="85" t="s">
        <v>5296</v>
      </c>
      <c r="E2508" s="85" t="s">
        <v>189</v>
      </c>
      <c r="F2508" s="85" t="s">
        <v>56</v>
      </c>
      <c r="G2508" s="85" t="s">
        <v>189</v>
      </c>
      <c r="H2508" s="85" t="s">
        <v>3276</v>
      </c>
      <c r="I2508" s="94">
        <v>0.35</v>
      </c>
      <c r="J2508" s="78">
        <f t="shared" si="81"/>
        <v>278.85000000000002</v>
      </c>
    </row>
    <row r="2509" spans="1:10" ht="15.5">
      <c r="A2509" s="34">
        <f t="shared" si="80"/>
        <v>2505</v>
      </c>
      <c r="B2509" s="85" t="s">
        <v>187</v>
      </c>
      <c r="C2509" s="85" t="s">
        <v>5297</v>
      </c>
      <c r="D2509" s="85" t="s">
        <v>5298</v>
      </c>
      <c r="E2509" s="85" t="s">
        <v>189</v>
      </c>
      <c r="F2509" s="85" t="s">
        <v>56</v>
      </c>
      <c r="G2509" s="85" t="s">
        <v>189</v>
      </c>
      <c r="H2509" s="85" t="s">
        <v>325</v>
      </c>
      <c r="I2509" s="94">
        <v>0.35</v>
      </c>
      <c r="J2509" s="78">
        <f t="shared" si="81"/>
        <v>35.75</v>
      </c>
    </row>
    <row r="2510" spans="1:10" ht="15.5">
      <c r="A2510" s="34">
        <f t="shared" si="80"/>
        <v>2506</v>
      </c>
      <c r="B2510" s="85" t="s">
        <v>187</v>
      </c>
      <c r="C2510" s="85" t="s">
        <v>5299</v>
      </c>
      <c r="D2510" s="85" t="s">
        <v>5300</v>
      </c>
      <c r="E2510" s="85" t="s">
        <v>189</v>
      </c>
      <c r="F2510" s="85" t="s">
        <v>56</v>
      </c>
      <c r="G2510" s="85" t="s">
        <v>189</v>
      </c>
      <c r="H2510" s="85" t="s">
        <v>5301</v>
      </c>
      <c r="I2510" s="94">
        <v>0.35</v>
      </c>
      <c r="J2510" s="78">
        <f t="shared" si="81"/>
        <v>2574</v>
      </c>
    </row>
    <row r="2511" spans="1:10" ht="15.5">
      <c r="A2511" s="34">
        <f t="shared" si="80"/>
        <v>2507</v>
      </c>
      <c r="B2511" s="85" t="s">
        <v>187</v>
      </c>
      <c r="C2511" s="85" t="s">
        <v>5302</v>
      </c>
      <c r="D2511" s="85" t="s">
        <v>5303</v>
      </c>
      <c r="E2511" s="85" t="s">
        <v>189</v>
      </c>
      <c r="F2511" s="85" t="s">
        <v>56</v>
      </c>
      <c r="G2511" s="85" t="s">
        <v>189</v>
      </c>
      <c r="H2511" s="85" t="s">
        <v>5301</v>
      </c>
      <c r="I2511" s="94">
        <v>0.35</v>
      </c>
      <c r="J2511" s="78">
        <f t="shared" si="81"/>
        <v>2574</v>
      </c>
    </row>
    <row r="2512" spans="1:10" ht="15.5">
      <c r="A2512" s="34">
        <f t="shared" si="80"/>
        <v>2508</v>
      </c>
      <c r="B2512" s="85" t="s">
        <v>187</v>
      </c>
      <c r="C2512" s="85" t="s">
        <v>5304</v>
      </c>
      <c r="D2512" s="85" t="s">
        <v>5305</v>
      </c>
      <c r="E2512" s="85" t="s">
        <v>189</v>
      </c>
      <c r="F2512" s="85" t="s">
        <v>56</v>
      </c>
      <c r="G2512" s="85" t="s">
        <v>189</v>
      </c>
      <c r="H2512" s="85" t="s">
        <v>5306</v>
      </c>
      <c r="I2512" s="94">
        <v>0.35</v>
      </c>
      <c r="J2512" s="78">
        <f t="shared" si="81"/>
        <v>3051.75</v>
      </c>
    </row>
    <row r="2513" spans="1:10" ht="15.5">
      <c r="A2513" s="34">
        <f t="shared" si="80"/>
        <v>2509</v>
      </c>
      <c r="B2513" s="85" t="s">
        <v>187</v>
      </c>
      <c r="C2513" s="85" t="s">
        <v>5307</v>
      </c>
      <c r="D2513" s="85" t="s">
        <v>5308</v>
      </c>
      <c r="E2513" s="85" t="s">
        <v>189</v>
      </c>
      <c r="F2513" s="85" t="s">
        <v>56</v>
      </c>
      <c r="G2513" s="85" t="s">
        <v>189</v>
      </c>
      <c r="H2513" s="85" t="s">
        <v>5306</v>
      </c>
      <c r="I2513" s="94">
        <v>0.35</v>
      </c>
      <c r="J2513" s="78">
        <f t="shared" si="81"/>
        <v>3051.75</v>
      </c>
    </row>
    <row r="2514" spans="1:10" ht="15.5">
      <c r="A2514" s="34">
        <f t="shared" si="80"/>
        <v>2510</v>
      </c>
      <c r="B2514" s="85" t="s">
        <v>187</v>
      </c>
      <c r="C2514" s="85" t="s">
        <v>5309</v>
      </c>
      <c r="D2514" s="85" t="s">
        <v>5310</v>
      </c>
      <c r="E2514" s="85" t="s">
        <v>189</v>
      </c>
      <c r="F2514" s="85" t="s">
        <v>56</v>
      </c>
      <c r="G2514" s="85" t="s">
        <v>189</v>
      </c>
      <c r="H2514" s="85" t="s">
        <v>5311</v>
      </c>
      <c r="I2514" s="94">
        <v>0.35</v>
      </c>
      <c r="J2514" s="78">
        <f t="shared" si="81"/>
        <v>3100.5</v>
      </c>
    </row>
    <row r="2515" spans="1:10" ht="15.5">
      <c r="A2515" s="34">
        <f t="shared" si="80"/>
        <v>2511</v>
      </c>
      <c r="B2515" s="85" t="s">
        <v>187</v>
      </c>
      <c r="C2515" s="85" t="s">
        <v>5312</v>
      </c>
      <c r="D2515" s="85" t="s">
        <v>5313</v>
      </c>
      <c r="E2515" s="85" t="s">
        <v>189</v>
      </c>
      <c r="F2515" s="85" t="s">
        <v>56</v>
      </c>
      <c r="G2515" s="85" t="s">
        <v>189</v>
      </c>
      <c r="H2515" s="85" t="s">
        <v>5311</v>
      </c>
      <c r="I2515" s="94">
        <v>0.35</v>
      </c>
      <c r="J2515" s="78">
        <f t="shared" si="81"/>
        <v>3100.5</v>
      </c>
    </row>
    <row r="2516" spans="1:10" ht="15.5">
      <c r="A2516" s="34">
        <f t="shared" si="80"/>
        <v>2512</v>
      </c>
      <c r="B2516" s="85" t="s">
        <v>187</v>
      </c>
      <c r="C2516" s="85" t="s">
        <v>5314</v>
      </c>
      <c r="D2516" s="85" t="s">
        <v>5315</v>
      </c>
      <c r="E2516" s="85" t="s">
        <v>189</v>
      </c>
      <c r="F2516" s="85" t="s">
        <v>56</v>
      </c>
      <c r="G2516" s="85" t="s">
        <v>189</v>
      </c>
      <c r="H2516" s="85" t="s">
        <v>5316</v>
      </c>
      <c r="I2516" s="94">
        <v>0.35</v>
      </c>
      <c r="J2516" s="78">
        <f t="shared" si="81"/>
        <v>3659.5</v>
      </c>
    </row>
    <row r="2517" spans="1:10" ht="15.5">
      <c r="A2517" s="34">
        <f t="shared" si="80"/>
        <v>2513</v>
      </c>
      <c r="B2517" s="85" t="s">
        <v>187</v>
      </c>
      <c r="C2517" s="85" t="s">
        <v>5317</v>
      </c>
      <c r="D2517" s="85" t="s">
        <v>5318</v>
      </c>
      <c r="E2517" s="85" t="s">
        <v>189</v>
      </c>
      <c r="F2517" s="85" t="s">
        <v>56</v>
      </c>
      <c r="G2517" s="85" t="s">
        <v>189</v>
      </c>
      <c r="H2517" s="85" t="s">
        <v>5316</v>
      </c>
      <c r="I2517" s="94">
        <v>0.35</v>
      </c>
      <c r="J2517" s="78">
        <f t="shared" si="81"/>
        <v>3659.5</v>
      </c>
    </row>
    <row r="2518" spans="1:10" ht="15.5">
      <c r="A2518" s="34">
        <f t="shared" si="80"/>
        <v>2514</v>
      </c>
      <c r="B2518" s="85" t="s">
        <v>187</v>
      </c>
      <c r="C2518" s="85" t="s">
        <v>5319</v>
      </c>
      <c r="D2518" s="85" t="s">
        <v>5320</v>
      </c>
      <c r="E2518" s="85" t="s">
        <v>189</v>
      </c>
      <c r="F2518" s="85" t="s">
        <v>56</v>
      </c>
      <c r="G2518" s="85" t="s">
        <v>189</v>
      </c>
      <c r="H2518" s="85" t="s">
        <v>5321</v>
      </c>
      <c r="I2518" s="94">
        <v>0.35</v>
      </c>
      <c r="J2518" s="78">
        <f t="shared" si="81"/>
        <v>2232.75</v>
      </c>
    </row>
    <row r="2519" spans="1:10" ht="15.5">
      <c r="A2519" s="34">
        <f t="shared" ref="A2519:A2582" si="82">SUM(A2518+1)</f>
        <v>2515</v>
      </c>
      <c r="B2519" s="85" t="s">
        <v>187</v>
      </c>
      <c r="C2519" s="85" t="s">
        <v>5322</v>
      </c>
      <c r="D2519" s="85" t="s">
        <v>5323</v>
      </c>
      <c r="E2519" s="85" t="s">
        <v>189</v>
      </c>
      <c r="F2519" s="85" t="s">
        <v>56</v>
      </c>
      <c r="G2519" s="85" t="s">
        <v>189</v>
      </c>
      <c r="H2519" s="85" t="s">
        <v>5321</v>
      </c>
      <c r="I2519" s="94">
        <v>0.35</v>
      </c>
      <c r="J2519" s="78">
        <f t="shared" si="81"/>
        <v>2232.75</v>
      </c>
    </row>
    <row r="2520" spans="1:10" ht="15.5">
      <c r="A2520" s="34">
        <f t="shared" si="82"/>
        <v>2516</v>
      </c>
      <c r="B2520" s="85" t="s">
        <v>187</v>
      </c>
      <c r="C2520" s="85" t="s">
        <v>5324</v>
      </c>
      <c r="D2520" s="85" t="s">
        <v>5325</v>
      </c>
      <c r="E2520" s="85" t="s">
        <v>189</v>
      </c>
      <c r="F2520" s="85" t="s">
        <v>56</v>
      </c>
      <c r="G2520" s="85" t="s">
        <v>189</v>
      </c>
      <c r="H2520" s="85" t="s">
        <v>5326</v>
      </c>
      <c r="I2520" s="94">
        <v>0.35</v>
      </c>
      <c r="J2520" s="78">
        <f t="shared" si="81"/>
        <v>2681.9</v>
      </c>
    </row>
    <row r="2521" spans="1:10" ht="15.5">
      <c r="A2521" s="34">
        <f t="shared" si="82"/>
        <v>2517</v>
      </c>
      <c r="B2521" s="85" t="s">
        <v>187</v>
      </c>
      <c r="C2521" s="85" t="s">
        <v>5327</v>
      </c>
      <c r="D2521" s="85" t="s">
        <v>5328</v>
      </c>
      <c r="E2521" s="85" t="s">
        <v>189</v>
      </c>
      <c r="F2521" s="85" t="s">
        <v>56</v>
      </c>
      <c r="G2521" s="85" t="s">
        <v>189</v>
      </c>
      <c r="H2521" s="85" t="s">
        <v>5326</v>
      </c>
      <c r="I2521" s="94">
        <v>0.35</v>
      </c>
      <c r="J2521" s="78">
        <f t="shared" si="81"/>
        <v>2681.9</v>
      </c>
    </row>
    <row r="2522" spans="1:10" ht="15.5">
      <c r="A2522" s="34">
        <f t="shared" si="82"/>
        <v>2518</v>
      </c>
      <c r="B2522" s="85" t="s">
        <v>187</v>
      </c>
      <c r="C2522" s="85" t="s">
        <v>5329</v>
      </c>
      <c r="D2522" s="85" t="s">
        <v>5330</v>
      </c>
      <c r="E2522" s="85" t="s">
        <v>189</v>
      </c>
      <c r="F2522" s="85" t="s">
        <v>56</v>
      </c>
      <c r="G2522" s="85" t="s">
        <v>189</v>
      </c>
      <c r="H2522" s="85" t="s">
        <v>5331</v>
      </c>
      <c r="I2522" s="94">
        <v>0.35</v>
      </c>
      <c r="J2522" s="78">
        <f t="shared" si="81"/>
        <v>2315.9500000000003</v>
      </c>
    </row>
    <row r="2523" spans="1:10" ht="15.5">
      <c r="A2523" s="34">
        <f t="shared" si="82"/>
        <v>2519</v>
      </c>
      <c r="B2523" s="85" t="s">
        <v>187</v>
      </c>
      <c r="C2523" s="85" t="s">
        <v>5332</v>
      </c>
      <c r="D2523" s="85" t="s">
        <v>5333</v>
      </c>
      <c r="E2523" s="85" t="s">
        <v>189</v>
      </c>
      <c r="F2523" s="85" t="s">
        <v>56</v>
      </c>
      <c r="G2523" s="85" t="s">
        <v>189</v>
      </c>
      <c r="H2523" s="85" t="s">
        <v>5331</v>
      </c>
      <c r="I2523" s="94">
        <v>0.35</v>
      </c>
      <c r="J2523" s="78">
        <f t="shared" si="81"/>
        <v>2315.9500000000003</v>
      </c>
    </row>
    <row r="2524" spans="1:10" ht="15.5">
      <c r="A2524" s="34">
        <f t="shared" si="82"/>
        <v>2520</v>
      </c>
      <c r="B2524" s="85" t="s">
        <v>187</v>
      </c>
      <c r="C2524" s="85" t="s">
        <v>5334</v>
      </c>
      <c r="D2524" s="85" t="s">
        <v>5335</v>
      </c>
      <c r="E2524" s="85" t="s">
        <v>189</v>
      </c>
      <c r="F2524" s="85" t="s">
        <v>56</v>
      </c>
      <c r="G2524" s="85" t="s">
        <v>189</v>
      </c>
      <c r="H2524" s="85" t="s">
        <v>5336</v>
      </c>
      <c r="I2524" s="94">
        <v>0.35</v>
      </c>
      <c r="J2524" s="78">
        <f t="shared" si="81"/>
        <v>2832.05</v>
      </c>
    </row>
    <row r="2525" spans="1:10" ht="15.5">
      <c r="A2525" s="34">
        <f t="shared" si="82"/>
        <v>2521</v>
      </c>
      <c r="B2525" s="85" t="s">
        <v>187</v>
      </c>
      <c r="C2525" s="85" t="s">
        <v>5337</v>
      </c>
      <c r="D2525" s="85" t="s">
        <v>5338</v>
      </c>
      <c r="E2525" s="85" t="s">
        <v>189</v>
      </c>
      <c r="F2525" s="85" t="s">
        <v>56</v>
      </c>
      <c r="G2525" s="85" t="s">
        <v>189</v>
      </c>
      <c r="H2525" s="85" t="s">
        <v>5336</v>
      </c>
      <c r="I2525" s="94">
        <v>0.35</v>
      </c>
      <c r="J2525" s="78">
        <f t="shared" si="81"/>
        <v>2832.05</v>
      </c>
    </row>
    <row r="2526" spans="1:10" ht="15.5">
      <c r="A2526" s="34">
        <f t="shared" si="82"/>
        <v>2522</v>
      </c>
      <c r="B2526" s="85" t="s">
        <v>187</v>
      </c>
      <c r="C2526" s="85" t="s">
        <v>5339</v>
      </c>
      <c r="D2526" s="85" t="s">
        <v>5340</v>
      </c>
      <c r="E2526" s="85" t="s">
        <v>189</v>
      </c>
      <c r="F2526" s="85" t="s">
        <v>56</v>
      </c>
      <c r="G2526" s="85" t="s">
        <v>189</v>
      </c>
      <c r="H2526" s="85" t="s">
        <v>5331</v>
      </c>
      <c r="I2526" s="94">
        <v>0.35</v>
      </c>
      <c r="J2526" s="78">
        <f t="shared" si="81"/>
        <v>2315.9500000000003</v>
      </c>
    </row>
    <row r="2527" spans="1:10" ht="15.5">
      <c r="A2527" s="34">
        <f t="shared" si="82"/>
        <v>2523</v>
      </c>
      <c r="B2527" s="85" t="s">
        <v>187</v>
      </c>
      <c r="C2527" s="85" t="s">
        <v>5341</v>
      </c>
      <c r="D2527" s="85" t="s">
        <v>5342</v>
      </c>
      <c r="E2527" s="85" t="s">
        <v>189</v>
      </c>
      <c r="F2527" s="85" t="s">
        <v>56</v>
      </c>
      <c r="G2527" s="85" t="s">
        <v>189</v>
      </c>
      <c r="H2527" s="85" t="s">
        <v>5331</v>
      </c>
      <c r="I2527" s="94">
        <v>0.35</v>
      </c>
      <c r="J2527" s="78">
        <f t="shared" si="81"/>
        <v>2315.9500000000003</v>
      </c>
    </row>
    <row r="2528" spans="1:10" ht="15.5">
      <c r="A2528" s="34">
        <f t="shared" si="82"/>
        <v>2524</v>
      </c>
      <c r="B2528" s="85" t="s">
        <v>187</v>
      </c>
      <c r="C2528" s="85" t="s">
        <v>5343</v>
      </c>
      <c r="D2528" s="85" t="s">
        <v>5344</v>
      </c>
      <c r="E2528" s="85" t="s">
        <v>189</v>
      </c>
      <c r="F2528" s="85" t="s">
        <v>56</v>
      </c>
      <c r="G2528" s="85" t="s">
        <v>189</v>
      </c>
      <c r="H2528" s="85" t="s">
        <v>5336</v>
      </c>
      <c r="I2528" s="94">
        <v>0.35</v>
      </c>
      <c r="J2528" s="78">
        <f t="shared" si="81"/>
        <v>2832.05</v>
      </c>
    </row>
    <row r="2529" spans="1:10" ht="15.5">
      <c r="A2529" s="34">
        <f t="shared" si="82"/>
        <v>2525</v>
      </c>
      <c r="B2529" s="85" t="s">
        <v>187</v>
      </c>
      <c r="C2529" s="85" t="s">
        <v>5345</v>
      </c>
      <c r="D2529" s="85" t="s">
        <v>5346</v>
      </c>
      <c r="E2529" s="85" t="s">
        <v>189</v>
      </c>
      <c r="F2529" s="85" t="s">
        <v>56</v>
      </c>
      <c r="G2529" s="85" t="s">
        <v>189</v>
      </c>
      <c r="H2529" s="85" t="s">
        <v>5336</v>
      </c>
      <c r="I2529" s="94">
        <v>0.35</v>
      </c>
      <c r="J2529" s="78">
        <f t="shared" si="81"/>
        <v>2832.05</v>
      </c>
    </row>
    <row r="2530" spans="1:10" ht="15.5">
      <c r="A2530" s="34">
        <f t="shared" si="82"/>
        <v>2526</v>
      </c>
      <c r="B2530" s="85" t="s">
        <v>187</v>
      </c>
      <c r="C2530" s="85" t="s">
        <v>5347</v>
      </c>
      <c r="D2530" s="85" t="s">
        <v>5348</v>
      </c>
      <c r="E2530" s="85" t="s">
        <v>189</v>
      </c>
      <c r="F2530" s="85" t="s">
        <v>56</v>
      </c>
      <c r="G2530" s="85" t="s">
        <v>189</v>
      </c>
      <c r="H2530" s="85" t="s">
        <v>5349</v>
      </c>
      <c r="I2530" s="94">
        <v>0.35</v>
      </c>
      <c r="J2530" s="78">
        <f t="shared" si="81"/>
        <v>2500.5500000000002</v>
      </c>
    </row>
    <row r="2531" spans="1:10" ht="15.5">
      <c r="A2531" s="34">
        <f t="shared" si="82"/>
        <v>2527</v>
      </c>
      <c r="B2531" s="85" t="s">
        <v>187</v>
      </c>
      <c r="C2531" s="85" t="s">
        <v>5350</v>
      </c>
      <c r="D2531" s="85" t="s">
        <v>5351</v>
      </c>
      <c r="E2531" s="85" t="s">
        <v>189</v>
      </c>
      <c r="F2531" s="85" t="s">
        <v>56</v>
      </c>
      <c r="G2531" s="85" t="s">
        <v>189</v>
      </c>
      <c r="H2531" s="85" t="s">
        <v>5349</v>
      </c>
      <c r="I2531" s="94">
        <v>0.35</v>
      </c>
      <c r="J2531" s="78">
        <f t="shared" si="81"/>
        <v>2500.5500000000002</v>
      </c>
    </row>
    <row r="2532" spans="1:10" ht="15.5">
      <c r="A2532" s="34">
        <f t="shared" si="82"/>
        <v>2528</v>
      </c>
      <c r="B2532" s="85" t="s">
        <v>187</v>
      </c>
      <c r="C2532" s="85" t="s">
        <v>5352</v>
      </c>
      <c r="D2532" s="85" t="s">
        <v>5353</v>
      </c>
      <c r="E2532" s="85" t="s">
        <v>189</v>
      </c>
      <c r="F2532" s="85" t="s">
        <v>56</v>
      </c>
      <c r="G2532" s="85" t="s">
        <v>189</v>
      </c>
      <c r="H2532" s="85" t="s">
        <v>5354</v>
      </c>
      <c r="I2532" s="94">
        <v>0.35</v>
      </c>
      <c r="J2532" s="78">
        <f t="shared" si="81"/>
        <v>2965.3</v>
      </c>
    </row>
    <row r="2533" spans="1:10" ht="15.5">
      <c r="A2533" s="34">
        <f t="shared" si="82"/>
        <v>2529</v>
      </c>
      <c r="B2533" s="85" t="s">
        <v>187</v>
      </c>
      <c r="C2533" s="85" t="s">
        <v>5355</v>
      </c>
      <c r="D2533" s="85" t="s">
        <v>5356</v>
      </c>
      <c r="E2533" s="85" t="s">
        <v>189</v>
      </c>
      <c r="F2533" s="85" t="s">
        <v>56</v>
      </c>
      <c r="G2533" s="85" t="s">
        <v>189</v>
      </c>
      <c r="H2533" s="85" t="s">
        <v>5354</v>
      </c>
      <c r="I2533" s="94">
        <v>0.35</v>
      </c>
      <c r="J2533" s="78">
        <f t="shared" si="81"/>
        <v>2965.3</v>
      </c>
    </row>
    <row r="2534" spans="1:10" ht="15.5">
      <c r="A2534" s="34">
        <f t="shared" si="82"/>
        <v>2530</v>
      </c>
      <c r="B2534" s="85" t="s">
        <v>187</v>
      </c>
      <c r="C2534" s="85" t="s">
        <v>5357</v>
      </c>
      <c r="D2534" s="85" t="s">
        <v>5358</v>
      </c>
      <c r="E2534" s="85" t="s">
        <v>189</v>
      </c>
      <c r="F2534" s="85" t="s">
        <v>56</v>
      </c>
      <c r="G2534" s="85" t="s">
        <v>189</v>
      </c>
      <c r="H2534" s="85" t="s">
        <v>5359</v>
      </c>
      <c r="I2534" s="94">
        <v>0.35</v>
      </c>
      <c r="J2534" s="78">
        <f t="shared" si="81"/>
        <v>2971.15</v>
      </c>
    </row>
    <row r="2535" spans="1:10" ht="15.5">
      <c r="A2535" s="34">
        <f t="shared" si="82"/>
        <v>2531</v>
      </c>
      <c r="B2535" s="85" t="s">
        <v>187</v>
      </c>
      <c r="C2535" s="85" t="s">
        <v>5360</v>
      </c>
      <c r="D2535" s="85" t="s">
        <v>5361</v>
      </c>
      <c r="E2535" s="85" t="s">
        <v>189</v>
      </c>
      <c r="F2535" s="85" t="s">
        <v>56</v>
      </c>
      <c r="G2535" s="85" t="s">
        <v>189</v>
      </c>
      <c r="H2535" s="85" t="s">
        <v>5362</v>
      </c>
      <c r="I2535" s="94">
        <v>0.35</v>
      </c>
      <c r="J2535" s="78">
        <f t="shared" ref="J2535:J2598" si="83">H2535*(1-I2535)</f>
        <v>3268.2000000000003</v>
      </c>
    </row>
    <row r="2536" spans="1:10" ht="15.5">
      <c r="A2536" s="34">
        <f t="shared" si="82"/>
        <v>2532</v>
      </c>
      <c r="B2536" s="85" t="s">
        <v>187</v>
      </c>
      <c r="C2536" s="85" t="s">
        <v>5363</v>
      </c>
      <c r="D2536" s="85" t="s">
        <v>5364</v>
      </c>
      <c r="E2536" s="85" t="s">
        <v>189</v>
      </c>
      <c r="F2536" s="85" t="s">
        <v>56</v>
      </c>
      <c r="G2536" s="85" t="s">
        <v>189</v>
      </c>
      <c r="H2536" s="85" t="s">
        <v>5359</v>
      </c>
      <c r="I2536" s="94">
        <v>0.35</v>
      </c>
      <c r="J2536" s="78">
        <f t="shared" si="83"/>
        <v>2971.15</v>
      </c>
    </row>
    <row r="2537" spans="1:10" ht="15.5">
      <c r="A2537" s="34">
        <f t="shared" si="82"/>
        <v>2533</v>
      </c>
      <c r="B2537" s="85" t="s">
        <v>187</v>
      </c>
      <c r="C2537" s="85" t="s">
        <v>5365</v>
      </c>
      <c r="D2537" s="85" t="s">
        <v>5366</v>
      </c>
      <c r="E2537" s="85" t="s">
        <v>189</v>
      </c>
      <c r="F2537" s="85" t="s">
        <v>56</v>
      </c>
      <c r="G2537" s="85" t="s">
        <v>189</v>
      </c>
      <c r="H2537" s="85" t="s">
        <v>5367</v>
      </c>
      <c r="I2537" s="94">
        <v>0.35</v>
      </c>
      <c r="J2537" s="78">
        <f t="shared" si="83"/>
        <v>3190.85</v>
      </c>
    </row>
    <row r="2538" spans="1:10" ht="15.5">
      <c r="A2538" s="34">
        <f t="shared" si="82"/>
        <v>2534</v>
      </c>
      <c r="B2538" s="85" t="s">
        <v>187</v>
      </c>
      <c r="C2538" s="85" t="s">
        <v>5368</v>
      </c>
      <c r="D2538" s="85" t="s">
        <v>5369</v>
      </c>
      <c r="E2538" s="85" t="s">
        <v>189</v>
      </c>
      <c r="F2538" s="85" t="s">
        <v>56</v>
      </c>
      <c r="G2538" s="85" t="s">
        <v>189</v>
      </c>
      <c r="H2538" s="85" t="s">
        <v>5370</v>
      </c>
      <c r="I2538" s="94">
        <v>0.35</v>
      </c>
      <c r="J2538" s="78">
        <f t="shared" si="83"/>
        <v>3510</v>
      </c>
    </row>
    <row r="2539" spans="1:10" ht="15.5">
      <c r="A2539" s="34">
        <f t="shared" si="82"/>
        <v>2535</v>
      </c>
      <c r="B2539" s="85" t="s">
        <v>187</v>
      </c>
      <c r="C2539" s="85" t="s">
        <v>5371</v>
      </c>
      <c r="D2539" s="85" t="s">
        <v>5372</v>
      </c>
      <c r="E2539" s="85" t="s">
        <v>189</v>
      </c>
      <c r="F2539" s="85" t="s">
        <v>56</v>
      </c>
      <c r="G2539" s="85" t="s">
        <v>189</v>
      </c>
      <c r="H2539" s="85" t="s">
        <v>5367</v>
      </c>
      <c r="I2539" s="94">
        <v>0.35</v>
      </c>
      <c r="J2539" s="78">
        <f t="shared" si="83"/>
        <v>3190.85</v>
      </c>
    </row>
    <row r="2540" spans="1:10" ht="15.5">
      <c r="A2540" s="34">
        <f t="shared" si="82"/>
        <v>2536</v>
      </c>
      <c r="B2540" s="85" t="s">
        <v>187</v>
      </c>
      <c r="C2540" s="85" t="s">
        <v>5373</v>
      </c>
      <c r="D2540" s="85" t="s">
        <v>5374</v>
      </c>
      <c r="E2540" s="85" t="s">
        <v>189</v>
      </c>
      <c r="F2540" s="85" t="s">
        <v>56</v>
      </c>
      <c r="G2540" s="85" t="s">
        <v>189</v>
      </c>
      <c r="H2540" s="85" t="s">
        <v>5370</v>
      </c>
      <c r="I2540" s="94">
        <v>0.35</v>
      </c>
      <c r="J2540" s="78">
        <f t="shared" si="83"/>
        <v>3510</v>
      </c>
    </row>
    <row r="2541" spans="1:10" ht="15.5">
      <c r="A2541" s="34">
        <f t="shared" si="82"/>
        <v>2537</v>
      </c>
      <c r="B2541" s="85" t="s">
        <v>187</v>
      </c>
      <c r="C2541" s="85" t="s">
        <v>5375</v>
      </c>
      <c r="D2541" s="85" t="s">
        <v>5376</v>
      </c>
      <c r="E2541" s="85" t="s">
        <v>189</v>
      </c>
      <c r="F2541" s="85" t="s">
        <v>56</v>
      </c>
      <c r="G2541" s="85" t="s">
        <v>189</v>
      </c>
      <c r="H2541" s="85" t="s">
        <v>5377</v>
      </c>
      <c r="I2541" s="94">
        <v>0.35</v>
      </c>
      <c r="J2541" s="78">
        <f t="shared" si="83"/>
        <v>3515.85</v>
      </c>
    </row>
    <row r="2542" spans="1:10" ht="15.5">
      <c r="A2542" s="34">
        <f t="shared" si="82"/>
        <v>2538</v>
      </c>
      <c r="B2542" s="85" t="s">
        <v>187</v>
      </c>
      <c r="C2542" s="85" t="s">
        <v>5378</v>
      </c>
      <c r="D2542" s="85" t="s">
        <v>5379</v>
      </c>
      <c r="E2542" s="85" t="s">
        <v>189</v>
      </c>
      <c r="F2542" s="85" t="s">
        <v>56</v>
      </c>
      <c r="G2542" s="85" t="s">
        <v>189</v>
      </c>
      <c r="H2542" s="85" t="s">
        <v>5377</v>
      </c>
      <c r="I2542" s="94">
        <v>0.35</v>
      </c>
      <c r="J2542" s="78">
        <f t="shared" si="83"/>
        <v>3515.85</v>
      </c>
    </row>
    <row r="2543" spans="1:10" ht="15.5">
      <c r="A2543" s="34">
        <f t="shared" si="82"/>
        <v>2539</v>
      </c>
      <c r="B2543" s="85" t="s">
        <v>187</v>
      </c>
      <c r="C2543" s="85" t="s">
        <v>5380</v>
      </c>
      <c r="D2543" s="85" t="s">
        <v>5381</v>
      </c>
      <c r="E2543" s="85" t="s">
        <v>189</v>
      </c>
      <c r="F2543" s="85" t="s">
        <v>56</v>
      </c>
      <c r="G2543" s="85" t="s">
        <v>189</v>
      </c>
      <c r="H2543" s="85" t="s">
        <v>5382</v>
      </c>
      <c r="I2543" s="94">
        <v>0.35</v>
      </c>
      <c r="J2543" s="78">
        <f t="shared" si="83"/>
        <v>3763.5</v>
      </c>
    </row>
    <row r="2544" spans="1:10" ht="15.5">
      <c r="A2544" s="34">
        <f t="shared" si="82"/>
        <v>2540</v>
      </c>
      <c r="B2544" s="85" t="s">
        <v>187</v>
      </c>
      <c r="C2544" s="85" t="s">
        <v>5383</v>
      </c>
      <c r="D2544" s="85" t="s">
        <v>5384</v>
      </c>
      <c r="E2544" s="85" t="s">
        <v>189</v>
      </c>
      <c r="F2544" s="85" t="s">
        <v>56</v>
      </c>
      <c r="G2544" s="85" t="s">
        <v>189</v>
      </c>
      <c r="H2544" s="85" t="s">
        <v>5385</v>
      </c>
      <c r="I2544" s="94">
        <v>0.35</v>
      </c>
      <c r="J2544" s="78">
        <f t="shared" si="83"/>
        <v>4139.8500000000004</v>
      </c>
    </row>
    <row r="2545" spans="1:10" ht="15.5">
      <c r="A2545" s="34">
        <f t="shared" si="82"/>
        <v>2541</v>
      </c>
      <c r="B2545" s="85" t="s">
        <v>187</v>
      </c>
      <c r="C2545" s="85" t="s">
        <v>5386</v>
      </c>
      <c r="D2545" s="85" t="s">
        <v>3249</v>
      </c>
      <c r="E2545" s="85" t="s">
        <v>189</v>
      </c>
      <c r="F2545" s="85" t="s">
        <v>56</v>
      </c>
      <c r="G2545" s="85" t="s">
        <v>189</v>
      </c>
      <c r="H2545" s="85" t="s">
        <v>5382</v>
      </c>
      <c r="I2545" s="94">
        <v>0.35</v>
      </c>
      <c r="J2545" s="78">
        <f t="shared" si="83"/>
        <v>3763.5</v>
      </c>
    </row>
    <row r="2546" spans="1:10" ht="15.5">
      <c r="A2546" s="34">
        <f t="shared" si="82"/>
        <v>2542</v>
      </c>
      <c r="B2546" s="85" t="s">
        <v>187</v>
      </c>
      <c r="C2546" s="85" t="s">
        <v>5387</v>
      </c>
      <c r="D2546" s="85" t="s">
        <v>5388</v>
      </c>
      <c r="E2546" s="85" t="s">
        <v>189</v>
      </c>
      <c r="F2546" s="85" t="s">
        <v>56</v>
      </c>
      <c r="G2546" s="85" t="s">
        <v>189</v>
      </c>
      <c r="H2546" s="85" t="s">
        <v>5385</v>
      </c>
      <c r="I2546" s="94">
        <v>0.35</v>
      </c>
      <c r="J2546" s="78">
        <f t="shared" si="83"/>
        <v>4139.8500000000004</v>
      </c>
    </row>
    <row r="2547" spans="1:10" ht="15.5">
      <c r="A2547" s="34">
        <f t="shared" si="82"/>
        <v>2543</v>
      </c>
      <c r="B2547" s="85" t="s">
        <v>187</v>
      </c>
      <c r="C2547" s="85" t="s">
        <v>5389</v>
      </c>
      <c r="D2547" s="85" t="s">
        <v>5390</v>
      </c>
      <c r="E2547" s="85" t="s">
        <v>189</v>
      </c>
      <c r="F2547" s="85" t="s">
        <v>56</v>
      </c>
      <c r="G2547" s="85" t="s">
        <v>189</v>
      </c>
      <c r="H2547" s="85" t="s">
        <v>5391</v>
      </c>
      <c r="I2547" s="94">
        <v>0.35</v>
      </c>
      <c r="J2547" s="78">
        <f t="shared" si="83"/>
        <v>2611.0500000000002</v>
      </c>
    </row>
    <row r="2548" spans="1:10" ht="15.5">
      <c r="A2548" s="34">
        <f t="shared" si="82"/>
        <v>2544</v>
      </c>
      <c r="B2548" s="85" t="s">
        <v>187</v>
      </c>
      <c r="C2548" s="85" t="s">
        <v>5392</v>
      </c>
      <c r="D2548" s="85" t="s">
        <v>5393</v>
      </c>
      <c r="E2548" s="85" t="s">
        <v>189</v>
      </c>
      <c r="F2548" s="85" t="s">
        <v>56</v>
      </c>
      <c r="G2548" s="85" t="s">
        <v>189</v>
      </c>
      <c r="H2548" s="85" t="s">
        <v>5391</v>
      </c>
      <c r="I2548" s="94">
        <v>0.35</v>
      </c>
      <c r="J2548" s="78">
        <f t="shared" si="83"/>
        <v>2611.0500000000002</v>
      </c>
    </row>
    <row r="2549" spans="1:10" ht="15.5">
      <c r="A2549" s="34">
        <f t="shared" si="82"/>
        <v>2545</v>
      </c>
      <c r="B2549" s="85" t="s">
        <v>187</v>
      </c>
      <c r="C2549" s="85" t="s">
        <v>5394</v>
      </c>
      <c r="D2549" s="85" t="s">
        <v>5395</v>
      </c>
      <c r="E2549" s="85" t="s">
        <v>189</v>
      </c>
      <c r="F2549" s="85" t="s">
        <v>56</v>
      </c>
      <c r="G2549" s="85" t="s">
        <v>189</v>
      </c>
      <c r="H2549" s="85" t="s">
        <v>5396</v>
      </c>
      <c r="I2549" s="94">
        <v>0.35</v>
      </c>
      <c r="J2549" s="78">
        <f t="shared" si="83"/>
        <v>2839.2000000000003</v>
      </c>
    </row>
    <row r="2550" spans="1:10" ht="15.5">
      <c r="A2550" s="34">
        <f t="shared" si="82"/>
        <v>2546</v>
      </c>
      <c r="B2550" s="85" t="s">
        <v>187</v>
      </c>
      <c r="C2550" s="85" t="s">
        <v>5397</v>
      </c>
      <c r="D2550" s="85" t="s">
        <v>5398</v>
      </c>
      <c r="E2550" s="85" t="s">
        <v>189</v>
      </c>
      <c r="F2550" s="85" t="s">
        <v>56</v>
      </c>
      <c r="G2550" s="85" t="s">
        <v>189</v>
      </c>
      <c r="H2550" s="85" t="s">
        <v>5399</v>
      </c>
      <c r="I2550" s="94">
        <v>0.35</v>
      </c>
      <c r="J2550" s="78">
        <f t="shared" si="83"/>
        <v>3092.7000000000003</v>
      </c>
    </row>
    <row r="2551" spans="1:10" ht="15.5">
      <c r="A2551" s="34">
        <f t="shared" si="82"/>
        <v>2547</v>
      </c>
      <c r="B2551" s="85" t="s">
        <v>187</v>
      </c>
      <c r="C2551" s="85" t="s">
        <v>5400</v>
      </c>
      <c r="D2551" s="85" t="s">
        <v>5401</v>
      </c>
      <c r="E2551" s="85" t="s">
        <v>189</v>
      </c>
      <c r="F2551" s="85" t="s">
        <v>56</v>
      </c>
      <c r="G2551" s="85" t="s">
        <v>189</v>
      </c>
      <c r="H2551" s="85" t="s">
        <v>5396</v>
      </c>
      <c r="I2551" s="94">
        <v>0.35</v>
      </c>
      <c r="J2551" s="78">
        <f t="shared" si="83"/>
        <v>2839.2000000000003</v>
      </c>
    </row>
    <row r="2552" spans="1:10" ht="15.5">
      <c r="A2552" s="34">
        <f t="shared" si="82"/>
        <v>2548</v>
      </c>
      <c r="B2552" s="85" t="s">
        <v>187</v>
      </c>
      <c r="C2552" s="85" t="s">
        <v>5402</v>
      </c>
      <c r="D2552" s="85" t="s">
        <v>5403</v>
      </c>
      <c r="E2552" s="85" t="s">
        <v>189</v>
      </c>
      <c r="F2552" s="85" t="s">
        <v>56</v>
      </c>
      <c r="G2552" s="85" t="s">
        <v>189</v>
      </c>
      <c r="H2552" s="85" t="s">
        <v>5399</v>
      </c>
      <c r="I2552" s="94">
        <v>0.35</v>
      </c>
      <c r="J2552" s="78">
        <f t="shared" si="83"/>
        <v>3092.7000000000003</v>
      </c>
    </row>
    <row r="2553" spans="1:10" ht="15.5">
      <c r="A2553" s="34">
        <f t="shared" si="82"/>
        <v>2549</v>
      </c>
      <c r="B2553" s="85" t="s">
        <v>187</v>
      </c>
      <c r="C2553" s="85" t="s">
        <v>5404</v>
      </c>
      <c r="D2553" s="85" t="s">
        <v>5405</v>
      </c>
      <c r="E2553" s="85" t="s">
        <v>189</v>
      </c>
      <c r="F2553" s="85" t="s">
        <v>56</v>
      </c>
      <c r="G2553" s="85" t="s">
        <v>189</v>
      </c>
      <c r="H2553" s="85" t="s">
        <v>5406</v>
      </c>
      <c r="I2553" s="94">
        <v>0.35</v>
      </c>
      <c r="J2553" s="78">
        <f t="shared" si="83"/>
        <v>2703.35</v>
      </c>
    </row>
    <row r="2554" spans="1:10" ht="15.5">
      <c r="A2554" s="34">
        <f t="shared" si="82"/>
        <v>2550</v>
      </c>
      <c r="B2554" s="85" t="s">
        <v>187</v>
      </c>
      <c r="C2554" s="85" t="s">
        <v>5407</v>
      </c>
      <c r="D2554" s="85" t="s">
        <v>5408</v>
      </c>
      <c r="E2554" s="85" t="s">
        <v>189</v>
      </c>
      <c r="F2554" s="85" t="s">
        <v>56</v>
      </c>
      <c r="G2554" s="85" t="s">
        <v>189</v>
      </c>
      <c r="H2554" s="85" t="s">
        <v>5406</v>
      </c>
      <c r="I2554" s="94">
        <v>0.35</v>
      </c>
      <c r="J2554" s="78">
        <f t="shared" si="83"/>
        <v>2703.35</v>
      </c>
    </row>
    <row r="2555" spans="1:10" ht="15.5">
      <c r="A2555" s="34">
        <f t="shared" si="82"/>
        <v>2551</v>
      </c>
      <c r="B2555" s="85" t="s">
        <v>187</v>
      </c>
      <c r="C2555" s="85" t="s">
        <v>5409</v>
      </c>
      <c r="D2555" s="85" t="s">
        <v>5410</v>
      </c>
      <c r="E2555" s="85" t="s">
        <v>189</v>
      </c>
      <c r="F2555" s="85" t="s">
        <v>56</v>
      </c>
      <c r="G2555" s="85" t="s">
        <v>189</v>
      </c>
      <c r="H2555" s="85" t="s">
        <v>5411</v>
      </c>
      <c r="I2555" s="94">
        <v>0.35</v>
      </c>
      <c r="J2555" s="78">
        <f t="shared" si="83"/>
        <v>2936.7000000000003</v>
      </c>
    </row>
    <row r="2556" spans="1:10" ht="15.5">
      <c r="A2556" s="34">
        <f t="shared" si="82"/>
        <v>2552</v>
      </c>
      <c r="B2556" s="85" t="s">
        <v>187</v>
      </c>
      <c r="C2556" s="85" t="s">
        <v>5412</v>
      </c>
      <c r="D2556" s="85" t="s">
        <v>5413</v>
      </c>
      <c r="E2556" s="85" t="s">
        <v>189</v>
      </c>
      <c r="F2556" s="85" t="s">
        <v>56</v>
      </c>
      <c r="G2556" s="85" t="s">
        <v>189</v>
      </c>
      <c r="H2556" s="85" t="s">
        <v>5414</v>
      </c>
      <c r="I2556" s="94">
        <v>0.35</v>
      </c>
      <c r="J2556" s="78">
        <f t="shared" si="83"/>
        <v>3230.5</v>
      </c>
    </row>
    <row r="2557" spans="1:10" ht="15.5">
      <c r="A2557" s="34">
        <f t="shared" si="82"/>
        <v>2553</v>
      </c>
      <c r="B2557" s="85" t="s">
        <v>187</v>
      </c>
      <c r="C2557" s="85" t="s">
        <v>5415</v>
      </c>
      <c r="D2557" s="85" t="s">
        <v>5416</v>
      </c>
      <c r="E2557" s="85" t="s">
        <v>189</v>
      </c>
      <c r="F2557" s="85" t="s">
        <v>56</v>
      </c>
      <c r="G2557" s="85" t="s">
        <v>189</v>
      </c>
      <c r="H2557" s="85" t="s">
        <v>5411</v>
      </c>
      <c r="I2557" s="94">
        <v>0.35</v>
      </c>
      <c r="J2557" s="78">
        <f t="shared" si="83"/>
        <v>2936.7000000000003</v>
      </c>
    </row>
    <row r="2558" spans="1:10" ht="15.5">
      <c r="A2558" s="34">
        <f t="shared" si="82"/>
        <v>2554</v>
      </c>
      <c r="B2558" s="85" t="s">
        <v>187</v>
      </c>
      <c r="C2558" s="85" t="s">
        <v>5417</v>
      </c>
      <c r="D2558" s="85" t="s">
        <v>5418</v>
      </c>
      <c r="E2558" s="85" t="s">
        <v>189</v>
      </c>
      <c r="F2558" s="85" t="s">
        <v>56</v>
      </c>
      <c r="G2558" s="85" t="s">
        <v>189</v>
      </c>
      <c r="H2558" s="85" t="s">
        <v>5414</v>
      </c>
      <c r="I2558" s="94">
        <v>0.35</v>
      </c>
      <c r="J2558" s="78">
        <f t="shared" si="83"/>
        <v>3230.5</v>
      </c>
    </row>
    <row r="2559" spans="1:10" ht="15.5">
      <c r="A2559" s="34">
        <f t="shared" si="82"/>
        <v>2555</v>
      </c>
      <c r="B2559" s="85" t="s">
        <v>187</v>
      </c>
      <c r="C2559" s="85" t="s">
        <v>5419</v>
      </c>
      <c r="D2559" s="85" t="s">
        <v>5420</v>
      </c>
      <c r="E2559" s="85" t="s">
        <v>189</v>
      </c>
      <c r="F2559" s="85" t="s">
        <v>56</v>
      </c>
      <c r="G2559" s="85" t="s">
        <v>189</v>
      </c>
      <c r="H2559" s="85" t="s">
        <v>5406</v>
      </c>
      <c r="I2559" s="94">
        <v>0.35</v>
      </c>
      <c r="J2559" s="78">
        <f t="shared" si="83"/>
        <v>2703.35</v>
      </c>
    </row>
    <row r="2560" spans="1:10" ht="15.5">
      <c r="A2560" s="34">
        <f t="shared" si="82"/>
        <v>2556</v>
      </c>
      <c r="B2560" s="85" t="s">
        <v>187</v>
      </c>
      <c r="C2560" s="85" t="s">
        <v>5421</v>
      </c>
      <c r="D2560" s="85" t="s">
        <v>5422</v>
      </c>
      <c r="E2560" s="85" t="s">
        <v>189</v>
      </c>
      <c r="F2560" s="85" t="s">
        <v>56</v>
      </c>
      <c r="G2560" s="85" t="s">
        <v>189</v>
      </c>
      <c r="H2560" s="85" t="s">
        <v>5423</v>
      </c>
      <c r="I2560" s="94">
        <v>0.35</v>
      </c>
      <c r="J2560" s="78">
        <f t="shared" si="83"/>
        <v>2973.75</v>
      </c>
    </row>
    <row r="2561" spans="1:10" ht="15.5">
      <c r="A2561" s="34">
        <f t="shared" si="82"/>
        <v>2557</v>
      </c>
      <c r="B2561" s="85" t="s">
        <v>187</v>
      </c>
      <c r="C2561" s="85" t="s">
        <v>5424</v>
      </c>
      <c r="D2561" s="85" t="s">
        <v>5425</v>
      </c>
      <c r="E2561" s="85" t="s">
        <v>189</v>
      </c>
      <c r="F2561" s="85" t="s">
        <v>56</v>
      </c>
      <c r="G2561" s="85" t="s">
        <v>189</v>
      </c>
      <c r="H2561" s="85" t="s">
        <v>5406</v>
      </c>
      <c r="I2561" s="94">
        <v>0.35</v>
      </c>
      <c r="J2561" s="78">
        <f t="shared" si="83"/>
        <v>2703.35</v>
      </c>
    </row>
    <row r="2562" spans="1:10" ht="15.5">
      <c r="A2562" s="34">
        <f t="shared" si="82"/>
        <v>2558</v>
      </c>
      <c r="B2562" s="85" t="s">
        <v>187</v>
      </c>
      <c r="C2562" s="85" t="s">
        <v>5426</v>
      </c>
      <c r="D2562" s="85" t="s">
        <v>5427</v>
      </c>
      <c r="E2562" s="85" t="s">
        <v>189</v>
      </c>
      <c r="F2562" s="85" t="s">
        <v>56</v>
      </c>
      <c r="G2562" s="85" t="s">
        <v>189</v>
      </c>
      <c r="H2562" s="85" t="s">
        <v>5411</v>
      </c>
      <c r="I2562" s="94">
        <v>0.35</v>
      </c>
      <c r="J2562" s="78">
        <f t="shared" si="83"/>
        <v>2936.7000000000003</v>
      </c>
    </row>
    <row r="2563" spans="1:10" ht="15.5">
      <c r="A2563" s="34">
        <f t="shared" si="82"/>
        <v>2559</v>
      </c>
      <c r="B2563" s="85" t="s">
        <v>187</v>
      </c>
      <c r="C2563" s="85" t="s">
        <v>5428</v>
      </c>
      <c r="D2563" s="85" t="s">
        <v>5429</v>
      </c>
      <c r="E2563" s="85" t="s">
        <v>189</v>
      </c>
      <c r="F2563" s="85" t="s">
        <v>56</v>
      </c>
      <c r="G2563" s="85" t="s">
        <v>189</v>
      </c>
      <c r="H2563" s="85" t="s">
        <v>5414</v>
      </c>
      <c r="I2563" s="94">
        <v>0.35</v>
      </c>
      <c r="J2563" s="78">
        <f t="shared" si="83"/>
        <v>3230.5</v>
      </c>
    </row>
    <row r="2564" spans="1:10" ht="15.5">
      <c r="A2564" s="34">
        <f t="shared" si="82"/>
        <v>2560</v>
      </c>
      <c r="B2564" s="85" t="s">
        <v>187</v>
      </c>
      <c r="C2564" s="85" t="s">
        <v>5430</v>
      </c>
      <c r="D2564" s="85" t="s">
        <v>5431</v>
      </c>
      <c r="E2564" s="85" t="s">
        <v>189</v>
      </c>
      <c r="F2564" s="85" t="s">
        <v>56</v>
      </c>
      <c r="G2564" s="85" t="s">
        <v>189</v>
      </c>
      <c r="H2564" s="85" t="s">
        <v>5411</v>
      </c>
      <c r="I2564" s="94">
        <v>0.35</v>
      </c>
      <c r="J2564" s="78">
        <f t="shared" si="83"/>
        <v>2936.7000000000003</v>
      </c>
    </row>
    <row r="2565" spans="1:10" ht="15.5">
      <c r="A2565" s="34">
        <f t="shared" si="82"/>
        <v>2561</v>
      </c>
      <c r="B2565" s="85" t="s">
        <v>187</v>
      </c>
      <c r="C2565" s="85" t="s">
        <v>5432</v>
      </c>
      <c r="D2565" s="85" t="s">
        <v>5433</v>
      </c>
      <c r="E2565" s="85" t="s">
        <v>189</v>
      </c>
      <c r="F2565" s="85" t="s">
        <v>56</v>
      </c>
      <c r="G2565" s="85" t="s">
        <v>189</v>
      </c>
      <c r="H2565" s="85" t="s">
        <v>5414</v>
      </c>
      <c r="I2565" s="94">
        <v>0.35</v>
      </c>
      <c r="J2565" s="78">
        <f t="shared" si="83"/>
        <v>3230.5</v>
      </c>
    </row>
    <row r="2566" spans="1:10" ht="15.5">
      <c r="A2566" s="34">
        <f t="shared" si="82"/>
        <v>2562</v>
      </c>
      <c r="B2566" s="85" t="s">
        <v>187</v>
      </c>
      <c r="C2566" s="85" t="s">
        <v>5434</v>
      </c>
      <c r="D2566" s="85" t="s">
        <v>5435</v>
      </c>
      <c r="E2566" s="85" t="s">
        <v>189</v>
      </c>
      <c r="F2566" s="85" t="s">
        <v>56</v>
      </c>
      <c r="G2566" s="85" t="s">
        <v>189</v>
      </c>
      <c r="H2566" s="85" t="s">
        <v>5436</v>
      </c>
      <c r="I2566" s="94">
        <v>0.35</v>
      </c>
      <c r="J2566" s="78">
        <f t="shared" si="83"/>
        <v>2897.05</v>
      </c>
    </row>
    <row r="2567" spans="1:10" ht="15.5">
      <c r="A2567" s="34">
        <f t="shared" si="82"/>
        <v>2563</v>
      </c>
      <c r="B2567" s="85" t="s">
        <v>187</v>
      </c>
      <c r="C2567" s="85" t="s">
        <v>5437</v>
      </c>
      <c r="D2567" s="85" t="s">
        <v>5438</v>
      </c>
      <c r="E2567" s="85" t="s">
        <v>189</v>
      </c>
      <c r="F2567" s="85" t="s">
        <v>56</v>
      </c>
      <c r="G2567" s="85" t="s">
        <v>189</v>
      </c>
      <c r="H2567" s="85" t="s">
        <v>5436</v>
      </c>
      <c r="I2567" s="94">
        <v>0.35</v>
      </c>
      <c r="J2567" s="78">
        <f t="shared" si="83"/>
        <v>2897.05</v>
      </c>
    </row>
    <row r="2568" spans="1:10" ht="15.5">
      <c r="A2568" s="34">
        <f t="shared" si="82"/>
        <v>2564</v>
      </c>
      <c r="B2568" s="85" t="s">
        <v>187</v>
      </c>
      <c r="C2568" s="85" t="s">
        <v>5439</v>
      </c>
      <c r="D2568" s="85" t="s">
        <v>5440</v>
      </c>
      <c r="E2568" s="85" t="s">
        <v>189</v>
      </c>
      <c r="F2568" s="85" t="s">
        <v>56</v>
      </c>
      <c r="G2568" s="85" t="s">
        <v>189</v>
      </c>
      <c r="H2568" s="85" t="s">
        <v>5441</v>
      </c>
      <c r="I2568" s="94">
        <v>0.35</v>
      </c>
      <c r="J2568" s="78">
        <f t="shared" si="83"/>
        <v>3112.2000000000003</v>
      </c>
    </row>
    <row r="2569" spans="1:10" ht="15.5">
      <c r="A2569" s="34">
        <f t="shared" si="82"/>
        <v>2565</v>
      </c>
      <c r="B2569" s="85" t="s">
        <v>187</v>
      </c>
      <c r="C2569" s="85" t="s">
        <v>5442</v>
      </c>
      <c r="D2569" s="85" t="s">
        <v>5443</v>
      </c>
      <c r="E2569" s="85" t="s">
        <v>189</v>
      </c>
      <c r="F2569" s="85" t="s">
        <v>56</v>
      </c>
      <c r="G2569" s="85" t="s">
        <v>189</v>
      </c>
      <c r="H2569" s="85" t="s">
        <v>5444</v>
      </c>
      <c r="I2569" s="94">
        <v>0.35</v>
      </c>
      <c r="J2569" s="78">
        <f t="shared" si="83"/>
        <v>3423.55</v>
      </c>
    </row>
    <row r="2570" spans="1:10" ht="15.5">
      <c r="A2570" s="34">
        <f t="shared" si="82"/>
        <v>2566</v>
      </c>
      <c r="B2570" s="85" t="s">
        <v>187</v>
      </c>
      <c r="C2570" s="85" t="s">
        <v>5445</v>
      </c>
      <c r="D2570" s="85" t="s">
        <v>5446</v>
      </c>
      <c r="E2570" s="85" t="s">
        <v>189</v>
      </c>
      <c r="F2570" s="85" t="s">
        <v>56</v>
      </c>
      <c r="G2570" s="85" t="s">
        <v>189</v>
      </c>
      <c r="H2570" s="85" t="s">
        <v>5441</v>
      </c>
      <c r="I2570" s="94">
        <v>0.35</v>
      </c>
      <c r="J2570" s="78">
        <f t="shared" si="83"/>
        <v>3112.2000000000003</v>
      </c>
    </row>
    <row r="2571" spans="1:10" ht="15.5">
      <c r="A2571" s="34">
        <f t="shared" si="82"/>
        <v>2567</v>
      </c>
      <c r="B2571" s="85" t="s">
        <v>187</v>
      </c>
      <c r="C2571" s="85" t="s">
        <v>5447</v>
      </c>
      <c r="D2571" s="85" t="s">
        <v>5448</v>
      </c>
      <c r="E2571" s="85" t="s">
        <v>189</v>
      </c>
      <c r="F2571" s="85" t="s">
        <v>56</v>
      </c>
      <c r="G2571" s="85" t="s">
        <v>189</v>
      </c>
      <c r="H2571" s="85" t="s">
        <v>5444</v>
      </c>
      <c r="I2571" s="94">
        <v>0.35</v>
      </c>
      <c r="J2571" s="78">
        <f t="shared" si="83"/>
        <v>3423.55</v>
      </c>
    </row>
    <row r="2572" spans="1:10" ht="15.5">
      <c r="A2572" s="34">
        <f t="shared" si="82"/>
        <v>2568</v>
      </c>
      <c r="B2572" s="85" t="s">
        <v>187</v>
      </c>
      <c r="C2572" s="85" t="s">
        <v>5449</v>
      </c>
      <c r="D2572" s="85" t="s">
        <v>5450</v>
      </c>
      <c r="E2572" s="85" t="s">
        <v>189</v>
      </c>
      <c r="F2572" s="85" t="s">
        <v>56</v>
      </c>
      <c r="G2572" s="85" t="s">
        <v>189</v>
      </c>
      <c r="H2572" s="85" t="s">
        <v>303</v>
      </c>
      <c r="I2572" s="94">
        <v>0.35</v>
      </c>
      <c r="J2572" s="78">
        <f t="shared" si="83"/>
        <v>50.7</v>
      </c>
    </row>
    <row r="2573" spans="1:10" ht="15.5">
      <c r="A2573" s="34">
        <f t="shared" si="82"/>
        <v>2569</v>
      </c>
      <c r="B2573" s="85" t="s">
        <v>187</v>
      </c>
      <c r="C2573" s="85" t="s">
        <v>5451</v>
      </c>
      <c r="D2573" s="85" t="s">
        <v>5452</v>
      </c>
      <c r="E2573" s="85" t="s">
        <v>189</v>
      </c>
      <c r="F2573" s="85" t="s">
        <v>56</v>
      </c>
      <c r="G2573" s="85" t="s">
        <v>189</v>
      </c>
      <c r="H2573" s="85" t="s">
        <v>5453</v>
      </c>
      <c r="I2573" s="94">
        <v>0.35</v>
      </c>
      <c r="J2573" s="78">
        <f t="shared" si="83"/>
        <v>1788.8</v>
      </c>
    </row>
    <row r="2574" spans="1:10" ht="15.5">
      <c r="A2574" s="34">
        <f t="shared" si="82"/>
        <v>2570</v>
      </c>
      <c r="B2574" s="85" t="s">
        <v>187</v>
      </c>
      <c r="C2574" s="85" t="s">
        <v>5454</v>
      </c>
      <c r="D2574" s="85" t="s">
        <v>5455</v>
      </c>
      <c r="E2574" s="85" t="s">
        <v>189</v>
      </c>
      <c r="F2574" s="85" t="s">
        <v>56</v>
      </c>
      <c r="G2574" s="85" t="s">
        <v>189</v>
      </c>
      <c r="H2574" s="85" t="s">
        <v>5453</v>
      </c>
      <c r="I2574" s="94">
        <v>0.35</v>
      </c>
      <c r="J2574" s="78">
        <f t="shared" si="83"/>
        <v>1788.8</v>
      </c>
    </row>
    <row r="2575" spans="1:10" ht="15.5">
      <c r="A2575" s="34">
        <f t="shared" si="82"/>
        <v>2571</v>
      </c>
      <c r="B2575" s="85" t="s">
        <v>187</v>
      </c>
      <c r="C2575" s="85" t="s">
        <v>5456</v>
      </c>
      <c r="D2575" s="85" t="s">
        <v>5457</v>
      </c>
      <c r="E2575" s="85" t="s">
        <v>189</v>
      </c>
      <c r="F2575" s="85" t="s">
        <v>56</v>
      </c>
      <c r="G2575" s="85" t="s">
        <v>189</v>
      </c>
      <c r="H2575" s="85" t="s">
        <v>3620</v>
      </c>
      <c r="I2575" s="94">
        <v>0.35</v>
      </c>
      <c r="J2575" s="78">
        <f t="shared" si="83"/>
        <v>1423.5</v>
      </c>
    </row>
    <row r="2576" spans="1:10" ht="15.5">
      <c r="A2576" s="34">
        <f t="shared" si="82"/>
        <v>2572</v>
      </c>
      <c r="B2576" s="85" t="s">
        <v>187</v>
      </c>
      <c r="C2576" s="85" t="s">
        <v>5458</v>
      </c>
      <c r="D2576" s="85" t="s">
        <v>5459</v>
      </c>
      <c r="E2576" s="85" t="s">
        <v>189</v>
      </c>
      <c r="F2576" s="85" t="s">
        <v>56</v>
      </c>
      <c r="G2576" s="85" t="s">
        <v>189</v>
      </c>
      <c r="H2576" s="85" t="s">
        <v>3620</v>
      </c>
      <c r="I2576" s="94">
        <v>0.35</v>
      </c>
      <c r="J2576" s="78">
        <f t="shared" si="83"/>
        <v>1423.5</v>
      </c>
    </row>
    <row r="2577" spans="1:10" ht="15.5">
      <c r="A2577" s="34">
        <f t="shared" si="82"/>
        <v>2573</v>
      </c>
      <c r="B2577" s="85" t="s">
        <v>187</v>
      </c>
      <c r="C2577" s="85" t="s">
        <v>5460</v>
      </c>
      <c r="D2577" s="85" t="s">
        <v>5461</v>
      </c>
      <c r="E2577" s="85" t="s">
        <v>189</v>
      </c>
      <c r="F2577" s="85" t="s">
        <v>56</v>
      </c>
      <c r="G2577" s="85" t="s">
        <v>189</v>
      </c>
      <c r="H2577" s="85" t="s">
        <v>3620</v>
      </c>
      <c r="I2577" s="94">
        <v>0.35</v>
      </c>
      <c r="J2577" s="78">
        <f t="shared" si="83"/>
        <v>1423.5</v>
      </c>
    </row>
    <row r="2578" spans="1:10" ht="15.5">
      <c r="A2578" s="34">
        <f t="shared" si="82"/>
        <v>2574</v>
      </c>
      <c r="B2578" s="85" t="s">
        <v>187</v>
      </c>
      <c r="C2578" s="85" t="s">
        <v>5462</v>
      </c>
      <c r="D2578" s="85" t="s">
        <v>5463</v>
      </c>
      <c r="E2578" s="85" t="s">
        <v>189</v>
      </c>
      <c r="F2578" s="85" t="s">
        <v>56</v>
      </c>
      <c r="G2578" s="85" t="s">
        <v>189</v>
      </c>
      <c r="H2578" s="85" t="s">
        <v>3620</v>
      </c>
      <c r="I2578" s="94">
        <v>0.35</v>
      </c>
      <c r="J2578" s="78">
        <f t="shared" si="83"/>
        <v>1423.5</v>
      </c>
    </row>
    <row r="2579" spans="1:10" ht="15.5">
      <c r="A2579" s="34">
        <f t="shared" si="82"/>
        <v>2575</v>
      </c>
      <c r="B2579" s="85" t="s">
        <v>187</v>
      </c>
      <c r="C2579" s="85" t="s">
        <v>5464</v>
      </c>
      <c r="D2579" s="85" t="s">
        <v>5465</v>
      </c>
      <c r="E2579" s="85" t="s">
        <v>189</v>
      </c>
      <c r="F2579" s="85" t="s">
        <v>56</v>
      </c>
      <c r="G2579" s="85" t="s">
        <v>189</v>
      </c>
      <c r="H2579" s="85" t="s">
        <v>5466</v>
      </c>
      <c r="I2579" s="94">
        <v>0.35</v>
      </c>
      <c r="J2579" s="78">
        <f t="shared" si="83"/>
        <v>1521</v>
      </c>
    </row>
    <row r="2580" spans="1:10" ht="15.5">
      <c r="A2580" s="34">
        <f t="shared" si="82"/>
        <v>2576</v>
      </c>
      <c r="B2580" s="85" t="s">
        <v>187</v>
      </c>
      <c r="C2580" s="85" t="s">
        <v>5467</v>
      </c>
      <c r="D2580" s="85" t="s">
        <v>5468</v>
      </c>
      <c r="E2580" s="85" t="s">
        <v>189</v>
      </c>
      <c r="F2580" s="85" t="s">
        <v>56</v>
      </c>
      <c r="G2580" s="85" t="s">
        <v>189</v>
      </c>
      <c r="H2580" s="85" t="s">
        <v>5466</v>
      </c>
      <c r="I2580" s="94">
        <v>0.35</v>
      </c>
      <c r="J2580" s="78">
        <f t="shared" si="83"/>
        <v>1521</v>
      </c>
    </row>
    <row r="2581" spans="1:10" ht="15.5">
      <c r="A2581" s="34">
        <f t="shared" si="82"/>
        <v>2577</v>
      </c>
      <c r="B2581" s="85" t="s">
        <v>187</v>
      </c>
      <c r="C2581" s="85" t="s">
        <v>5469</v>
      </c>
      <c r="D2581" s="85" t="s">
        <v>5470</v>
      </c>
      <c r="E2581" s="85" t="s">
        <v>189</v>
      </c>
      <c r="F2581" s="85" t="s">
        <v>56</v>
      </c>
      <c r="G2581" s="85" t="s">
        <v>189</v>
      </c>
      <c r="H2581" s="85" t="s">
        <v>5466</v>
      </c>
      <c r="I2581" s="94">
        <v>0.35</v>
      </c>
      <c r="J2581" s="78">
        <f t="shared" si="83"/>
        <v>1521</v>
      </c>
    </row>
    <row r="2582" spans="1:10" ht="15.5">
      <c r="A2582" s="34">
        <f t="shared" si="82"/>
        <v>2578</v>
      </c>
      <c r="B2582" s="85" t="s">
        <v>187</v>
      </c>
      <c r="C2582" s="85" t="s">
        <v>5471</v>
      </c>
      <c r="D2582" s="85" t="s">
        <v>5472</v>
      </c>
      <c r="E2582" s="85" t="s">
        <v>189</v>
      </c>
      <c r="F2582" s="85" t="s">
        <v>56</v>
      </c>
      <c r="G2582" s="85" t="s">
        <v>189</v>
      </c>
      <c r="H2582" s="85" t="s">
        <v>5466</v>
      </c>
      <c r="I2582" s="94">
        <v>0.35</v>
      </c>
      <c r="J2582" s="78">
        <f t="shared" si="83"/>
        <v>1521</v>
      </c>
    </row>
    <row r="2583" spans="1:10" ht="15.5">
      <c r="A2583" s="34">
        <f t="shared" ref="A2583:A2646" si="84">SUM(A2582+1)</f>
        <v>2579</v>
      </c>
      <c r="B2583" s="85" t="s">
        <v>187</v>
      </c>
      <c r="C2583" s="85" t="s">
        <v>5473</v>
      </c>
      <c r="D2583" s="85" t="s">
        <v>5474</v>
      </c>
      <c r="E2583" s="85" t="s">
        <v>189</v>
      </c>
      <c r="F2583" s="85" t="s">
        <v>56</v>
      </c>
      <c r="G2583" s="85" t="s">
        <v>189</v>
      </c>
      <c r="H2583" s="85" t="s">
        <v>5475</v>
      </c>
      <c r="I2583" s="94">
        <v>0.35</v>
      </c>
      <c r="J2583" s="78">
        <f t="shared" si="83"/>
        <v>1840.15</v>
      </c>
    </row>
    <row r="2584" spans="1:10" ht="15.5">
      <c r="A2584" s="34">
        <f t="shared" si="84"/>
        <v>2580</v>
      </c>
      <c r="B2584" s="85" t="s">
        <v>187</v>
      </c>
      <c r="C2584" s="85" t="s">
        <v>5476</v>
      </c>
      <c r="D2584" s="85" t="s">
        <v>5477</v>
      </c>
      <c r="E2584" s="85" t="s">
        <v>189</v>
      </c>
      <c r="F2584" s="85" t="s">
        <v>56</v>
      </c>
      <c r="G2584" s="85" t="s">
        <v>189</v>
      </c>
      <c r="H2584" s="85" t="s">
        <v>5475</v>
      </c>
      <c r="I2584" s="94">
        <v>0.35</v>
      </c>
      <c r="J2584" s="78">
        <f t="shared" si="83"/>
        <v>1840.15</v>
      </c>
    </row>
    <row r="2585" spans="1:10" ht="15.5">
      <c r="A2585" s="34">
        <f t="shared" si="84"/>
        <v>2581</v>
      </c>
      <c r="B2585" s="85" t="s">
        <v>187</v>
      </c>
      <c r="C2585" s="85" t="s">
        <v>5478</v>
      </c>
      <c r="D2585" s="85" t="s">
        <v>5479</v>
      </c>
      <c r="E2585" s="85" t="s">
        <v>189</v>
      </c>
      <c r="F2585" s="85" t="s">
        <v>56</v>
      </c>
      <c r="G2585" s="85" t="s">
        <v>189</v>
      </c>
      <c r="H2585" s="85" t="s">
        <v>5475</v>
      </c>
      <c r="I2585" s="94">
        <v>0.35</v>
      </c>
      <c r="J2585" s="78">
        <f t="shared" si="83"/>
        <v>1840.15</v>
      </c>
    </row>
    <row r="2586" spans="1:10" ht="15.5">
      <c r="A2586" s="34">
        <f t="shared" si="84"/>
        <v>2582</v>
      </c>
      <c r="B2586" s="85" t="s">
        <v>187</v>
      </c>
      <c r="C2586" s="85" t="s">
        <v>5480</v>
      </c>
      <c r="D2586" s="85" t="s">
        <v>5481</v>
      </c>
      <c r="E2586" s="85" t="s">
        <v>189</v>
      </c>
      <c r="F2586" s="85" t="s">
        <v>56</v>
      </c>
      <c r="G2586" s="85" t="s">
        <v>189</v>
      </c>
      <c r="H2586" s="85" t="s">
        <v>5475</v>
      </c>
      <c r="I2586" s="94">
        <v>0.35</v>
      </c>
      <c r="J2586" s="78">
        <f t="shared" si="83"/>
        <v>1840.15</v>
      </c>
    </row>
    <row r="2587" spans="1:10" ht="15.5">
      <c r="A2587" s="34">
        <f t="shared" si="84"/>
        <v>2583</v>
      </c>
      <c r="B2587" s="85" t="s">
        <v>187</v>
      </c>
      <c r="C2587" s="85" t="s">
        <v>5482</v>
      </c>
      <c r="D2587" s="85" t="s">
        <v>5483</v>
      </c>
      <c r="E2587" s="85" t="s">
        <v>189</v>
      </c>
      <c r="F2587" s="85" t="s">
        <v>56</v>
      </c>
      <c r="G2587" s="85" t="s">
        <v>189</v>
      </c>
      <c r="H2587" s="85" t="s">
        <v>5484</v>
      </c>
      <c r="I2587" s="94">
        <v>0.35</v>
      </c>
      <c r="J2587" s="78">
        <f t="shared" si="83"/>
        <v>1894.75</v>
      </c>
    </row>
    <row r="2588" spans="1:10" ht="15.5">
      <c r="A2588" s="34">
        <f t="shared" si="84"/>
        <v>2584</v>
      </c>
      <c r="B2588" s="85" t="s">
        <v>187</v>
      </c>
      <c r="C2588" s="85" t="s">
        <v>5485</v>
      </c>
      <c r="D2588" s="85" t="s">
        <v>5486</v>
      </c>
      <c r="E2588" s="85" t="s">
        <v>189</v>
      </c>
      <c r="F2588" s="85" t="s">
        <v>56</v>
      </c>
      <c r="G2588" s="85" t="s">
        <v>189</v>
      </c>
      <c r="H2588" s="85" t="s">
        <v>5484</v>
      </c>
      <c r="I2588" s="94">
        <v>0.35</v>
      </c>
      <c r="J2588" s="78">
        <f t="shared" si="83"/>
        <v>1894.75</v>
      </c>
    </row>
    <row r="2589" spans="1:10" ht="15.5">
      <c r="A2589" s="34">
        <f t="shared" si="84"/>
        <v>2585</v>
      </c>
      <c r="B2589" s="85" t="s">
        <v>187</v>
      </c>
      <c r="C2589" s="85" t="s">
        <v>5487</v>
      </c>
      <c r="D2589" s="85" t="s">
        <v>5488</v>
      </c>
      <c r="E2589" s="85" t="s">
        <v>189</v>
      </c>
      <c r="F2589" s="85" t="s">
        <v>56</v>
      </c>
      <c r="G2589" s="85" t="s">
        <v>189</v>
      </c>
      <c r="H2589" s="85" t="s">
        <v>5484</v>
      </c>
      <c r="I2589" s="94">
        <v>0.35</v>
      </c>
      <c r="J2589" s="78">
        <f t="shared" si="83"/>
        <v>1894.75</v>
      </c>
    </row>
    <row r="2590" spans="1:10" ht="15.5">
      <c r="A2590" s="34">
        <f t="shared" si="84"/>
        <v>2586</v>
      </c>
      <c r="B2590" s="85" t="s">
        <v>187</v>
      </c>
      <c r="C2590" s="85" t="s">
        <v>5489</v>
      </c>
      <c r="D2590" s="85" t="s">
        <v>5490</v>
      </c>
      <c r="E2590" s="85" t="s">
        <v>189</v>
      </c>
      <c r="F2590" s="85" t="s">
        <v>56</v>
      </c>
      <c r="G2590" s="85" t="s">
        <v>189</v>
      </c>
      <c r="H2590" s="85" t="s">
        <v>5484</v>
      </c>
      <c r="I2590" s="94">
        <v>0.35</v>
      </c>
      <c r="J2590" s="78">
        <f t="shared" si="83"/>
        <v>1894.75</v>
      </c>
    </row>
    <row r="2591" spans="1:10" ht="15.5">
      <c r="A2591" s="34">
        <f t="shared" si="84"/>
        <v>2587</v>
      </c>
      <c r="B2591" s="85" t="s">
        <v>187</v>
      </c>
      <c r="C2591" s="85" t="s">
        <v>5491</v>
      </c>
      <c r="D2591" s="85" t="s">
        <v>5492</v>
      </c>
      <c r="E2591" s="85" t="s">
        <v>189</v>
      </c>
      <c r="F2591" s="85" t="s">
        <v>56</v>
      </c>
      <c r="G2591" s="85" t="s">
        <v>189</v>
      </c>
      <c r="H2591" s="85" t="s">
        <v>5493</v>
      </c>
      <c r="I2591" s="94">
        <v>0.35</v>
      </c>
      <c r="J2591" s="78">
        <f t="shared" si="83"/>
        <v>1338.3500000000001</v>
      </c>
    </row>
    <row r="2592" spans="1:10" ht="15.5">
      <c r="A2592" s="34">
        <f t="shared" si="84"/>
        <v>2588</v>
      </c>
      <c r="B2592" s="85" t="s">
        <v>187</v>
      </c>
      <c r="C2592" s="85" t="s">
        <v>5494</v>
      </c>
      <c r="D2592" s="85" t="s">
        <v>5495</v>
      </c>
      <c r="E2592" s="85" t="s">
        <v>189</v>
      </c>
      <c r="F2592" s="85" t="s">
        <v>56</v>
      </c>
      <c r="G2592" s="85" t="s">
        <v>189</v>
      </c>
      <c r="H2592" s="85" t="s">
        <v>5493</v>
      </c>
      <c r="I2592" s="94">
        <v>0.35</v>
      </c>
      <c r="J2592" s="78">
        <f t="shared" si="83"/>
        <v>1338.3500000000001</v>
      </c>
    </row>
    <row r="2593" spans="1:10" ht="15.5">
      <c r="A2593" s="34">
        <f t="shared" si="84"/>
        <v>2589</v>
      </c>
      <c r="B2593" s="85" t="s">
        <v>187</v>
      </c>
      <c r="C2593" s="85" t="s">
        <v>5496</v>
      </c>
      <c r="D2593" s="85" t="s">
        <v>5497</v>
      </c>
      <c r="E2593" s="85" t="s">
        <v>189</v>
      </c>
      <c r="F2593" s="85" t="s">
        <v>56</v>
      </c>
      <c r="G2593" s="85" t="s">
        <v>189</v>
      </c>
      <c r="H2593" s="85" t="s">
        <v>5493</v>
      </c>
      <c r="I2593" s="94">
        <v>0.35</v>
      </c>
      <c r="J2593" s="78">
        <f t="shared" si="83"/>
        <v>1338.3500000000001</v>
      </c>
    </row>
    <row r="2594" spans="1:10" ht="15.5">
      <c r="A2594" s="34">
        <f t="shared" si="84"/>
        <v>2590</v>
      </c>
      <c r="B2594" s="85" t="s">
        <v>187</v>
      </c>
      <c r="C2594" s="85" t="s">
        <v>5498</v>
      </c>
      <c r="D2594" s="85" t="s">
        <v>5499</v>
      </c>
      <c r="E2594" s="85" t="s">
        <v>189</v>
      </c>
      <c r="F2594" s="85" t="s">
        <v>56</v>
      </c>
      <c r="G2594" s="85" t="s">
        <v>189</v>
      </c>
      <c r="H2594" s="85" t="s">
        <v>5493</v>
      </c>
      <c r="I2594" s="94">
        <v>0.35</v>
      </c>
      <c r="J2594" s="78">
        <f t="shared" si="83"/>
        <v>1338.3500000000001</v>
      </c>
    </row>
    <row r="2595" spans="1:10" ht="15.5">
      <c r="A2595" s="34">
        <f t="shared" si="84"/>
        <v>2591</v>
      </c>
      <c r="B2595" s="85" t="s">
        <v>187</v>
      </c>
      <c r="C2595" s="85" t="s">
        <v>5500</v>
      </c>
      <c r="D2595" s="85" t="s">
        <v>5501</v>
      </c>
      <c r="E2595" s="85" t="s">
        <v>189</v>
      </c>
      <c r="F2595" s="85" t="s">
        <v>56</v>
      </c>
      <c r="G2595" s="85" t="s">
        <v>189</v>
      </c>
      <c r="H2595" s="85" t="s">
        <v>5502</v>
      </c>
      <c r="I2595" s="94">
        <v>0.35</v>
      </c>
      <c r="J2595" s="78">
        <f t="shared" si="83"/>
        <v>2706.6</v>
      </c>
    </row>
    <row r="2596" spans="1:10" ht="15.5">
      <c r="A2596" s="34">
        <f t="shared" si="84"/>
        <v>2592</v>
      </c>
      <c r="B2596" s="85" t="s">
        <v>187</v>
      </c>
      <c r="C2596" s="85" t="s">
        <v>5503</v>
      </c>
      <c r="D2596" s="85" t="s">
        <v>5504</v>
      </c>
      <c r="E2596" s="85" t="s">
        <v>189</v>
      </c>
      <c r="F2596" s="85" t="s">
        <v>56</v>
      </c>
      <c r="G2596" s="85" t="s">
        <v>189</v>
      </c>
      <c r="H2596" s="85" t="s">
        <v>5505</v>
      </c>
      <c r="I2596" s="94">
        <v>0.35</v>
      </c>
      <c r="J2596" s="78">
        <f t="shared" si="83"/>
        <v>2217.8000000000002</v>
      </c>
    </row>
    <row r="2597" spans="1:10" ht="15.5">
      <c r="A2597" s="34">
        <f t="shared" si="84"/>
        <v>2593</v>
      </c>
      <c r="B2597" s="85" t="s">
        <v>187</v>
      </c>
      <c r="C2597" s="85" t="s">
        <v>5506</v>
      </c>
      <c r="D2597" s="85" t="s">
        <v>5507</v>
      </c>
      <c r="E2597" s="85" t="s">
        <v>189</v>
      </c>
      <c r="F2597" s="85" t="s">
        <v>56</v>
      </c>
      <c r="G2597" s="85" t="s">
        <v>189</v>
      </c>
      <c r="H2597" s="85" t="s">
        <v>5505</v>
      </c>
      <c r="I2597" s="94">
        <v>0.35</v>
      </c>
      <c r="J2597" s="78">
        <f t="shared" si="83"/>
        <v>2217.8000000000002</v>
      </c>
    </row>
    <row r="2598" spans="1:10" ht="15.5">
      <c r="A2598" s="34">
        <f t="shared" si="84"/>
        <v>2594</v>
      </c>
      <c r="B2598" s="85" t="s">
        <v>187</v>
      </c>
      <c r="C2598" s="85" t="s">
        <v>5508</v>
      </c>
      <c r="D2598" s="85" t="s">
        <v>5509</v>
      </c>
      <c r="E2598" s="85" t="s">
        <v>189</v>
      </c>
      <c r="F2598" s="85" t="s">
        <v>56</v>
      </c>
      <c r="G2598" s="85" t="s">
        <v>189</v>
      </c>
      <c r="H2598" s="85" t="s">
        <v>5510</v>
      </c>
      <c r="I2598" s="94">
        <v>0.35</v>
      </c>
      <c r="J2598" s="78">
        <f t="shared" si="83"/>
        <v>2366</v>
      </c>
    </row>
    <row r="2599" spans="1:10" ht="15.5">
      <c r="A2599" s="34">
        <f t="shared" si="84"/>
        <v>2595</v>
      </c>
      <c r="B2599" s="85" t="s">
        <v>187</v>
      </c>
      <c r="C2599" s="85" t="s">
        <v>5511</v>
      </c>
      <c r="D2599" s="85" t="s">
        <v>5512</v>
      </c>
      <c r="E2599" s="85" t="s">
        <v>189</v>
      </c>
      <c r="F2599" s="85" t="s">
        <v>56</v>
      </c>
      <c r="G2599" s="85" t="s">
        <v>189</v>
      </c>
      <c r="H2599" s="85" t="s">
        <v>5510</v>
      </c>
      <c r="I2599" s="94">
        <v>0.35</v>
      </c>
      <c r="J2599" s="78">
        <f t="shared" ref="J2599:J2662" si="85">H2599*(1-I2599)</f>
        <v>2366</v>
      </c>
    </row>
    <row r="2600" spans="1:10" ht="15.5">
      <c r="A2600" s="34">
        <f t="shared" si="84"/>
        <v>2596</v>
      </c>
      <c r="B2600" s="85" t="s">
        <v>187</v>
      </c>
      <c r="C2600" s="85" t="s">
        <v>5513</v>
      </c>
      <c r="D2600" s="85" t="s">
        <v>5514</v>
      </c>
      <c r="E2600" s="85" t="s">
        <v>189</v>
      </c>
      <c r="F2600" s="85" t="s">
        <v>56</v>
      </c>
      <c r="G2600" s="85" t="s">
        <v>189</v>
      </c>
      <c r="H2600" s="85" t="s">
        <v>5515</v>
      </c>
      <c r="I2600" s="94">
        <v>0.35</v>
      </c>
      <c r="J2600" s="78">
        <f t="shared" si="85"/>
        <v>2862.6</v>
      </c>
    </row>
    <row r="2601" spans="1:10" ht="15.5">
      <c r="A2601" s="34">
        <f t="shared" si="84"/>
        <v>2597</v>
      </c>
      <c r="B2601" s="85" t="s">
        <v>187</v>
      </c>
      <c r="C2601" s="85" t="s">
        <v>5516</v>
      </c>
      <c r="D2601" s="85" t="s">
        <v>5517</v>
      </c>
      <c r="E2601" s="85" t="s">
        <v>189</v>
      </c>
      <c r="F2601" s="85" t="s">
        <v>56</v>
      </c>
      <c r="G2601" s="85" t="s">
        <v>189</v>
      </c>
      <c r="H2601" s="85" t="s">
        <v>5515</v>
      </c>
      <c r="I2601" s="94">
        <v>0.35</v>
      </c>
      <c r="J2601" s="78">
        <f t="shared" si="85"/>
        <v>2862.6</v>
      </c>
    </row>
    <row r="2602" spans="1:10" ht="15.5">
      <c r="A2602" s="34">
        <f t="shared" si="84"/>
        <v>2598</v>
      </c>
      <c r="B2602" s="85" t="s">
        <v>187</v>
      </c>
      <c r="C2602" s="85" t="s">
        <v>5518</v>
      </c>
      <c r="D2602" s="85" t="s">
        <v>5519</v>
      </c>
      <c r="E2602" s="85" t="s">
        <v>189</v>
      </c>
      <c r="F2602" s="85" t="s">
        <v>56</v>
      </c>
      <c r="G2602" s="85" t="s">
        <v>189</v>
      </c>
      <c r="H2602" s="85" t="s">
        <v>5520</v>
      </c>
      <c r="I2602" s="94">
        <v>0.35</v>
      </c>
      <c r="J2602" s="78">
        <f t="shared" si="85"/>
        <v>2952.3</v>
      </c>
    </row>
    <row r="2603" spans="1:10" ht="15.5">
      <c r="A2603" s="34">
        <f t="shared" si="84"/>
        <v>2599</v>
      </c>
      <c r="B2603" s="85" t="s">
        <v>187</v>
      </c>
      <c r="C2603" s="85" t="s">
        <v>5521</v>
      </c>
      <c r="D2603" s="85" t="s">
        <v>5522</v>
      </c>
      <c r="E2603" s="85" t="s">
        <v>189</v>
      </c>
      <c r="F2603" s="85" t="s">
        <v>56</v>
      </c>
      <c r="G2603" s="85" t="s">
        <v>189</v>
      </c>
      <c r="H2603" s="85" t="s">
        <v>5520</v>
      </c>
      <c r="I2603" s="94">
        <v>0.35</v>
      </c>
      <c r="J2603" s="78">
        <f t="shared" si="85"/>
        <v>2952.3</v>
      </c>
    </row>
    <row r="2604" spans="1:10" ht="15.5">
      <c r="A2604" s="34">
        <f t="shared" si="84"/>
        <v>2600</v>
      </c>
      <c r="B2604" s="85" t="s">
        <v>187</v>
      </c>
      <c r="C2604" s="85" t="s">
        <v>5523</v>
      </c>
      <c r="D2604" s="85" t="s">
        <v>5524</v>
      </c>
      <c r="E2604" s="85" t="s">
        <v>189</v>
      </c>
      <c r="F2604" s="85" t="s">
        <v>56</v>
      </c>
      <c r="G2604" s="85" t="s">
        <v>189</v>
      </c>
      <c r="H2604" s="85" t="s">
        <v>5525</v>
      </c>
      <c r="I2604" s="94">
        <v>0.35</v>
      </c>
      <c r="J2604" s="78">
        <f t="shared" si="85"/>
        <v>4199</v>
      </c>
    </row>
    <row r="2605" spans="1:10" ht="15.5">
      <c r="A2605" s="34">
        <f t="shared" si="84"/>
        <v>2601</v>
      </c>
      <c r="B2605" s="85" t="s">
        <v>187</v>
      </c>
      <c r="C2605" s="85" t="s">
        <v>5526</v>
      </c>
      <c r="D2605" s="85" t="s">
        <v>5527</v>
      </c>
      <c r="E2605" s="85" t="s">
        <v>189</v>
      </c>
      <c r="F2605" s="85" t="s">
        <v>56</v>
      </c>
      <c r="G2605" s="85" t="s">
        <v>189</v>
      </c>
      <c r="H2605" s="85" t="s">
        <v>5525</v>
      </c>
      <c r="I2605" s="94">
        <v>0.35</v>
      </c>
      <c r="J2605" s="78">
        <f t="shared" si="85"/>
        <v>4199</v>
      </c>
    </row>
    <row r="2606" spans="1:10" ht="15.5">
      <c r="A2606" s="34">
        <f t="shared" si="84"/>
        <v>2602</v>
      </c>
      <c r="B2606" s="85" t="s">
        <v>187</v>
      </c>
      <c r="C2606" s="85" t="s">
        <v>5528</v>
      </c>
      <c r="D2606" s="85" t="s">
        <v>5529</v>
      </c>
      <c r="E2606" s="85" t="s">
        <v>189</v>
      </c>
      <c r="F2606" s="85" t="s">
        <v>56</v>
      </c>
      <c r="G2606" s="85" t="s">
        <v>189</v>
      </c>
      <c r="H2606" s="85" t="s">
        <v>5530</v>
      </c>
      <c r="I2606" s="94">
        <v>0.35</v>
      </c>
      <c r="J2606" s="78">
        <f t="shared" si="85"/>
        <v>3963.05</v>
      </c>
    </row>
    <row r="2607" spans="1:10" ht="15.5">
      <c r="A2607" s="34">
        <f t="shared" si="84"/>
        <v>2603</v>
      </c>
      <c r="B2607" s="85" t="s">
        <v>187</v>
      </c>
      <c r="C2607" s="85" t="s">
        <v>5531</v>
      </c>
      <c r="D2607" s="85" t="s">
        <v>5532</v>
      </c>
      <c r="E2607" s="85" t="s">
        <v>189</v>
      </c>
      <c r="F2607" s="85" t="s">
        <v>56</v>
      </c>
      <c r="G2607" s="85" t="s">
        <v>189</v>
      </c>
      <c r="H2607" s="85" t="s">
        <v>5533</v>
      </c>
      <c r="I2607" s="94">
        <v>0.35</v>
      </c>
      <c r="J2607" s="78">
        <f t="shared" si="85"/>
        <v>2124.2000000000003</v>
      </c>
    </row>
    <row r="2608" spans="1:10" ht="15.5">
      <c r="A2608" s="34">
        <f t="shared" si="84"/>
        <v>2604</v>
      </c>
      <c r="B2608" s="85" t="s">
        <v>187</v>
      </c>
      <c r="C2608" s="85" t="s">
        <v>5534</v>
      </c>
      <c r="D2608" s="85" t="s">
        <v>5535</v>
      </c>
      <c r="E2608" s="85" t="s">
        <v>189</v>
      </c>
      <c r="F2608" s="85" t="s">
        <v>56</v>
      </c>
      <c r="G2608" s="85" t="s">
        <v>189</v>
      </c>
      <c r="H2608" s="85" t="s">
        <v>5533</v>
      </c>
      <c r="I2608" s="94">
        <v>0.35</v>
      </c>
      <c r="J2608" s="78">
        <f t="shared" si="85"/>
        <v>2124.2000000000003</v>
      </c>
    </row>
    <row r="2609" spans="1:10" ht="15.5">
      <c r="A2609" s="34">
        <f t="shared" si="84"/>
        <v>2605</v>
      </c>
      <c r="B2609" s="85" t="s">
        <v>187</v>
      </c>
      <c r="C2609" s="85" t="s">
        <v>5536</v>
      </c>
      <c r="D2609" s="85" t="s">
        <v>5537</v>
      </c>
      <c r="E2609" s="85" t="s">
        <v>189</v>
      </c>
      <c r="F2609" s="85" t="s">
        <v>56</v>
      </c>
      <c r="G2609" s="85" t="s">
        <v>189</v>
      </c>
      <c r="H2609" s="85" t="s">
        <v>5538</v>
      </c>
      <c r="I2609" s="94">
        <v>0.35</v>
      </c>
      <c r="J2609" s="78">
        <f t="shared" si="85"/>
        <v>3378.7000000000003</v>
      </c>
    </row>
    <row r="2610" spans="1:10" ht="15.5">
      <c r="A2610" s="34">
        <f t="shared" si="84"/>
        <v>2606</v>
      </c>
      <c r="B2610" s="85" t="s">
        <v>187</v>
      </c>
      <c r="C2610" s="85" t="s">
        <v>5539</v>
      </c>
      <c r="D2610" s="85" t="s">
        <v>5540</v>
      </c>
      <c r="E2610" s="85" t="s">
        <v>189</v>
      </c>
      <c r="F2610" s="85" t="s">
        <v>56</v>
      </c>
      <c r="G2610" s="85" t="s">
        <v>189</v>
      </c>
      <c r="H2610" s="85" t="s">
        <v>5538</v>
      </c>
      <c r="I2610" s="94">
        <v>0.35</v>
      </c>
      <c r="J2610" s="78">
        <f t="shared" si="85"/>
        <v>3378.7000000000003</v>
      </c>
    </row>
    <row r="2611" spans="1:10" ht="15.5">
      <c r="A2611" s="34">
        <f t="shared" si="84"/>
        <v>2607</v>
      </c>
      <c r="B2611" s="85" t="s">
        <v>187</v>
      </c>
      <c r="C2611" s="85" t="s">
        <v>5541</v>
      </c>
      <c r="D2611" s="85" t="s">
        <v>5542</v>
      </c>
      <c r="E2611" s="85" t="s">
        <v>189</v>
      </c>
      <c r="F2611" s="85" t="s">
        <v>56</v>
      </c>
      <c r="G2611" s="85" t="s">
        <v>189</v>
      </c>
      <c r="H2611" s="85" t="s">
        <v>5543</v>
      </c>
      <c r="I2611" s="94">
        <v>0.35</v>
      </c>
      <c r="J2611" s="78">
        <f t="shared" si="85"/>
        <v>2722.85</v>
      </c>
    </row>
    <row r="2612" spans="1:10" ht="15.5">
      <c r="A2612" s="34">
        <f t="shared" si="84"/>
        <v>2608</v>
      </c>
      <c r="B2612" s="85" t="s">
        <v>187</v>
      </c>
      <c r="C2612" s="85" t="s">
        <v>5544</v>
      </c>
      <c r="D2612" s="85" t="s">
        <v>5545</v>
      </c>
      <c r="E2612" s="85" t="s">
        <v>189</v>
      </c>
      <c r="F2612" s="85" t="s">
        <v>56</v>
      </c>
      <c r="G2612" s="85" t="s">
        <v>189</v>
      </c>
      <c r="H2612" s="85" t="s">
        <v>5543</v>
      </c>
      <c r="I2612" s="94">
        <v>0.35</v>
      </c>
      <c r="J2612" s="78">
        <f t="shared" si="85"/>
        <v>2722.85</v>
      </c>
    </row>
    <row r="2613" spans="1:10" ht="15.5">
      <c r="A2613" s="34">
        <f t="shared" si="84"/>
        <v>2609</v>
      </c>
      <c r="B2613" s="85" t="s">
        <v>187</v>
      </c>
      <c r="C2613" s="85" t="s">
        <v>5546</v>
      </c>
      <c r="D2613" s="85" t="s">
        <v>5547</v>
      </c>
      <c r="E2613" s="85" t="s">
        <v>189</v>
      </c>
      <c r="F2613" s="85" t="s">
        <v>56</v>
      </c>
      <c r="G2613" s="85" t="s">
        <v>189</v>
      </c>
      <c r="H2613" s="85" t="s">
        <v>5543</v>
      </c>
      <c r="I2613" s="94">
        <v>0.35</v>
      </c>
      <c r="J2613" s="78">
        <f t="shared" si="85"/>
        <v>2722.85</v>
      </c>
    </row>
    <row r="2614" spans="1:10" ht="15.5">
      <c r="A2614" s="34">
        <f t="shared" si="84"/>
        <v>2610</v>
      </c>
      <c r="B2614" s="85" t="s">
        <v>187</v>
      </c>
      <c r="C2614" s="85" t="s">
        <v>5548</v>
      </c>
      <c r="D2614" s="85" t="s">
        <v>5549</v>
      </c>
      <c r="E2614" s="85" t="s">
        <v>189</v>
      </c>
      <c r="F2614" s="85" t="s">
        <v>56</v>
      </c>
      <c r="G2614" s="85" t="s">
        <v>189</v>
      </c>
      <c r="H2614" s="85" t="s">
        <v>5543</v>
      </c>
      <c r="I2614" s="94">
        <v>0.35</v>
      </c>
      <c r="J2614" s="78">
        <f t="shared" si="85"/>
        <v>2722.85</v>
      </c>
    </row>
    <row r="2615" spans="1:10" ht="15.5">
      <c r="A2615" s="34">
        <f t="shared" si="84"/>
        <v>2611</v>
      </c>
      <c r="B2615" s="85" t="s">
        <v>187</v>
      </c>
      <c r="C2615" s="85" t="s">
        <v>5550</v>
      </c>
      <c r="D2615" s="85" t="s">
        <v>5551</v>
      </c>
      <c r="E2615" s="85" t="s">
        <v>189</v>
      </c>
      <c r="F2615" s="85" t="s">
        <v>56</v>
      </c>
      <c r="G2615" s="85" t="s">
        <v>189</v>
      </c>
      <c r="H2615" s="85" t="s">
        <v>5552</v>
      </c>
      <c r="I2615" s="94">
        <v>0.35</v>
      </c>
      <c r="J2615" s="78">
        <f t="shared" si="85"/>
        <v>2919.8</v>
      </c>
    </row>
    <row r="2616" spans="1:10" ht="15.5">
      <c r="A2616" s="34">
        <f t="shared" si="84"/>
        <v>2612</v>
      </c>
      <c r="B2616" s="85" t="s">
        <v>187</v>
      </c>
      <c r="C2616" s="85" t="s">
        <v>5553</v>
      </c>
      <c r="D2616" s="85" t="s">
        <v>5554</v>
      </c>
      <c r="E2616" s="85" t="s">
        <v>189</v>
      </c>
      <c r="F2616" s="85" t="s">
        <v>56</v>
      </c>
      <c r="G2616" s="85" t="s">
        <v>189</v>
      </c>
      <c r="H2616" s="85" t="s">
        <v>5552</v>
      </c>
      <c r="I2616" s="94">
        <v>0.35</v>
      </c>
      <c r="J2616" s="78">
        <f t="shared" si="85"/>
        <v>2919.8</v>
      </c>
    </row>
    <row r="2617" spans="1:10" ht="15.5">
      <c r="A2617" s="34">
        <f t="shared" si="84"/>
        <v>2613</v>
      </c>
      <c r="B2617" s="85" t="s">
        <v>187</v>
      </c>
      <c r="C2617" s="85" t="s">
        <v>5555</v>
      </c>
      <c r="D2617" s="85" t="s">
        <v>5556</v>
      </c>
      <c r="E2617" s="85" t="s">
        <v>189</v>
      </c>
      <c r="F2617" s="85" t="s">
        <v>56</v>
      </c>
      <c r="G2617" s="85" t="s">
        <v>189</v>
      </c>
      <c r="H2617" s="85" t="s">
        <v>5552</v>
      </c>
      <c r="I2617" s="94">
        <v>0.35</v>
      </c>
      <c r="J2617" s="78">
        <f t="shared" si="85"/>
        <v>2919.8</v>
      </c>
    </row>
    <row r="2618" spans="1:10" ht="15.5">
      <c r="A2618" s="34">
        <f t="shared" si="84"/>
        <v>2614</v>
      </c>
      <c r="B2618" s="85" t="s">
        <v>187</v>
      </c>
      <c r="C2618" s="85" t="s">
        <v>5557</v>
      </c>
      <c r="D2618" s="85" t="s">
        <v>5558</v>
      </c>
      <c r="E2618" s="85" t="s">
        <v>189</v>
      </c>
      <c r="F2618" s="85" t="s">
        <v>56</v>
      </c>
      <c r="G2618" s="85" t="s">
        <v>189</v>
      </c>
      <c r="H2618" s="85" t="s">
        <v>5559</v>
      </c>
      <c r="I2618" s="94">
        <v>0.35</v>
      </c>
      <c r="J2618" s="78">
        <f t="shared" si="85"/>
        <v>3404.7000000000003</v>
      </c>
    </row>
    <row r="2619" spans="1:10" ht="15.5">
      <c r="A2619" s="34">
        <f t="shared" si="84"/>
        <v>2615</v>
      </c>
      <c r="B2619" s="85" t="s">
        <v>187</v>
      </c>
      <c r="C2619" s="85" t="s">
        <v>5560</v>
      </c>
      <c r="D2619" s="85" t="s">
        <v>5561</v>
      </c>
      <c r="E2619" s="85" t="s">
        <v>189</v>
      </c>
      <c r="F2619" s="85" t="s">
        <v>56</v>
      </c>
      <c r="G2619" s="85" t="s">
        <v>189</v>
      </c>
      <c r="H2619" s="85" t="s">
        <v>5559</v>
      </c>
      <c r="I2619" s="94">
        <v>0.35</v>
      </c>
      <c r="J2619" s="78">
        <f t="shared" si="85"/>
        <v>3404.7000000000003</v>
      </c>
    </row>
    <row r="2620" spans="1:10" ht="15.5">
      <c r="A2620" s="34">
        <f t="shared" si="84"/>
        <v>2616</v>
      </c>
      <c r="B2620" s="85" t="s">
        <v>187</v>
      </c>
      <c r="C2620" s="85" t="s">
        <v>5562</v>
      </c>
      <c r="D2620" s="85" t="s">
        <v>5563</v>
      </c>
      <c r="E2620" s="85" t="s">
        <v>189</v>
      </c>
      <c r="F2620" s="85" t="s">
        <v>56</v>
      </c>
      <c r="G2620" s="85" t="s">
        <v>189</v>
      </c>
      <c r="H2620" s="85" t="s">
        <v>5559</v>
      </c>
      <c r="I2620" s="94">
        <v>0.35</v>
      </c>
      <c r="J2620" s="78">
        <f t="shared" si="85"/>
        <v>3404.7000000000003</v>
      </c>
    </row>
    <row r="2621" spans="1:10" ht="15.5">
      <c r="A2621" s="34">
        <f t="shared" si="84"/>
        <v>2617</v>
      </c>
      <c r="B2621" s="85" t="s">
        <v>187</v>
      </c>
      <c r="C2621" s="85" t="s">
        <v>5564</v>
      </c>
      <c r="D2621" s="85" t="s">
        <v>5565</v>
      </c>
      <c r="E2621" s="85" t="s">
        <v>189</v>
      </c>
      <c r="F2621" s="85" t="s">
        <v>56</v>
      </c>
      <c r="G2621" s="85" t="s">
        <v>189</v>
      </c>
      <c r="H2621" s="85" t="s">
        <v>5559</v>
      </c>
      <c r="I2621" s="94">
        <v>0.35</v>
      </c>
      <c r="J2621" s="78">
        <f t="shared" si="85"/>
        <v>3404.7000000000003</v>
      </c>
    </row>
    <row r="2622" spans="1:10" ht="15.5">
      <c r="A2622" s="34">
        <f t="shared" si="84"/>
        <v>2618</v>
      </c>
      <c r="B2622" s="85" t="s">
        <v>187</v>
      </c>
      <c r="C2622" s="85" t="s">
        <v>5566</v>
      </c>
      <c r="D2622" s="85" t="s">
        <v>5567</v>
      </c>
      <c r="E2622" s="85" t="s">
        <v>189</v>
      </c>
      <c r="F2622" s="85" t="s">
        <v>56</v>
      </c>
      <c r="G2622" s="85" t="s">
        <v>189</v>
      </c>
      <c r="H2622" s="85" t="s">
        <v>5568</v>
      </c>
      <c r="I2622" s="94">
        <v>0.35</v>
      </c>
      <c r="J2622" s="78">
        <f t="shared" si="85"/>
        <v>3624.4</v>
      </c>
    </row>
    <row r="2623" spans="1:10" ht="15.5">
      <c r="A2623" s="34">
        <f t="shared" si="84"/>
        <v>2619</v>
      </c>
      <c r="B2623" s="85" t="s">
        <v>187</v>
      </c>
      <c r="C2623" s="85" t="s">
        <v>5569</v>
      </c>
      <c r="D2623" s="85" t="s">
        <v>5570</v>
      </c>
      <c r="E2623" s="85" t="s">
        <v>189</v>
      </c>
      <c r="F2623" s="85" t="s">
        <v>56</v>
      </c>
      <c r="G2623" s="85" t="s">
        <v>189</v>
      </c>
      <c r="H2623" s="85" t="s">
        <v>5568</v>
      </c>
      <c r="I2623" s="94">
        <v>0.35</v>
      </c>
      <c r="J2623" s="78">
        <f t="shared" si="85"/>
        <v>3624.4</v>
      </c>
    </row>
    <row r="2624" spans="1:10" ht="15.5">
      <c r="A2624" s="34">
        <f t="shared" si="84"/>
        <v>2620</v>
      </c>
      <c r="B2624" s="85" t="s">
        <v>187</v>
      </c>
      <c r="C2624" s="85" t="s">
        <v>5571</v>
      </c>
      <c r="D2624" s="85" t="s">
        <v>5572</v>
      </c>
      <c r="E2624" s="85" t="s">
        <v>189</v>
      </c>
      <c r="F2624" s="85" t="s">
        <v>56</v>
      </c>
      <c r="G2624" s="85" t="s">
        <v>189</v>
      </c>
      <c r="H2624" s="85" t="s">
        <v>5568</v>
      </c>
      <c r="I2624" s="94">
        <v>0.35</v>
      </c>
      <c r="J2624" s="78">
        <f t="shared" si="85"/>
        <v>3624.4</v>
      </c>
    </row>
    <row r="2625" spans="1:10" ht="15.5">
      <c r="A2625" s="34">
        <f t="shared" si="84"/>
        <v>2621</v>
      </c>
      <c r="B2625" s="85" t="s">
        <v>187</v>
      </c>
      <c r="C2625" s="85" t="s">
        <v>5573</v>
      </c>
      <c r="D2625" s="85" t="s">
        <v>5574</v>
      </c>
      <c r="E2625" s="85" t="s">
        <v>189</v>
      </c>
      <c r="F2625" s="85" t="s">
        <v>56</v>
      </c>
      <c r="G2625" s="85" t="s">
        <v>189</v>
      </c>
      <c r="H2625" s="85" t="s">
        <v>5568</v>
      </c>
      <c r="I2625" s="94">
        <v>0.35</v>
      </c>
      <c r="J2625" s="78">
        <f t="shared" si="85"/>
        <v>3624.4</v>
      </c>
    </row>
    <row r="2626" spans="1:10" ht="15.5">
      <c r="A2626" s="34">
        <f t="shared" si="84"/>
        <v>2622</v>
      </c>
      <c r="B2626" s="85" t="s">
        <v>187</v>
      </c>
      <c r="C2626" s="85" t="s">
        <v>5575</v>
      </c>
      <c r="D2626" s="85" t="s">
        <v>5576</v>
      </c>
      <c r="E2626" s="85" t="s">
        <v>189</v>
      </c>
      <c r="F2626" s="85" t="s">
        <v>56</v>
      </c>
      <c r="G2626" s="85" t="s">
        <v>189</v>
      </c>
      <c r="H2626" s="85" t="s">
        <v>5577</v>
      </c>
      <c r="I2626" s="94">
        <v>0.35</v>
      </c>
      <c r="J2626" s="78">
        <f t="shared" si="85"/>
        <v>4720.3</v>
      </c>
    </row>
    <row r="2627" spans="1:10" ht="15.5">
      <c r="A2627" s="34">
        <f t="shared" si="84"/>
        <v>2623</v>
      </c>
      <c r="B2627" s="85" t="s">
        <v>187</v>
      </c>
      <c r="C2627" s="85" t="s">
        <v>5578</v>
      </c>
      <c r="D2627" s="85" t="s">
        <v>5579</v>
      </c>
      <c r="E2627" s="85" t="s">
        <v>189</v>
      </c>
      <c r="F2627" s="85" t="s">
        <v>56</v>
      </c>
      <c r="G2627" s="85" t="s">
        <v>189</v>
      </c>
      <c r="H2627" s="85" t="s">
        <v>5577</v>
      </c>
      <c r="I2627" s="94">
        <v>0.35</v>
      </c>
      <c r="J2627" s="78">
        <f t="shared" si="85"/>
        <v>4720.3</v>
      </c>
    </row>
    <row r="2628" spans="1:10" ht="15.5">
      <c r="A2628" s="34">
        <f t="shared" si="84"/>
        <v>2624</v>
      </c>
      <c r="B2628" s="85" t="s">
        <v>187</v>
      </c>
      <c r="C2628" s="85" t="s">
        <v>5580</v>
      </c>
      <c r="D2628" s="85" t="s">
        <v>5581</v>
      </c>
      <c r="E2628" s="85" t="s">
        <v>189</v>
      </c>
      <c r="F2628" s="85" t="s">
        <v>56</v>
      </c>
      <c r="G2628" s="85" t="s">
        <v>189</v>
      </c>
      <c r="H2628" s="85" t="s">
        <v>5577</v>
      </c>
      <c r="I2628" s="94">
        <v>0.35</v>
      </c>
      <c r="J2628" s="78">
        <f t="shared" si="85"/>
        <v>4720.3</v>
      </c>
    </row>
    <row r="2629" spans="1:10" ht="15.5">
      <c r="A2629" s="34">
        <f t="shared" si="84"/>
        <v>2625</v>
      </c>
      <c r="B2629" s="85" t="s">
        <v>187</v>
      </c>
      <c r="C2629" s="85" t="s">
        <v>5582</v>
      </c>
      <c r="D2629" s="85" t="s">
        <v>5583</v>
      </c>
      <c r="E2629" s="85" t="s">
        <v>189</v>
      </c>
      <c r="F2629" s="85" t="s">
        <v>56</v>
      </c>
      <c r="G2629" s="85" t="s">
        <v>189</v>
      </c>
      <c r="H2629" s="85" t="s">
        <v>5577</v>
      </c>
      <c r="I2629" s="94">
        <v>0.35</v>
      </c>
      <c r="J2629" s="78">
        <f t="shared" si="85"/>
        <v>4720.3</v>
      </c>
    </row>
    <row r="2630" spans="1:10" ht="15.5">
      <c r="A2630" s="34">
        <f t="shared" si="84"/>
        <v>2626</v>
      </c>
      <c r="B2630" s="85" t="s">
        <v>187</v>
      </c>
      <c r="C2630" s="85" t="s">
        <v>5584</v>
      </c>
      <c r="D2630" s="85" t="s">
        <v>5585</v>
      </c>
      <c r="E2630" s="85" t="s">
        <v>189</v>
      </c>
      <c r="F2630" s="85" t="s">
        <v>56</v>
      </c>
      <c r="G2630" s="85" t="s">
        <v>189</v>
      </c>
      <c r="H2630" s="85" t="s">
        <v>5586</v>
      </c>
      <c r="I2630" s="94">
        <v>0.35</v>
      </c>
      <c r="J2630" s="78">
        <f t="shared" si="85"/>
        <v>4542.8500000000004</v>
      </c>
    </row>
    <row r="2631" spans="1:10" ht="15.5">
      <c r="A2631" s="34">
        <f t="shared" si="84"/>
        <v>2627</v>
      </c>
      <c r="B2631" s="85" t="s">
        <v>187</v>
      </c>
      <c r="C2631" s="85" t="s">
        <v>5587</v>
      </c>
      <c r="D2631" s="85" t="s">
        <v>5588</v>
      </c>
      <c r="E2631" s="85" t="s">
        <v>189</v>
      </c>
      <c r="F2631" s="85" t="s">
        <v>56</v>
      </c>
      <c r="G2631" s="85" t="s">
        <v>189</v>
      </c>
      <c r="H2631" s="85" t="s">
        <v>5586</v>
      </c>
      <c r="I2631" s="94">
        <v>0.35</v>
      </c>
      <c r="J2631" s="78">
        <f t="shared" si="85"/>
        <v>4542.8500000000004</v>
      </c>
    </row>
    <row r="2632" spans="1:10" ht="15.5">
      <c r="A2632" s="34">
        <f t="shared" si="84"/>
        <v>2628</v>
      </c>
      <c r="B2632" s="85" t="s">
        <v>187</v>
      </c>
      <c r="C2632" s="85" t="s">
        <v>5589</v>
      </c>
      <c r="D2632" s="85" t="s">
        <v>5590</v>
      </c>
      <c r="E2632" s="85" t="s">
        <v>189</v>
      </c>
      <c r="F2632" s="85" t="s">
        <v>56</v>
      </c>
      <c r="G2632" s="85" t="s">
        <v>189</v>
      </c>
      <c r="H2632" s="85" t="s">
        <v>5591</v>
      </c>
      <c r="I2632" s="94">
        <v>0.35</v>
      </c>
      <c r="J2632" s="78">
        <f t="shared" si="85"/>
        <v>2561.65</v>
      </c>
    </row>
    <row r="2633" spans="1:10" ht="15.5">
      <c r="A2633" s="34">
        <f t="shared" si="84"/>
        <v>2629</v>
      </c>
      <c r="B2633" s="85" t="s">
        <v>187</v>
      </c>
      <c r="C2633" s="85" t="s">
        <v>5592</v>
      </c>
      <c r="D2633" s="85" t="s">
        <v>5593</v>
      </c>
      <c r="E2633" s="85" t="s">
        <v>189</v>
      </c>
      <c r="F2633" s="85" t="s">
        <v>56</v>
      </c>
      <c r="G2633" s="85" t="s">
        <v>189</v>
      </c>
      <c r="H2633" s="85" t="s">
        <v>5591</v>
      </c>
      <c r="I2633" s="94">
        <v>0.35</v>
      </c>
      <c r="J2633" s="78">
        <f t="shared" si="85"/>
        <v>2561.65</v>
      </c>
    </row>
    <row r="2634" spans="1:10" ht="15.5">
      <c r="A2634" s="34">
        <f t="shared" si="84"/>
        <v>2630</v>
      </c>
      <c r="B2634" s="85" t="s">
        <v>187</v>
      </c>
      <c r="C2634" s="85" t="s">
        <v>5594</v>
      </c>
      <c r="D2634" s="85" t="s">
        <v>5595</v>
      </c>
      <c r="E2634" s="85" t="s">
        <v>189</v>
      </c>
      <c r="F2634" s="85" t="s">
        <v>56</v>
      </c>
      <c r="G2634" s="85" t="s">
        <v>189</v>
      </c>
      <c r="H2634" s="85" t="s">
        <v>5591</v>
      </c>
      <c r="I2634" s="94">
        <v>0.35</v>
      </c>
      <c r="J2634" s="78">
        <f t="shared" si="85"/>
        <v>2561.65</v>
      </c>
    </row>
    <row r="2635" spans="1:10" ht="15.5">
      <c r="A2635" s="34">
        <f t="shared" si="84"/>
        <v>2631</v>
      </c>
      <c r="B2635" s="85" t="s">
        <v>187</v>
      </c>
      <c r="C2635" s="85" t="s">
        <v>5596</v>
      </c>
      <c r="D2635" s="85" t="s">
        <v>5597</v>
      </c>
      <c r="E2635" s="85" t="s">
        <v>189</v>
      </c>
      <c r="F2635" s="85" t="s">
        <v>56</v>
      </c>
      <c r="G2635" s="85" t="s">
        <v>189</v>
      </c>
      <c r="H2635" s="85" t="s">
        <v>5591</v>
      </c>
      <c r="I2635" s="94">
        <v>0.35</v>
      </c>
      <c r="J2635" s="78">
        <f t="shared" si="85"/>
        <v>2561.65</v>
      </c>
    </row>
    <row r="2636" spans="1:10" ht="15.5">
      <c r="A2636" s="34">
        <f t="shared" si="84"/>
        <v>2632</v>
      </c>
      <c r="B2636" s="85" t="s">
        <v>187</v>
      </c>
      <c r="C2636" s="85" t="s">
        <v>5598</v>
      </c>
      <c r="D2636" s="85" t="s">
        <v>5599</v>
      </c>
      <c r="E2636" s="85" t="s">
        <v>189</v>
      </c>
      <c r="F2636" s="85" t="s">
        <v>56</v>
      </c>
      <c r="G2636" s="85" t="s">
        <v>189</v>
      </c>
      <c r="H2636" s="85" t="s">
        <v>5004</v>
      </c>
      <c r="I2636" s="94">
        <v>0.35</v>
      </c>
      <c r="J2636" s="78">
        <f t="shared" si="85"/>
        <v>980.2</v>
      </c>
    </row>
    <row r="2637" spans="1:10" ht="15.5">
      <c r="A2637" s="34">
        <f t="shared" si="84"/>
        <v>2633</v>
      </c>
      <c r="B2637" s="85" t="s">
        <v>187</v>
      </c>
      <c r="C2637" s="85" t="s">
        <v>5600</v>
      </c>
      <c r="D2637" s="85" t="s">
        <v>5601</v>
      </c>
      <c r="E2637" s="85" t="s">
        <v>189</v>
      </c>
      <c r="F2637" s="85" t="s">
        <v>56</v>
      </c>
      <c r="G2637" s="85" t="s">
        <v>189</v>
      </c>
      <c r="H2637" s="85" t="s">
        <v>5004</v>
      </c>
      <c r="I2637" s="94">
        <v>0.35</v>
      </c>
      <c r="J2637" s="78">
        <f t="shared" si="85"/>
        <v>980.2</v>
      </c>
    </row>
    <row r="2638" spans="1:10" ht="15.5">
      <c r="A2638" s="34">
        <f t="shared" si="84"/>
        <v>2634</v>
      </c>
      <c r="B2638" s="85" t="s">
        <v>187</v>
      </c>
      <c r="C2638" s="85" t="s">
        <v>5602</v>
      </c>
      <c r="D2638" s="85" t="s">
        <v>5603</v>
      </c>
      <c r="E2638" s="85" t="s">
        <v>189</v>
      </c>
      <c r="F2638" s="85" t="s">
        <v>56</v>
      </c>
      <c r="G2638" s="85" t="s">
        <v>189</v>
      </c>
      <c r="H2638" s="85" t="s">
        <v>5604</v>
      </c>
      <c r="I2638" s="94">
        <v>0.35</v>
      </c>
      <c r="J2638" s="78">
        <f t="shared" si="85"/>
        <v>1412.45</v>
      </c>
    </row>
    <row r="2639" spans="1:10" ht="15.5">
      <c r="A2639" s="34">
        <f t="shared" si="84"/>
        <v>2635</v>
      </c>
      <c r="B2639" s="85" t="s">
        <v>187</v>
      </c>
      <c r="C2639" s="85" t="s">
        <v>5605</v>
      </c>
      <c r="D2639" s="85" t="s">
        <v>5606</v>
      </c>
      <c r="E2639" s="85" t="s">
        <v>189</v>
      </c>
      <c r="F2639" s="85" t="s">
        <v>56</v>
      </c>
      <c r="G2639" s="85" t="s">
        <v>189</v>
      </c>
      <c r="H2639" s="85" t="s">
        <v>5604</v>
      </c>
      <c r="I2639" s="94">
        <v>0.35</v>
      </c>
      <c r="J2639" s="78">
        <f t="shared" si="85"/>
        <v>1412.45</v>
      </c>
    </row>
    <row r="2640" spans="1:10" ht="15.5">
      <c r="A2640" s="34">
        <f t="shared" si="84"/>
        <v>2636</v>
      </c>
      <c r="B2640" s="85" t="s">
        <v>187</v>
      </c>
      <c r="C2640" s="85" t="s">
        <v>5607</v>
      </c>
      <c r="D2640" s="85" t="s">
        <v>5608</v>
      </c>
      <c r="E2640" s="85" t="s">
        <v>189</v>
      </c>
      <c r="F2640" s="85" t="s">
        <v>56</v>
      </c>
      <c r="G2640" s="85" t="s">
        <v>189</v>
      </c>
      <c r="H2640" s="85" t="s">
        <v>5609</v>
      </c>
      <c r="I2640" s="94">
        <v>0.35</v>
      </c>
      <c r="J2640" s="78">
        <f t="shared" si="85"/>
        <v>1509.3</v>
      </c>
    </row>
    <row r="2641" spans="1:10" ht="15.5">
      <c r="A2641" s="34">
        <f t="shared" si="84"/>
        <v>2637</v>
      </c>
      <c r="B2641" s="85" t="s">
        <v>187</v>
      </c>
      <c r="C2641" s="85" t="s">
        <v>5610</v>
      </c>
      <c r="D2641" s="85" t="s">
        <v>5611</v>
      </c>
      <c r="E2641" s="85" t="s">
        <v>189</v>
      </c>
      <c r="F2641" s="85" t="s">
        <v>56</v>
      </c>
      <c r="G2641" s="85" t="s">
        <v>189</v>
      </c>
      <c r="H2641" s="85" t="s">
        <v>5609</v>
      </c>
      <c r="I2641" s="94">
        <v>0.35</v>
      </c>
      <c r="J2641" s="78">
        <f t="shared" si="85"/>
        <v>1509.3</v>
      </c>
    </row>
    <row r="2642" spans="1:10" ht="15.5">
      <c r="A2642" s="34">
        <f t="shared" si="84"/>
        <v>2638</v>
      </c>
      <c r="B2642" s="85" t="s">
        <v>187</v>
      </c>
      <c r="C2642" s="85" t="s">
        <v>5612</v>
      </c>
      <c r="D2642" s="85" t="s">
        <v>5613</v>
      </c>
      <c r="E2642" s="85" t="s">
        <v>189</v>
      </c>
      <c r="F2642" s="85" t="s">
        <v>56</v>
      </c>
      <c r="G2642" s="85" t="s">
        <v>189</v>
      </c>
      <c r="H2642" s="85" t="s">
        <v>5609</v>
      </c>
      <c r="I2642" s="94">
        <v>0.35</v>
      </c>
      <c r="J2642" s="78">
        <f t="shared" si="85"/>
        <v>1509.3</v>
      </c>
    </row>
    <row r="2643" spans="1:10" ht="15.5">
      <c r="A2643" s="34">
        <f t="shared" si="84"/>
        <v>2639</v>
      </c>
      <c r="B2643" s="85" t="s">
        <v>187</v>
      </c>
      <c r="C2643" s="85" t="s">
        <v>5614</v>
      </c>
      <c r="D2643" s="85" t="s">
        <v>5615</v>
      </c>
      <c r="E2643" s="85" t="s">
        <v>189</v>
      </c>
      <c r="F2643" s="85" t="s">
        <v>56</v>
      </c>
      <c r="G2643" s="85" t="s">
        <v>189</v>
      </c>
      <c r="H2643" s="85" t="s">
        <v>5609</v>
      </c>
      <c r="I2643" s="94">
        <v>0.35</v>
      </c>
      <c r="J2643" s="78">
        <f t="shared" si="85"/>
        <v>1509.3</v>
      </c>
    </row>
    <row r="2644" spans="1:10" ht="15.5">
      <c r="A2644" s="34">
        <f t="shared" si="84"/>
        <v>2640</v>
      </c>
      <c r="B2644" s="85" t="s">
        <v>187</v>
      </c>
      <c r="C2644" s="85" t="s">
        <v>5616</v>
      </c>
      <c r="D2644" s="85" t="s">
        <v>5617</v>
      </c>
      <c r="E2644" s="85" t="s">
        <v>189</v>
      </c>
      <c r="F2644" s="85" t="s">
        <v>56</v>
      </c>
      <c r="G2644" s="85" t="s">
        <v>189</v>
      </c>
      <c r="H2644" s="85" t="s">
        <v>5618</v>
      </c>
      <c r="I2644" s="94">
        <v>0.35</v>
      </c>
      <c r="J2644" s="78">
        <f t="shared" si="85"/>
        <v>2188.5500000000002</v>
      </c>
    </row>
    <row r="2645" spans="1:10" ht="15.5">
      <c r="A2645" s="34">
        <f t="shared" si="84"/>
        <v>2641</v>
      </c>
      <c r="B2645" s="85" t="s">
        <v>187</v>
      </c>
      <c r="C2645" s="85" t="s">
        <v>5619</v>
      </c>
      <c r="D2645" s="85" t="s">
        <v>5620</v>
      </c>
      <c r="E2645" s="85" t="s">
        <v>189</v>
      </c>
      <c r="F2645" s="85" t="s">
        <v>56</v>
      </c>
      <c r="G2645" s="85" t="s">
        <v>189</v>
      </c>
      <c r="H2645" s="85" t="s">
        <v>5621</v>
      </c>
      <c r="I2645" s="94">
        <v>0.35</v>
      </c>
      <c r="J2645" s="78">
        <f t="shared" si="85"/>
        <v>2349.75</v>
      </c>
    </row>
    <row r="2646" spans="1:10" ht="15.5">
      <c r="A2646" s="34">
        <f t="shared" si="84"/>
        <v>2642</v>
      </c>
      <c r="B2646" s="85" t="s">
        <v>187</v>
      </c>
      <c r="C2646" s="85" t="s">
        <v>5622</v>
      </c>
      <c r="D2646" s="85" t="s">
        <v>5623</v>
      </c>
      <c r="E2646" s="85" t="s">
        <v>189</v>
      </c>
      <c r="F2646" s="85" t="s">
        <v>56</v>
      </c>
      <c r="G2646" s="85" t="s">
        <v>189</v>
      </c>
      <c r="H2646" s="85" t="s">
        <v>5621</v>
      </c>
      <c r="I2646" s="94">
        <v>0.35</v>
      </c>
      <c r="J2646" s="78">
        <f t="shared" si="85"/>
        <v>2349.75</v>
      </c>
    </row>
    <row r="2647" spans="1:10" ht="15.5">
      <c r="A2647" s="34">
        <f t="shared" ref="A2647:A2710" si="86">SUM(A2646+1)</f>
        <v>2643</v>
      </c>
      <c r="B2647" s="85" t="s">
        <v>187</v>
      </c>
      <c r="C2647" s="85" t="s">
        <v>5624</v>
      </c>
      <c r="D2647" s="85" t="s">
        <v>5625</v>
      </c>
      <c r="E2647" s="85" t="s">
        <v>189</v>
      </c>
      <c r="F2647" s="85" t="s">
        <v>56</v>
      </c>
      <c r="G2647" s="85" t="s">
        <v>189</v>
      </c>
      <c r="H2647" s="85" t="s">
        <v>5626</v>
      </c>
      <c r="I2647" s="94">
        <v>0.35</v>
      </c>
      <c r="J2647" s="78">
        <f t="shared" si="85"/>
        <v>2628.6</v>
      </c>
    </row>
    <row r="2648" spans="1:10" ht="15.5">
      <c r="A2648" s="34">
        <f t="shared" si="86"/>
        <v>2644</v>
      </c>
      <c r="B2648" s="85" t="s">
        <v>187</v>
      </c>
      <c r="C2648" s="85" t="s">
        <v>5627</v>
      </c>
      <c r="D2648" s="85" t="s">
        <v>5628</v>
      </c>
      <c r="E2648" s="85" t="s">
        <v>189</v>
      </c>
      <c r="F2648" s="85" t="s">
        <v>56</v>
      </c>
      <c r="G2648" s="85" t="s">
        <v>189</v>
      </c>
      <c r="H2648" s="85" t="s">
        <v>5626</v>
      </c>
      <c r="I2648" s="94">
        <v>0.35</v>
      </c>
      <c r="J2648" s="78">
        <f t="shared" si="85"/>
        <v>2628.6</v>
      </c>
    </row>
    <row r="2649" spans="1:10" ht="15.5">
      <c r="A2649" s="34">
        <f t="shared" si="86"/>
        <v>2645</v>
      </c>
      <c r="B2649" s="85" t="s">
        <v>187</v>
      </c>
      <c r="C2649" s="85" t="s">
        <v>5629</v>
      </c>
      <c r="D2649" s="85" t="s">
        <v>5630</v>
      </c>
      <c r="E2649" s="85" t="s">
        <v>189</v>
      </c>
      <c r="F2649" s="85" t="s">
        <v>56</v>
      </c>
      <c r="G2649" s="85" t="s">
        <v>189</v>
      </c>
      <c r="H2649" s="85" t="s">
        <v>5631</v>
      </c>
      <c r="I2649" s="94">
        <v>0.35</v>
      </c>
      <c r="J2649" s="78">
        <f t="shared" si="85"/>
        <v>2790.4500000000003</v>
      </c>
    </row>
    <row r="2650" spans="1:10" ht="15.5">
      <c r="A2650" s="34">
        <f t="shared" si="86"/>
        <v>2646</v>
      </c>
      <c r="B2650" s="85" t="s">
        <v>187</v>
      </c>
      <c r="C2650" s="85" t="s">
        <v>5632</v>
      </c>
      <c r="D2650" s="85" t="s">
        <v>5633</v>
      </c>
      <c r="E2650" s="85" t="s">
        <v>189</v>
      </c>
      <c r="F2650" s="85" t="s">
        <v>56</v>
      </c>
      <c r="G2650" s="85" t="s">
        <v>189</v>
      </c>
      <c r="H2650" s="85" t="s">
        <v>5631</v>
      </c>
      <c r="I2650" s="94">
        <v>0.35</v>
      </c>
      <c r="J2650" s="78">
        <f t="shared" si="85"/>
        <v>2790.4500000000003</v>
      </c>
    </row>
    <row r="2651" spans="1:10" ht="15.5">
      <c r="A2651" s="34">
        <f t="shared" si="86"/>
        <v>2647</v>
      </c>
      <c r="B2651" s="85" t="s">
        <v>187</v>
      </c>
      <c r="C2651" s="85" t="s">
        <v>5634</v>
      </c>
      <c r="D2651" s="85" t="s">
        <v>5635</v>
      </c>
      <c r="E2651" s="85" t="s">
        <v>189</v>
      </c>
      <c r="F2651" s="85" t="s">
        <v>56</v>
      </c>
      <c r="G2651" s="85" t="s">
        <v>189</v>
      </c>
      <c r="H2651" s="85" t="s">
        <v>5631</v>
      </c>
      <c r="I2651" s="94">
        <v>0.35</v>
      </c>
      <c r="J2651" s="78">
        <f t="shared" si="85"/>
        <v>2790.4500000000003</v>
      </c>
    </row>
    <row r="2652" spans="1:10" ht="15.5">
      <c r="A2652" s="34">
        <f t="shared" si="86"/>
        <v>2648</v>
      </c>
      <c r="B2652" s="85" t="s">
        <v>187</v>
      </c>
      <c r="C2652" s="85" t="s">
        <v>5636</v>
      </c>
      <c r="D2652" s="85" t="s">
        <v>5637</v>
      </c>
      <c r="E2652" s="85" t="s">
        <v>189</v>
      </c>
      <c r="F2652" s="85" t="s">
        <v>56</v>
      </c>
      <c r="G2652" s="85" t="s">
        <v>189</v>
      </c>
      <c r="H2652" s="85" t="s">
        <v>5631</v>
      </c>
      <c r="I2652" s="94">
        <v>0.35</v>
      </c>
      <c r="J2652" s="78">
        <f t="shared" si="85"/>
        <v>2790.4500000000003</v>
      </c>
    </row>
    <row r="2653" spans="1:10" ht="15.5">
      <c r="A2653" s="34">
        <f t="shared" si="86"/>
        <v>2649</v>
      </c>
      <c r="B2653" s="85" t="s">
        <v>187</v>
      </c>
      <c r="C2653" s="85" t="s">
        <v>5638</v>
      </c>
      <c r="D2653" s="85" t="s">
        <v>5639</v>
      </c>
      <c r="E2653" s="85" t="s">
        <v>189</v>
      </c>
      <c r="F2653" s="85" t="s">
        <v>56</v>
      </c>
      <c r="G2653" s="85" t="s">
        <v>189</v>
      </c>
      <c r="H2653" s="85" t="s">
        <v>5004</v>
      </c>
      <c r="I2653" s="94">
        <v>0.35</v>
      </c>
      <c r="J2653" s="78">
        <f t="shared" si="85"/>
        <v>980.2</v>
      </c>
    </row>
    <row r="2654" spans="1:10" ht="15.5">
      <c r="A2654" s="34">
        <f t="shared" si="86"/>
        <v>2650</v>
      </c>
      <c r="B2654" s="85" t="s">
        <v>187</v>
      </c>
      <c r="C2654" s="85" t="s">
        <v>5640</v>
      </c>
      <c r="D2654" s="85" t="s">
        <v>5641</v>
      </c>
      <c r="E2654" s="85" t="s">
        <v>189</v>
      </c>
      <c r="F2654" s="85" t="s">
        <v>56</v>
      </c>
      <c r="G2654" s="85" t="s">
        <v>189</v>
      </c>
      <c r="H2654" s="85" t="s">
        <v>5004</v>
      </c>
      <c r="I2654" s="94">
        <v>0.35</v>
      </c>
      <c r="J2654" s="78">
        <f t="shared" si="85"/>
        <v>980.2</v>
      </c>
    </row>
    <row r="2655" spans="1:10" ht="15.5">
      <c r="A2655" s="34">
        <f t="shared" si="86"/>
        <v>2651</v>
      </c>
      <c r="B2655" s="85" t="s">
        <v>187</v>
      </c>
      <c r="C2655" s="85" t="s">
        <v>5642</v>
      </c>
      <c r="D2655" s="85" t="s">
        <v>5599</v>
      </c>
      <c r="E2655" s="85" t="s">
        <v>189</v>
      </c>
      <c r="F2655" s="85" t="s">
        <v>56</v>
      </c>
      <c r="G2655" s="85" t="s">
        <v>189</v>
      </c>
      <c r="H2655" s="85" t="s">
        <v>408</v>
      </c>
      <c r="I2655" s="94">
        <v>0.35</v>
      </c>
      <c r="J2655" s="78">
        <f t="shared" si="85"/>
        <v>1176.5</v>
      </c>
    </row>
    <row r="2656" spans="1:10" ht="15.5">
      <c r="A2656" s="34">
        <f t="shared" si="86"/>
        <v>2652</v>
      </c>
      <c r="B2656" s="85" t="s">
        <v>187</v>
      </c>
      <c r="C2656" s="85" t="s">
        <v>5643</v>
      </c>
      <c r="D2656" s="85" t="s">
        <v>5644</v>
      </c>
      <c r="E2656" s="85" t="s">
        <v>189</v>
      </c>
      <c r="F2656" s="85" t="s">
        <v>56</v>
      </c>
      <c r="G2656" s="85" t="s">
        <v>189</v>
      </c>
      <c r="H2656" s="85" t="s">
        <v>408</v>
      </c>
      <c r="I2656" s="94">
        <v>0.35</v>
      </c>
      <c r="J2656" s="78">
        <f t="shared" si="85"/>
        <v>1176.5</v>
      </c>
    </row>
    <row r="2657" spans="1:10" ht="15.5">
      <c r="A2657" s="34">
        <f t="shared" si="86"/>
        <v>2653</v>
      </c>
      <c r="B2657" s="85" t="s">
        <v>187</v>
      </c>
      <c r="C2657" s="85" t="s">
        <v>5645</v>
      </c>
      <c r="D2657" s="85" t="s">
        <v>5601</v>
      </c>
      <c r="E2657" s="85" t="s">
        <v>189</v>
      </c>
      <c r="F2657" s="85" t="s">
        <v>56</v>
      </c>
      <c r="G2657" s="85" t="s">
        <v>189</v>
      </c>
      <c r="H2657" s="85" t="s">
        <v>408</v>
      </c>
      <c r="I2657" s="94">
        <v>0.35</v>
      </c>
      <c r="J2657" s="78">
        <f t="shared" si="85"/>
        <v>1176.5</v>
      </c>
    </row>
    <row r="2658" spans="1:10" ht="15.5">
      <c r="A2658" s="34">
        <f t="shared" si="86"/>
        <v>2654</v>
      </c>
      <c r="B2658" s="85" t="s">
        <v>187</v>
      </c>
      <c r="C2658" s="85" t="s">
        <v>5646</v>
      </c>
      <c r="D2658" s="85" t="s">
        <v>5647</v>
      </c>
      <c r="E2658" s="85" t="s">
        <v>189</v>
      </c>
      <c r="F2658" s="85" t="s">
        <v>56</v>
      </c>
      <c r="G2658" s="85" t="s">
        <v>189</v>
      </c>
      <c r="H2658" s="85" t="s">
        <v>408</v>
      </c>
      <c r="I2658" s="94">
        <v>0.35</v>
      </c>
      <c r="J2658" s="78">
        <f t="shared" si="85"/>
        <v>1176.5</v>
      </c>
    </row>
    <row r="2659" spans="1:10" ht="15.5">
      <c r="A2659" s="34">
        <f t="shared" si="86"/>
        <v>2655</v>
      </c>
      <c r="B2659" s="85" t="s">
        <v>187</v>
      </c>
      <c r="C2659" s="85" t="s">
        <v>5648</v>
      </c>
      <c r="D2659" s="85" t="s">
        <v>5649</v>
      </c>
      <c r="E2659" s="85" t="s">
        <v>189</v>
      </c>
      <c r="F2659" s="85" t="s">
        <v>56</v>
      </c>
      <c r="G2659" s="85" t="s">
        <v>189</v>
      </c>
      <c r="H2659" s="85" t="s">
        <v>408</v>
      </c>
      <c r="I2659" s="94">
        <v>0.35</v>
      </c>
      <c r="J2659" s="78">
        <f t="shared" si="85"/>
        <v>1176.5</v>
      </c>
    </row>
    <row r="2660" spans="1:10" ht="15.5">
      <c r="A2660" s="34">
        <f t="shared" si="86"/>
        <v>2656</v>
      </c>
      <c r="B2660" s="85" t="s">
        <v>187</v>
      </c>
      <c r="C2660" s="85" t="s">
        <v>5650</v>
      </c>
      <c r="D2660" s="85" t="s">
        <v>5651</v>
      </c>
      <c r="E2660" s="85" t="s">
        <v>189</v>
      </c>
      <c r="F2660" s="85" t="s">
        <v>56</v>
      </c>
      <c r="G2660" s="85" t="s">
        <v>189</v>
      </c>
      <c r="H2660" s="85" t="s">
        <v>408</v>
      </c>
      <c r="I2660" s="94">
        <v>0.35</v>
      </c>
      <c r="J2660" s="78">
        <f t="shared" si="85"/>
        <v>1176.5</v>
      </c>
    </row>
    <row r="2661" spans="1:10" ht="15.5">
      <c r="A2661" s="34">
        <f t="shared" si="86"/>
        <v>2657</v>
      </c>
      <c r="B2661" s="85" t="s">
        <v>187</v>
      </c>
      <c r="C2661" s="85" t="s">
        <v>5652</v>
      </c>
      <c r="D2661" s="85" t="s">
        <v>5639</v>
      </c>
      <c r="E2661" s="85" t="s">
        <v>189</v>
      </c>
      <c r="F2661" s="85" t="s">
        <v>56</v>
      </c>
      <c r="G2661" s="85" t="s">
        <v>189</v>
      </c>
      <c r="H2661" s="85" t="s">
        <v>408</v>
      </c>
      <c r="I2661" s="94">
        <v>0.35</v>
      </c>
      <c r="J2661" s="78">
        <f t="shared" si="85"/>
        <v>1176.5</v>
      </c>
    </row>
    <row r="2662" spans="1:10" ht="15.5">
      <c r="A2662" s="34">
        <f t="shared" si="86"/>
        <v>2658</v>
      </c>
      <c r="B2662" s="85" t="s">
        <v>187</v>
      </c>
      <c r="C2662" s="85" t="s">
        <v>5653</v>
      </c>
      <c r="D2662" s="85" t="s">
        <v>5641</v>
      </c>
      <c r="E2662" s="85" t="s">
        <v>189</v>
      </c>
      <c r="F2662" s="85" t="s">
        <v>56</v>
      </c>
      <c r="G2662" s="85" t="s">
        <v>189</v>
      </c>
      <c r="H2662" s="85" t="s">
        <v>408</v>
      </c>
      <c r="I2662" s="94">
        <v>0.35</v>
      </c>
      <c r="J2662" s="78">
        <f t="shared" si="85"/>
        <v>1176.5</v>
      </c>
    </row>
    <row r="2663" spans="1:10" ht="15.5">
      <c r="A2663" s="34">
        <f t="shared" si="86"/>
        <v>2659</v>
      </c>
      <c r="B2663" s="85" t="s">
        <v>187</v>
      </c>
      <c r="C2663" s="85" t="s">
        <v>5654</v>
      </c>
      <c r="D2663" s="85" t="s">
        <v>5655</v>
      </c>
      <c r="E2663" s="85" t="s">
        <v>189</v>
      </c>
      <c r="F2663" s="85" t="s">
        <v>56</v>
      </c>
      <c r="G2663" s="85" t="s">
        <v>189</v>
      </c>
      <c r="H2663" s="85" t="s">
        <v>1684</v>
      </c>
      <c r="I2663" s="94">
        <v>0.35</v>
      </c>
      <c r="J2663" s="78">
        <f t="shared" ref="J2663:J2725" si="87">H2663*(1-I2663)</f>
        <v>224.25</v>
      </c>
    </row>
    <row r="2664" spans="1:10" ht="15.5">
      <c r="A2664" s="34">
        <f t="shared" si="86"/>
        <v>2660</v>
      </c>
      <c r="B2664" s="85" t="s">
        <v>187</v>
      </c>
      <c r="C2664" s="85" t="s">
        <v>5656</v>
      </c>
      <c r="D2664" s="85" t="s">
        <v>5657</v>
      </c>
      <c r="E2664" s="85" t="s">
        <v>189</v>
      </c>
      <c r="F2664" s="85" t="s">
        <v>56</v>
      </c>
      <c r="G2664" s="85" t="s">
        <v>189</v>
      </c>
      <c r="H2664" s="85" t="s">
        <v>352</v>
      </c>
      <c r="I2664" s="94">
        <v>0.35</v>
      </c>
      <c r="J2664" s="78">
        <f t="shared" si="87"/>
        <v>139.1</v>
      </c>
    </row>
    <row r="2665" spans="1:10" ht="15.5">
      <c r="A2665" s="34">
        <f t="shared" si="86"/>
        <v>2661</v>
      </c>
      <c r="B2665" s="85" t="s">
        <v>187</v>
      </c>
      <c r="C2665" s="85" t="s">
        <v>5658</v>
      </c>
      <c r="D2665" s="85" t="s">
        <v>5659</v>
      </c>
      <c r="E2665" s="85" t="s">
        <v>189</v>
      </c>
      <c r="F2665" s="85" t="s">
        <v>56</v>
      </c>
      <c r="G2665" s="85" t="s">
        <v>189</v>
      </c>
      <c r="H2665" s="85" t="s">
        <v>1684</v>
      </c>
      <c r="I2665" s="94">
        <v>0.35</v>
      </c>
      <c r="J2665" s="78">
        <f t="shared" si="87"/>
        <v>224.25</v>
      </c>
    </row>
    <row r="2666" spans="1:10" ht="15.5">
      <c r="A2666" s="34">
        <f t="shared" si="86"/>
        <v>2662</v>
      </c>
      <c r="B2666" s="85" t="s">
        <v>187</v>
      </c>
      <c r="C2666" s="85" t="s">
        <v>5660</v>
      </c>
      <c r="D2666" s="85" t="s">
        <v>5661</v>
      </c>
      <c r="E2666" s="85" t="s">
        <v>189</v>
      </c>
      <c r="F2666" s="85" t="s">
        <v>56</v>
      </c>
      <c r="G2666" s="85" t="s">
        <v>189</v>
      </c>
      <c r="H2666" s="85" t="s">
        <v>204</v>
      </c>
      <c r="I2666" s="94">
        <v>0.35</v>
      </c>
      <c r="J2666" s="78">
        <f t="shared" si="87"/>
        <v>135.85</v>
      </c>
    </row>
    <row r="2667" spans="1:10" ht="15.5">
      <c r="A2667" s="34">
        <f t="shared" si="86"/>
        <v>2663</v>
      </c>
      <c r="B2667" s="85" t="s">
        <v>187</v>
      </c>
      <c r="C2667" s="85" t="s">
        <v>5662</v>
      </c>
      <c r="D2667" s="85" t="s">
        <v>5663</v>
      </c>
      <c r="E2667" s="85" t="s">
        <v>189</v>
      </c>
      <c r="F2667" s="85" t="s">
        <v>56</v>
      </c>
      <c r="G2667" s="85" t="s">
        <v>189</v>
      </c>
      <c r="H2667" s="85" t="s">
        <v>249</v>
      </c>
      <c r="I2667" s="94">
        <v>0.35</v>
      </c>
      <c r="J2667" s="78">
        <f t="shared" si="87"/>
        <v>128.05000000000001</v>
      </c>
    </row>
    <row r="2668" spans="1:10" ht="15.5">
      <c r="A2668" s="34">
        <f t="shared" si="86"/>
        <v>2664</v>
      </c>
      <c r="B2668" s="85" t="s">
        <v>187</v>
      </c>
      <c r="C2668" s="85" t="s">
        <v>5664</v>
      </c>
      <c r="D2668" s="85" t="s">
        <v>5665</v>
      </c>
      <c r="E2668" s="85" t="s">
        <v>189</v>
      </c>
      <c r="F2668" s="85" t="s">
        <v>56</v>
      </c>
      <c r="G2668" s="85" t="s">
        <v>189</v>
      </c>
      <c r="H2668" s="85" t="s">
        <v>5666</v>
      </c>
      <c r="I2668" s="94">
        <v>0.35</v>
      </c>
      <c r="J2668" s="78">
        <f t="shared" si="87"/>
        <v>6294.6</v>
      </c>
    </row>
    <row r="2669" spans="1:10" ht="15.5">
      <c r="A2669" s="34">
        <f t="shared" si="86"/>
        <v>2665</v>
      </c>
      <c r="B2669" s="85" t="s">
        <v>187</v>
      </c>
      <c r="C2669" s="85" t="s">
        <v>5667</v>
      </c>
      <c r="D2669" s="85" t="s">
        <v>5668</v>
      </c>
      <c r="E2669" s="85" t="s">
        <v>189</v>
      </c>
      <c r="F2669" s="85" t="s">
        <v>56</v>
      </c>
      <c r="G2669" s="85" t="s">
        <v>189</v>
      </c>
      <c r="H2669" s="85" t="s">
        <v>5669</v>
      </c>
      <c r="I2669" s="94">
        <v>0.35</v>
      </c>
      <c r="J2669" s="78">
        <f t="shared" si="87"/>
        <v>9950.2000000000007</v>
      </c>
    </row>
    <row r="2670" spans="1:10" ht="15.5">
      <c r="A2670" s="34">
        <f t="shared" si="86"/>
        <v>2666</v>
      </c>
      <c r="B2670" s="85" t="s">
        <v>187</v>
      </c>
      <c r="C2670" s="85" t="s">
        <v>5670</v>
      </c>
      <c r="D2670" s="85" t="s">
        <v>5671</v>
      </c>
      <c r="E2670" s="85" t="s">
        <v>189</v>
      </c>
      <c r="F2670" s="85" t="s">
        <v>56</v>
      </c>
      <c r="G2670" s="85" t="s">
        <v>189</v>
      </c>
      <c r="H2670" s="85" t="s">
        <v>329</v>
      </c>
      <c r="I2670" s="94">
        <v>0.35</v>
      </c>
      <c r="J2670" s="78">
        <f t="shared" si="87"/>
        <v>28.6</v>
      </c>
    </row>
    <row r="2671" spans="1:10" ht="15.5">
      <c r="A2671" s="34">
        <f t="shared" si="86"/>
        <v>2667</v>
      </c>
      <c r="B2671" s="85" t="s">
        <v>187</v>
      </c>
      <c r="C2671" s="85" t="s">
        <v>5672</v>
      </c>
      <c r="D2671" s="85" t="s">
        <v>5673</v>
      </c>
      <c r="E2671" s="85" t="s">
        <v>189</v>
      </c>
      <c r="F2671" s="85" t="s">
        <v>56</v>
      </c>
      <c r="G2671" s="85" t="s">
        <v>189</v>
      </c>
      <c r="H2671" s="85" t="s">
        <v>329</v>
      </c>
      <c r="I2671" s="94">
        <v>0.35</v>
      </c>
      <c r="J2671" s="78">
        <f t="shared" si="87"/>
        <v>28.6</v>
      </c>
    </row>
    <row r="2672" spans="1:10" ht="15.5">
      <c r="A2672" s="34">
        <f t="shared" si="86"/>
        <v>2668</v>
      </c>
      <c r="B2672" s="85" t="s">
        <v>187</v>
      </c>
      <c r="C2672" s="85" t="s">
        <v>5674</v>
      </c>
      <c r="D2672" s="85" t="s">
        <v>5675</v>
      </c>
      <c r="E2672" s="85" t="s">
        <v>189</v>
      </c>
      <c r="F2672" s="85" t="s">
        <v>56</v>
      </c>
      <c r="G2672" s="85" t="s">
        <v>189</v>
      </c>
      <c r="H2672" s="85" t="s">
        <v>334</v>
      </c>
      <c r="I2672" s="94">
        <v>0.35</v>
      </c>
      <c r="J2672" s="78">
        <f t="shared" si="87"/>
        <v>20.150000000000002</v>
      </c>
    </row>
    <row r="2673" spans="1:10" ht="15.5">
      <c r="A2673" s="34">
        <f t="shared" si="86"/>
        <v>2669</v>
      </c>
      <c r="B2673" s="85" t="s">
        <v>187</v>
      </c>
      <c r="C2673" s="85" t="s">
        <v>5676</v>
      </c>
      <c r="D2673" s="85" t="s">
        <v>5677</v>
      </c>
      <c r="E2673" s="85" t="s">
        <v>189</v>
      </c>
      <c r="F2673" s="85" t="s">
        <v>56</v>
      </c>
      <c r="G2673" s="85" t="s">
        <v>189</v>
      </c>
      <c r="H2673" s="85" t="s">
        <v>353</v>
      </c>
      <c r="I2673" s="94">
        <v>0.35</v>
      </c>
      <c r="J2673" s="78">
        <f t="shared" si="87"/>
        <v>44.2</v>
      </c>
    </row>
    <row r="2674" spans="1:10" ht="15.5">
      <c r="A2674" s="34">
        <f t="shared" si="86"/>
        <v>2670</v>
      </c>
      <c r="B2674" s="85" t="s">
        <v>187</v>
      </c>
      <c r="C2674" s="85" t="s">
        <v>5678</v>
      </c>
      <c r="D2674" s="85" t="s">
        <v>5679</v>
      </c>
      <c r="E2674" s="85" t="s">
        <v>189</v>
      </c>
      <c r="F2674" s="85" t="s">
        <v>56</v>
      </c>
      <c r="G2674" s="85" t="s">
        <v>189</v>
      </c>
      <c r="H2674" s="85" t="s">
        <v>1325</v>
      </c>
      <c r="I2674" s="94">
        <v>0.35</v>
      </c>
      <c r="J2674" s="78">
        <f t="shared" si="87"/>
        <v>29.25</v>
      </c>
    </row>
    <row r="2675" spans="1:10" ht="15.5">
      <c r="A2675" s="34">
        <f t="shared" si="86"/>
        <v>2671</v>
      </c>
      <c r="B2675" s="85" t="s">
        <v>187</v>
      </c>
      <c r="C2675" s="85" t="s">
        <v>5680</v>
      </c>
      <c r="D2675" s="85" t="s">
        <v>5681</v>
      </c>
      <c r="E2675" s="85" t="s">
        <v>189</v>
      </c>
      <c r="F2675" s="85" t="s">
        <v>56</v>
      </c>
      <c r="G2675" s="85" t="s">
        <v>189</v>
      </c>
      <c r="H2675" s="85" t="s">
        <v>291</v>
      </c>
      <c r="I2675" s="94">
        <v>0.35</v>
      </c>
      <c r="J2675" s="78">
        <f t="shared" si="87"/>
        <v>24.7</v>
      </c>
    </row>
    <row r="2676" spans="1:10" ht="15.5">
      <c r="A2676" s="34">
        <f t="shared" si="86"/>
        <v>2672</v>
      </c>
      <c r="B2676" s="85" t="s">
        <v>187</v>
      </c>
      <c r="C2676" s="85" t="s">
        <v>5682</v>
      </c>
      <c r="D2676" s="85" t="s">
        <v>5683</v>
      </c>
      <c r="E2676" s="85" t="s">
        <v>189</v>
      </c>
      <c r="F2676" s="85" t="s">
        <v>56</v>
      </c>
      <c r="G2676" s="85" t="s">
        <v>189</v>
      </c>
      <c r="H2676" s="85" t="s">
        <v>291</v>
      </c>
      <c r="I2676" s="94">
        <v>0.35</v>
      </c>
      <c r="J2676" s="78">
        <f t="shared" si="87"/>
        <v>24.7</v>
      </c>
    </row>
    <row r="2677" spans="1:10" ht="15.5">
      <c r="A2677" s="34">
        <f t="shared" si="86"/>
        <v>2673</v>
      </c>
      <c r="B2677" s="85" t="s">
        <v>187</v>
      </c>
      <c r="C2677" s="85" t="s">
        <v>5684</v>
      </c>
      <c r="D2677" s="85" t="s">
        <v>5685</v>
      </c>
      <c r="E2677" s="85" t="s">
        <v>189</v>
      </c>
      <c r="F2677" s="85" t="s">
        <v>56</v>
      </c>
      <c r="G2677" s="85" t="s">
        <v>189</v>
      </c>
      <c r="H2677" s="85" t="s">
        <v>353</v>
      </c>
      <c r="I2677" s="94">
        <v>0.35</v>
      </c>
      <c r="J2677" s="78">
        <f t="shared" si="87"/>
        <v>44.2</v>
      </c>
    </row>
    <row r="2678" spans="1:10" ht="15.5">
      <c r="A2678" s="34">
        <f t="shared" si="86"/>
        <v>2674</v>
      </c>
      <c r="B2678" s="85" t="s">
        <v>187</v>
      </c>
      <c r="C2678" s="85" t="s">
        <v>5686</v>
      </c>
      <c r="D2678" s="85" t="s">
        <v>5687</v>
      </c>
      <c r="E2678" s="85" t="s">
        <v>189</v>
      </c>
      <c r="F2678" s="85" t="s">
        <v>56</v>
      </c>
      <c r="G2678" s="85" t="s">
        <v>189</v>
      </c>
      <c r="H2678" s="85" t="s">
        <v>303</v>
      </c>
      <c r="I2678" s="94">
        <v>0.35</v>
      </c>
      <c r="J2678" s="78">
        <f t="shared" si="87"/>
        <v>50.7</v>
      </c>
    </row>
    <row r="2679" spans="1:10" ht="15.5">
      <c r="A2679" s="34">
        <f t="shared" si="86"/>
        <v>2675</v>
      </c>
      <c r="B2679" s="85" t="s">
        <v>187</v>
      </c>
      <c r="C2679" s="85" t="s">
        <v>5688</v>
      </c>
      <c r="D2679" s="85" t="s">
        <v>5689</v>
      </c>
      <c r="E2679" s="85" t="s">
        <v>189</v>
      </c>
      <c r="F2679" s="85" t="s">
        <v>56</v>
      </c>
      <c r="G2679" s="85" t="s">
        <v>189</v>
      </c>
      <c r="H2679" s="85" t="s">
        <v>209</v>
      </c>
      <c r="I2679" s="94">
        <v>0.35</v>
      </c>
      <c r="J2679" s="78">
        <f t="shared" si="87"/>
        <v>83.850000000000009</v>
      </c>
    </row>
    <row r="2680" spans="1:10" ht="15.5">
      <c r="A2680" s="34">
        <f t="shared" si="86"/>
        <v>2676</v>
      </c>
      <c r="B2680" s="85" t="s">
        <v>187</v>
      </c>
      <c r="C2680" s="85" t="s">
        <v>5690</v>
      </c>
      <c r="D2680" s="85" t="s">
        <v>5691</v>
      </c>
      <c r="E2680" s="85" t="s">
        <v>189</v>
      </c>
      <c r="F2680" s="85" t="s">
        <v>56</v>
      </c>
      <c r="G2680" s="85" t="s">
        <v>189</v>
      </c>
      <c r="H2680" s="85" t="s">
        <v>626</v>
      </c>
      <c r="I2680" s="94">
        <v>0.35</v>
      </c>
      <c r="J2680" s="78">
        <f t="shared" si="87"/>
        <v>94.25</v>
      </c>
    </row>
    <row r="2681" spans="1:10" ht="15.5">
      <c r="A2681" s="34">
        <f t="shared" si="86"/>
        <v>2677</v>
      </c>
      <c r="B2681" s="85" t="s">
        <v>187</v>
      </c>
      <c r="C2681" s="85" t="s">
        <v>5692</v>
      </c>
      <c r="D2681" s="85" t="s">
        <v>5693</v>
      </c>
      <c r="E2681" s="85" t="s">
        <v>189</v>
      </c>
      <c r="F2681" s="85" t="s">
        <v>56</v>
      </c>
      <c r="G2681" s="85" t="s">
        <v>189</v>
      </c>
      <c r="H2681" s="85" t="s">
        <v>303</v>
      </c>
      <c r="I2681" s="94">
        <v>0.35</v>
      </c>
      <c r="J2681" s="78">
        <f t="shared" si="87"/>
        <v>50.7</v>
      </c>
    </row>
    <row r="2682" spans="1:10" ht="15.5">
      <c r="A2682" s="34">
        <f t="shared" si="86"/>
        <v>2678</v>
      </c>
      <c r="B2682" s="85" t="s">
        <v>187</v>
      </c>
      <c r="C2682" s="85" t="s">
        <v>5694</v>
      </c>
      <c r="D2682" s="85" t="s">
        <v>5695</v>
      </c>
      <c r="E2682" s="85" t="s">
        <v>189</v>
      </c>
      <c r="F2682" s="85" t="s">
        <v>56</v>
      </c>
      <c r="G2682" s="85" t="s">
        <v>189</v>
      </c>
      <c r="H2682" s="85" t="s">
        <v>303</v>
      </c>
      <c r="I2682" s="94">
        <v>0.35</v>
      </c>
      <c r="J2682" s="78">
        <f t="shared" si="87"/>
        <v>50.7</v>
      </c>
    </row>
    <row r="2683" spans="1:10" ht="15.5">
      <c r="A2683" s="34">
        <f t="shared" si="86"/>
        <v>2679</v>
      </c>
      <c r="B2683" s="85" t="s">
        <v>187</v>
      </c>
      <c r="C2683" s="85" t="s">
        <v>5696</v>
      </c>
      <c r="D2683" s="85" t="s">
        <v>5697</v>
      </c>
      <c r="E2683" s="85" t="s">
        <v>189</v>
      </c>
      <c r="F2683" s="85" t="s">
        <v>56</v>
      </c>
      <c r="G2683" s="85" t="s">
        <v>189</v>
      </c>
      <c r="H2683" s="85" t="s">
        <v>318</v>
      </c>
      <c r="I2683" s="94">
        <v>0.35</v>
      </c>
      <c r="J2683" s="78">
        <f t="shared" si="87"/>
        <v>50.050000000000004</v>
      </c>
    </row>
    <row r="2684" spans="1:10" ht="15.5">
      <c r="A2684" s="34">
        <f t="shared" si="86"/>
        <v>2680</v>
      </c>
      <c r="B2684" s="85" t="s">
        <v>187</v>
      </c>
      <c r="C2684" s="85" t="s">
        <v>5698</v>
      </c>
      <c r="D2684" s="85" t="s">
        <v>5699</v>
      </c>
      <c r="E2684" s="85" t="s">
        <v>189</v>
      </c>
      <c r="F2684" s="85" t="s">
        <v>56</v>
      </c>
      <c r="G2684" s="85" t="s">
        <v>189</v>
      </c>
      <c r="H2684" s="85" t="s">
        <v>295</v>
      </c>
      <c r="I2684" s="94">
        <v>0.35</v>
      </c>
      <c r="J2684" s="78">
        <f t="shared" si="87"/>
        <v>45.5</v>
      </c>
    </row>
    <row r="2685" spans="1:10" ht="15.5">
      <c r="A2685" s="34">
        <f t="shared" si="86"/>
        <v>2681</v>
      </c>
      <c r="B2685" s="85" t="s">
        <v>187</v>
      </c>
      <c r="C2685" s="85" t="s">
        <v>5700</v>
      </c>
      <c r="D2685" s="85" t="s">
        <v>5701</v>
      </c>
      <c r="E2685" s="85" t="s">
        <v>189</v>
      </c>
      <c r="F2685" s="85" t="s">
        <v>56</v>
      </c>
      <c r="G2685" s="85" t="s">
        <v>189</v>
      </c>
      <c r="H2685" s="85" t="s">
        <v>316</v>
      </c>
      <c r="I2685" s="94">
        <v>0.35</v>
      </c>
      <c r="J2685" s="78">
        <f t="shared" si="87"/>
        <v>32.5</v>
      </c>
    </row>
    <row r="2686" spans="1:10" ht="15.5">
      <c r="A2686" s="34">
        <f t="shared" si="86"/>
        <v>2682</v>
      </c>
      <c r="B2686" s="85" t="s">
        <v>187</v>
      </c>
      <c r="C2686" s="85" t="s">
        <v>5702</v>
      </c>
      <c r="D2686" s="85" t="s">
        <v>5703</v>
      </c>
      <c r="E2686" s="85" t="s">
        <v>189</v>
      </c>
      <c r="F2686" s="85" t="s">
        <v>56</v>
      </c>
      <c r="G2686" s="85" t="s">
        <v>189</v>
      </c>
      <c r="H2686" s="85" t="s">
        <v>448</v>
      </c>
      <c r="I2686" s="94">
        <v>0.35</v>
      </c>
      <c r="J2686" s="78">
        <f t="shared" si="87"/>
        <v>27.3</v>
      </c>
    </row>
    <row r="2687" spans="1:10" ht="15.5">
      <c r="A2687" s="34">
        <f t="shared" si="86"/>
        <v>2683</v>
      </c>
      <c r="B2687" s="85" t="s">
        <v>187</v>
      </c>
      <c r="C2687" s="85" t="s">
        <v>5704</v>
      </c>
      <c r="D2687" s="85" t="s">
        <v>5705</v>
      </c>
      <c r="E2687" s="85" t="s">
        <v>189</v>
      </c>
      <c r="F2687" s="85" t="s">
        <v>56</v>
      </c>
      <c r="G2687" s="85" t="s">
        <v>189</v>
      </c>
      <c r="H2687" s="85" t="s">
        <v>295</v>
      </c>
      <c r="I2687" s="94">
        <v>0.35</v>
      </c>
      <c r="J2687" s="78">
        <f t="shared" si="87"/>
        <v>45.5</v>
      </c>
    </row>
    <row r="2688" spans="1:10" ht="15.5">
      <c r="A2688" s="34">
        <f t="shared" si="86"/>
        <v>2684</v>
      </c>
      <c r="B2688" s="85" t="s">
        <v>187</v>
      </c>
      <c r="C2688" s="85" t="s">
        <v>5706</v>
      </c>
      <c r="D2688" s="85" t="s">
        <v>5707</v>
      </c>
      <c r="E2688" s="85" t="s">
        <v>189</v>
      </c>
      <c r="F2688" s="85" t="s">
        <v>56</v>
      </c>
      <c r="G2688" s="85" t="s">
        <v>189</v>
      </c>
      <c r="H2688" s="85" t="s">
        <v>3120</v>
      </c>
      <c r="I2688" s="94">
        <v>0.35</v>
      </c>
      <c r="J2688" s="78">
        <f t="shared" si="87"/>
        <v>478.40000000000003</v>
      </c>
    </row>
    <row r="2689" spans="1:10" ht="15.5">
      <c r="A2689" s="34">
        <f t="shared" si="86"/>
        <v>2685</v>
      </c>
      <c r="B2689" s="85" t="s">
        <v>187</v>
      </c>
      <c r="C2689" s="85" t="s">
        <v>5708</v>
      </c>
      <c r="D2689" s="85" t="s">
        <v>5709</v>
      </c>
      <c r="E2689" s="85" t="s">
        <v>189</v>
      </c>
      <c r="F2689" s="85" t="s">
        <v>56</v>
      </c>
      <c r="G2689" s="85" t="s">
        <v>189</v>
      </c>
      <c r="H2689" s="85" t="s">
        <v>5414</v>
      </c>
      <c r="I2689" s="94">
        <v>0.35</v>
      </c>
      <c r="J2689" s="78">
        <f t="shared" si="87"/>
        <v>3230.5</v>
      </c>
    </row>
    <row r="2690" spans="1:10" ht="15.5">
      <c r="A2690" s="34">
        <f t="shared" si="86"/>
        <v>2686</v>
      </c>
      <c r="B2690" s="85" t="s">
        <v>187</v>
      </c>
      <c r="C2690" s="85" t="s">
        <v>5710</v>
      </c>
      <c r="D2690" s="85" t="s">
        <v>5711</v>
      </c>
      <c r="E2690" s="85" t="s">
        <v>189</v>
      </c>
      <c r="F2690" s="85" t="s">
        <v>56</v>
      </c>
      <c r="G2690" s="85" t="s">
        <v>189</v>
      </c>
      <c r="H2690" s="85" t="s">
        <v>295</v>
      </c>
      <c r="I2690" s="94">
        <v>0.35</v>
      </c>
      <c r="J2690" s="78">
        <f t="shared" si="87"/>
        <v>45.5</v>
      </c>
    </row>
    <row r="2691" spans="1:10" ht="15.5">
      <c r="A2691" s="34">
        <f t="shared" si="86"/>
        <v>2687</v>
      </c>
      <c r="B2691" s="85" t="s">
        <v>187</v>
      </c>
      <c r="C2691" s="85" t="s">
        <v>5712</v>
      </c>
      <c r="D2691" s="85" t="s">
        <v>5713</v>
      </c>
      <c r="E2691" s="85" t="s">
        <v>189</v>
      </c>
      <c r="F2691" s="85" t="s">
        <v>56</v>
      </c>
      <c r="G2691" s="85" t="s">
        <v>189</v>
      </c>
      <c r="H2691" s="85" t="s">
        <v>624</v>
      </c>
      <c r="I2691" s="94">
        <v>0.35</v>
      </c>
      <c r="J2691" s="78">
        <f t="shared" si="87"/>
        <v>25.35</v>
      </c>
    </row>
    <row r="2692" spans="1:10" ht="15.5">
      <c r="A2692" s="34">
        <f t="shared" si="86"/>
        <v>2688</v>
      </c>
      <c r="B2692" s="85" t="s">
        <v>187</v>
      </c>
      <c r="C2692" s="85" t="s">
        <v>5714</v>
      </c>
      <c r="D2692" s="85" t="s">
        <v>5715</v>
      </c>
      <c r="E2692" s="85" t="s">
        <v>189</v>
      </c>
      <c r="F2692" s="85" t="s">
        <v>56</v>
      </c>
      <c r="G2692" s="85" t="s">
        <v>189</v>
      </c>
      <c r="H2692" s="85" t="s">
        <v>335</v>
      </c>
      <c r="I2692" s="94">
        <v>0.35</v>
      </c>
      <c r="J2692" s="78">
        <f t="shared" si="87"/>
        <v>33.800000000000004</v>
      </c>
    </row>
    <row r="2693" spans="1:10" ht="15.5">
      <c r="A2693" s="34">
        <f t="shared" si="86"/>
        <v>2689</v>
      </c>
      <c r="B2693" s="85" t="s">
        <v>187</v>
      </c>
      <c r="C2693" s="85" t="s">
        <v>5716</v>
      </c>
      <c r="D2693" s="85" t="s">
        <v>5717</v>
      </c>
      <c r="E2693" s="85" t="s">
        <v>189</v>
      </c>
      <c r="F2693" s="85" t="s">
        <v>56</v>
      </c>
      <c r="G2693" s="85" t="s">
        <v>189</v>
      </c>
      <c r="H2693" s="85" t="s">
        <v>5718</v>
      </c>
      <c r="I2693" s="94">
        <v>0.35</v>
      </c>
      <c r="J2693" s="78">
        <f t="shared" si="87"/>
        <v>3968.25</v>
      </c>
    </row>
    <row r="2694" spans="1:10" ht="15.5">
      <c r="A2694" s="34">
        <f t="shared" si="86"/>
        <v>2690</v>
      </c>
      <c r="B2694" s="85" t="s">
        <v>187</v>
      </c>
      <c r="C2694" s="85" t="s">
        <v>5719</v>
      </c>
      <c r="D2694" s="85" t="s">
        <v>5720</v>
      </c>
      <c r="E2694" s="85" t="s">
        <v>189</v>
      </c>
      <c r="F2694" s="85" t="s">
        <v>56</v>
      </c>
      <c r="G2694" s="85" t="s">
        <v>189</v>
      </c>
      <c r="H2694" s="85" t="s">
        <v>5718</v>
      </c>
      <c r="I2694" s="94">
        <v>0.35</v>
      </c>
      <c r="J2694" s="78">
        <f t="shared" si="87"/>
        <v>3968.25</v>
      </c>
    </row>
    <row r="2695" spans="1:10" ht="15.5">
      <c r="A2695" s="34">
        <f t="shared" si="86"/>
        <v>2691</v>
      </c>
      <c r="B2695" s="85" t="s">
        <v>187</v>
      </c>
      <c r="C2695" s="85" t="s">
        <v>5721</v>
      </c>
      <c r="D2695" s="85" t="s">
        <v>5722</v>
      </c>
      <c r="E2695" s="85" t="s">
        <v>189</v>
      </c>
      <c r="F2695" s="85" t="s">
        <v>56</v>
      </c>
      <c r="G2695" s="85" t="s">
        <v>189</v>
      </c>
      <c r="H2695" s="85" t="s">
        <v>5723</v>
      </c>
      <c r="I2695" s="94">
        <v>0.35</v>
      </c>
      <c r="J2695" s="78">
        <f t="shared" si="87"/>
        <v>4891.25</v>
      </c>
    </row>
    <row r="2696" spans="1:10" ht="15.5">
      <c r="A2696" s="34">
        <f t="shared" si="86"/>
        <v>2692</v>
      </c>
      <c r="B2696" s="85" t="s">
        <v>187</v>
      </c>
      <c r="C2696" s="85" t="s">
        <v>5724</v>
      </c>
      <c r="D2696" s="85" t="s">
        <v>5725</v>
      </c>
      <c r="E2696" s="85" t="s">
        <v>189</v>
      </c>
      <c r="F2696" s="85" t="s">
        <v>56</v>
      </c>
      <c r="G2696" s="85" t="s">
        <v>189</v>
      </c>
      <c r="H2696" s="85" t="s">
        <v>5726</v>
      </c>
      <c r="I2696" s="94">
        <v>0.35</v>
      </c>
      <c r="J2696" s="78">
        <f t="shared" si="87"/>
        <v>6275.75</v>
      </c>
    </row>
    <row r="2697" spans="1:10" ht="15.5">
      <c r="A2697" s="34">
        <f t="shared" si="86"/>
        <v>2693</v>
      </c>
      <c r="B2697" s="85" t="s">
        <v>187</v>
      </c>
      <c r="C2697" s="85" t="s">
        <v>5727</v>
      </c>
      <c r="D2697" s="85" t="s">
        <v>5728</v>
      </c>
      <c r="E2697" s="85" t="s">
        <v>189</v>
      </c>
      <c r="F2697" s="85" t="s">
        <v>56</v>
      </c>
      <c r="G2697" s="85" t="s">
        <v>189</v>
      </c>
      <c r="H2697" s="85" t="s">
        <v>5726</v>
      </c>
      <c r="I2697" s="94">
        <v>0.35</v>
      </c>
      <c r="J2697" s="78">
        <f t="shared" si="87"/>
        <v>6275.75</v>
      </c>
    </row>
    <row r="2698" spans="1:10" ht="15.5">
      <c r="A2698" s="34">
        <f t="shared" si="86"/>
        <v>2694</v>
      </c>
      <c r="B2698" s="85" t="s">
        <v>187</v>
      </c>
      <c r="C2698" s="85" t="s">
        <v>5729</v>
      </c>
      <c r="D2698" s="85" t="s">
        <v>5730</v>
      </c>
      <c r="E2698" s="85" t="s">
        <v>189</v>
      </c>
      <c r="F2698" s="85" t="s">
        <v>56</v>
      </c>
      <c r="G2698" s="85" t="s">
        <v>189</v>
      </c>
      <c r="H2698" s="85" t="s">
        <v>293</v>
      </c>
      <c r="I2698" s="94">
        <v>0.35</v>
      </c>
      <c r="J2698" s="78">
        <f t="shared" si="87"/>
        <v>1950</v>
      </c>
    </row>
    <row r="2699" spans="1:10" ht="15.5">
      <c r="A2699" s="34">
        <f t="shared" si="86"/>
        <v>2695</v>
      </c>
      <c r="B2699" s="85" t="s">
        <v>187</v>
      </c>
      <c r="C2699" s="85" t="s">
        <v>5731</v>
      </c>
      <c r="D2699" s="85" t="s">
        <v>5732</v>
      </c>
      <c r="E2699" s="85" t="s">
        <v>189</v>
      </c>
      <c r="F2699" s="85" t="s">
        <v>56</v>
      </c>
      <c r="G2699" s="85" t="s">
        <v>189</v>
      </c>
      <c r="H2699" s="85" t="s">
        <v>2501</v>
      </c>
      <c r="I2699" s="94">
        <v>0.35</v>
      </c>
      <c r="J2699" s="78">
        <f t="shared" si="87"/>
        <v>2437.5</v>
      </c>
    </row>
    <row r="2700" spans="1:10" ht="15.5">
      <c r="A2700" s="34">
        <f t="shared" si="86"/>
        <v>2696</v>
      </c>
      <c r="B2700" s="85" t="s">
        <v>187</v>
      </c>
      <c r="C2700" s="85" t="s">
        <v>5733</v>
      </c>
      <c r="D2700" s="85" t="s">
        <v>5734</v>
      </c>
      <c r="E2700" s="85" t="s">
        <v>189</v>
      </c>
      <c r="F2700" s="85" t="s">
        <v>56</v>
      </c>
      <c r="G2700" s="85" t="s">
        <v>189</v>
      </c>
      <c r="H2700" s="85" t="s">
        <v>2501</v>
      </c>
      <c r="I2700" s="94">
        <v>0.35</v>
      </c>
      <c r="J2700" s="78">
        <f t="shared" si="87"/>
        <v>2437.5</v>
      </c>
    </row>
    <row r="2701" spans="1:10" ht="15.5">
      <c r="A2701" s="34">
        <f t="shared" si="86"/>
        <v>2697</v>
      </c>
      <c r="B2701" s="85" t="s">
        <v>187</v>
      </c>
      <c r="C2701" s="85" t="s">
        <v>5735</v>
      </c>
      <c r="D2701" s="85" t="s">
        <v>5736</v>
      </c>
      <c r="E2701" s="85" t="s">
        <v>189</v>
      </c>
      <c r="F2701" s="85" t="s">
        <v>56</v>
      </c>
      <c r="G2701" s="85" t="s">
        <v>189</v>
      </c>
      <c r="H2701" s="85" t="s">
        <v>326</v>
      </c>
      <c r="I2701" s="94">
        <v>0.35</v>
      </c>
      <c r="J2701" s="78">
        <f t="shared" si="87"/>
        <v>812.5</v>
      </c>
    </row>
    <row r="2702" spans="1:10" ht="15.5">
      <c r="A2702" s="34">
        <f t="shared" si="86"/>
        <v>2698</v>
      </c>
      <c r="B2702" s="85" t="s">
        <v>187</v>
      </c>
      <c r="C2702" s="85" t="s">
        <v>5737</v>
      </c>
      <c r="D2702" s="85" t="s">
        <v>5738</v>
      </c>
      <c r="E2702" s="85" t="s">
        <v>189</v>
      </c>
      <c r="F2702" s="85" t="s">
        <v>56</v>
      </c>
      <c r="G2702" s="85" t="s">
        <v>189</v>
      </c>
      <c r="H2702" s="85" t="s">
        <v>292</v>
      </c>
      <c r="I2702" s="94">
        <v>0.35</v>
      </c>
      <c r="J2702" s="78">
        <f t="shared" si="87"/>
        <v>1625</v>
      </c>
    </row>
    <row r="2703" spans="1:10" ht="15.5">
      <c r="A2703" s="34">
        <f t="shared" si="86"/>
        <v>2699</v>
      </c>
      <c r="B2703" s="85" t="s">
        <v>187</v>
      </c>
      <c r="C2703" s="85" t="s">
        <v>5739</v>
      </c>
      <c r="D2703" s="85" t="s">
        <v>5740</v>
      </c>
      <c r="E2703" s="85" t="s">
        <v>189</v>
      </c>
      <c r="F2703" s="85" t="s">
        <v>56</v>
      </c>
      <c r="G2703" s="85" t="s">
        <v>189</v>
      </c>
      <c r="H2703" s="85" t="s">
        <v>324</v>
      </c>
      <c r="I2703" s="94">
        <v>0.35</v>
      </c>
      <c r="J2703" s="78">
        <f t="shared" si="87"/>
        <v>162.5</v>
      </c>
    </row>
    <row r="2704" spans="1:10" ht="15.5">
      <c r="A2704" s="34">
        <f t="shared" si="86"/>
        <v>2700</v>
      </c>
      <c r="B2704" s="85" t="s">
        <v>187</v>
      </c>
      <c r="C2704" s="85" t="s">
        <v>5741</v>
      </c>
      <c r="D2704" s="85" t="s">
        <v>5742</v>
      </c>
      <c r="E2704" s="85" t="s">
        <v>189</v>
      </c>
      <c r="F2704" s="85" t="s">
        <v>56</v>
      </c>
      <c r="G2704" s="85" t="s">
        <v>189</v>
      </c>
      <c r="H2704" s="85" t="s">
        <v>296</v>
      </c>
      <c r="I2704" s="94">
        <v>0.35</v>
      </c>
      <c r="J2704" s="78">
        <f t="shared" si="87"/>
        <v>227.5</v>
      </c>
    </row>
    <row r="2705" spans="1:10" ht="15.5">
      <c r="A2705" s="34">
        <f t="shared" si="86"/>
        <v>2701</v>
      </c>
      <c r="B2705" s="85" t="s">
        <v>187</v>
      </c>
      <c r="C2705" s="85" t="s">
        <v>5743</v>
      </c>
      <c r="D2705" s="85" t="s">
        <v>5744</v>
      </c>
      <c r="E2705" s="85" t="s">
        <v>189</v>
      </c>
      <c r="F2705" s="85" t="s">
        <v>56</v>
      </c>
      <c r="G2705" s="85" t="s">
        <v>189</v>
      </c>
      <c r="H2705" s="85" t="s">
        <v>190</v>
      </c>
      <c r="I2705" s="94">
        <v>0.35</v>
      </c>
      <c r="J2705" s="78">
        <f t="shared" si="87"/>
        <v>191.75</v>
      </c>
    </row>
    <row r="2706" spans="1:10" ht="15.5">
      <c r="A2706" s="34">
        <f t="shared" si="86"/>
        <v>2702</v>
      </c>
      <c r="B2706" s="85" t="s">
        <v>187</v>
      </c>
      <c r="C2706" s="85" t="s">
        <v>5745</v>
      </c>
      <c r="D2706" s="85" t="s">
        <v>5746</v>
      </c>
      <c r="E2706" s="85" t="s">
        <v>189</v>
      </c>
      <c r="F2706" s="85" t="s">
        <v>56</v>
      </c>
      <c r="G2706" s="85" t="s">
        <v>189</v>
      </c>
      <c r="H2706" s="85" t="s">
        <v>310</v>
      </c>
      <c r="I2706" s="94">
        <v>0.35</v>
      </c>
      <c r="J2706" s="78">
        <f t="shared" si="87"/>
        <v>97.5</v>
      </c>
    </row>
    <row r="2707" spans="1:10" ht="15.5">
      <c r="A2707" s="34">
        <f t="shared" si="86"/>
        <v>2703</v>
      </c>
      <c r="B2707" s="85" t="s">
        <v>187</v>
      </c>
      <c r="C2707" s="85" t="s">
        <v>5747</v>
      </c>
      <c r="D2707" s="85" t="s">
        <v>5748</v>
      </c>
      <c r="E2707" s="85" t="s">
        <v>189</v>
      </c>
      <c r="F2707" s="85" t="s">
        <v>56</v>
      </c>
      <c r="G2707" s="85" t="s">
        <v>189</v>
      </c>
      <c r="H2707" s="85" t="s">
        <v>310</v>
      </c>
      <c r="I2707" s="94">
        <v>0.35</v>
      </c>
      <c r="J2707" s="78">
        <f t="shared" si="87"/>
        <v>97.5</v>
      </c>
    </row>
    <row r="2708" spans="1:10" ht="15.5">
      <c r="A2708" s="34">
        <f t="shared" si="86"/>
        <v>2704</v>
      </c>
      <c r="B2708" s="85" t="s">
        <v>187</v>
      </c>
      <c r="C2708" s="85" t="s">
        <v>5749</v>
      </c>
      <c r="D2708" s="85" t="s">
        <v>5750</v>
      </c>
      <c r="E2708" s="85" t="s">
        <v>189</v>
      </c>
      <c r="F2708" s="85" t="s">
        <v>56</v>
      </c>
      <c r="G2708" s="85" t="s">
        <v>189</v>
      </c>
      <c r="H2708" s="85" t="s">
        <v>232</v>
      </c>
      <c r="I2708" s="94">
        <v>0.35</v>
      </c>
      <c r="J2708" s="78">
        <f t="shared" si="87"/>
        <v>65</v>
      </c>
    </row>
    <row r="2709" spans="1:10" ht="15.5">
      <c r="A2709" s="34">
        <f t="shared" si="86"/>
        <v>2705</v>
      </c>
      <c r="B2709" s="85" t="s">
        <v>187</v>
      </c>
      <c r="C2709" s="85" t="s">
        <v>5751</v>
      </c>
      <c r="D2709" s="85" t="s">
        <v>5752</v>
      </c>
      <c r="E2709" s="85" t="s">
        <v>189</v>
      </c>
      <c r="F2709" s="85" t="s">
        <v>56</v>
      </c>
      <c r="G2709" s="85" t="s">
        <v>189</v>
      </c>
      <c r="H2709" s="85" t="s">
        <v>232</v>
      </c>
      <c r="I2709" s="94">
        <v>0.35</v>
      </c>
      <c r="J2709" s="78">
        <f t="shared" si="87"/>
        <v>65</v>
      </c>
    </row>
    <row r="2710" spans="1:10" ht="15.5">
      <c r="A2710" s="34">
        <f t="shared" si="86"/>
        <v>2706</v>
      </c>
      <c r="B2710" s="85" t="s">
        <v>187</v>
      </c>
      <c r="C2710" s="85" t="s">
        <v>5753</v>
      </c>
      <c r="D2710" s="85" t="s">
        <v>5754</v>
      </c>
      <c r="E2710" s="85" t="s">
        <v>189</v>
      </c>
      <c r="F2710" s="85" t="s">
        <v>56</v>
      </c>
      <c r="G2710" s="85" t="s">
        <v>189</v>
      </c>
      <c r="H2710" s="85" t="s">
        <v>232</v>
      </c>
      <c r="I2710" s="94">
        <v>0.35</v>
      </c>
      <c r="J2710" s="78">
        <f t="shared" si="87"/>
        <v>65</v>
      </c>
    </row>
    <row r="2711" spans="1:10" ht="15.5">
      <c r="A2711" s="34">
        <f t="shared" ref="A2711:A2774" si="88">SUM(A2710+1)</f>
        <v>2707</v>
      </c>
      <c r="B2711" s="85" t="s">
        <v>187</v>
      </c>
      <c r="C2711" s="85" t="s">
        <v>5755</v>
      </c>
      <c r="D2711" s="85" t="s">
        <v>5756</v>
      </c>
      <c r="E2711" s="85" t="s">
        <v>189</v>
      </c>
      <c r="F2711" s="85" t="s">
        <v>56</v>
      </c>
      <c r="G2711" s="85" t="s">
        <v>189</v>
      </c>
      <c r="H2711" s="85" t="s">
        <v>324</v>
      </c>
      <c r="I2711" s="94">
        <v>0.35</v>
      </c>
      <c r="J2711" s="78">
        <f t="shared" si="87"/>
        <v>162.5</v>
      </c>
    </row>
    <row r="2712" spans="1:10" ht="15.5">
      <c r="A2712" s="34">
        <f t="shared" si="88"/>
        <v>2708</v>
      </c>
      <c r="B2712" s="85" t="s">
        <v>187</v>
      </c>
      <c r="C2712" s="85" t="s">
        <v>5757</v>
      </c>
      <c r="D2712" s="85" t="s">
        <v>5758</v>
      </c>
      <c r="E2712" s="85" t="s">
        <v>189</v>
      </c>
      <c r="F2712" s="85" t="s">
        <v>56</v>
      </c>
      <c r="G2712" s="85" t="s">
        <v>189</v>
      </c>
      <c r="H2712" s="85" t="s">
        <v>190</v>
      </c>
      <c r="I2712" s="94">
        <v>0.35</v>
      </c>
      <c r="J2712" s="78">
        <f t="shared" si="87"/>
        <v>191.75</v>
      </c>
    </row>
    <row r="2713" spans="1:10" ht="15.5">
      <c r="A2713" s="34">
        <f t="shared" si="88"/>
        <v>2709</v>
      </c>
      <c r="B2713" s="85" t="s">
        <v>187</v>
      </c>
      <c r="C2713" s="85" t="s">
        <v>5759</v>
      </c>
      <c r="D2713" s="85" t="s">
        <v>5760</v>
      </c>
      <c r="E2713" s="85" t="s">
        <v>189</v>
      </c>
      <c r="F2713" s="85" t="s">
        <v>56</v>
      </c>
      <c r="G2713" s="85" t="s">
        <v>189</v>
      </c>
      <c r="H2713" s="85" t="s">
        <v>5761</v>
      </c>
      <c r="I2713" s="94">
        <v>0.35</v>
      </c>
      <c r="J2713" s="78">
        <f t="shared" si="87"/>
        <v>516.75</v>
      </c>
    </row>
    <row r="2714" spans="1:10" ht="15.5">
      <c r="A2714" s="34">
        <f t="shared" si="88"/>
        <v>2710</v>
      </c>
      <c r="B2714" s="85" t="s">
        <v>187</v>
      </c>
      <c r="C2714" s="85" t="s">
        <v>5762</v>
      </c>
      <c r="D2714" s="85" t="s">
        <v>5763</v>
      </c>
      <c r="E2714" s="85" t="s">
        <v>189</v>
      </c>
      <c r="F2714" s="85" t="s">
        <v>56</v>
      </c>
      <c r="G2714" s="85" t="s">
        <v>189</v>
      </c>
      <c r="H2714" s="85" t="s">
        <v>232</v>
      </c>
      <c r="I2714" s="94">
        <v>0.35</v>
      </c>
      <c r="J2714" s="78">
        <f t="shared" si="87"/>
        <v>65</v>
      </c>
    </row>
    <row r="2715" spans="1:10" ht="15.5">
      <c r="A2715" s="34">
        <f t="shared" si="88"/>
        <v>2711</v>
      </c>
      <c r="B2715" s="85" t="s">
        <v>187</v>
      </c>
      <c r="C2715" s="85" t="s">
        <v>5764</v>
      </c>
      <c r="D2715" s="85" t="s">
        <v>5765</v>
      </c>
      <c r="E2715" s="85" t="s">
        <v>189</v>
      </c>
      <c r="F2715" s="85" t="s">
        <v>56</v>
      </c>
      <c r="G2715" s="85" t="s">
        <v>189</v>
      </c>
      <c r="H2715" s="85" t="s">
        <v>5766</v>
      </c>
      <c r="I2715" s="94">
        <v>0.35</v>
      </c>
      <c r="J2715" s="78">
        <f t="shared" si="87"/>
        <v>2667.6</v>
      </c>
    </row>
    <row r="2716" spans="1:10" ht="15.5">
      <c r="A2716" s="34">
        <f t="shared" si="88"/>
        <v>2712</v>
      </c>
      <c r="B2716" s="85" t="s">
        <v>187</v>
      </c>
      <c r="C2716" s="85" t="s">
        <v>5767</v>
      </c>
      <c r="D2716" s="85" t="s">
        <v>5768</v>
      </c>
      <c r="E2716" s="85" t="s">
        <v>189</v>
      </c>
      <c r="F2716" s="85" t="s">
        <v>56</v>
      </c>
      <c r="G2716" s="85" t="s">
        <v>189</v>
      </c>
      <c r="H2716" s="85" t="s">
        <v>5769</v>
      </c>
      <c r="I2716" s="94">
        <v>0.35</v>
      </c>
      <c r="J2716" s="78">
        <f t="shared" si="87"/>
        <v>6376.5</v>
      </c>
    </row>
    <row r="2717" spans="1:10" ht="15.5">
      <c r="A2717" s="34">
        <f t="shared" si="88"/>
        <v>2713</v>
      </c>
      <c r="B2717" s="85" t="s">
        <v>187</v>
      </c>
      <c r="C2717" s="85" t="s">
        <v>5770</v>
      </c>
      <c r="D2717" s="85" t="s">
        <v>5771</v>
      </c>
      <c r="E2717" s="85" t="s">
        <v>189</v>
      </c>
      <c r="F2717" s="85" t="s">
        <v>56</v>
      </c>
      <c r="G2717" s="85" t="s">
        <v>189</v>
      </c>
      <c r="H2717" s="85" t="s">
        <v>5772</v>
      </c>
      <c r="I2717" s="94">
        <v>0.35</v>
      </c>
      <c r="J2717" s="78">
        <f t="shared" si="87"/>
        <v>681.2</v>
      </c>
    </row>
    <row r="2718" spans="1:10" ht="15.5">
      <c r="A2718" s="34">
        <f t="shared" si="88"/>
        <v>2714</v>
      </c>
      <c r="B2718" s="85" t="s">
        <v>187</v>
      </c>
      <c r="C2718" s="85" t="s">
        <v>5773</v>
      </c>
      <c r="D2718" s="85" t="s">
        <v>5774</v>
      </c>
      <c r="E2718" s="85" t="s">
        <v>189</v>
      </c>
      <c r="F2718" s="85" t="s">
        <v>56</v>
      </c>
      <c r="G2718" s="85" t="s">
        <v>189</v>
      </c>
      <c r="H2718" s="85" t="s">
        <v>251</v>
      </c>
      <c r="I2718" s="94">
        <v>0.35</v>
      </c>
      <c r="J2718" s="78">
        <f t="shared" si="87"/>
        <v>80.600000000000009</v>
      </c>
    </row>
    <row r="2719" spans="1:10" ht="15.5">
      <c r="A2719" s="34">
        <f t="shared" si="88"/>
        <v>2715</v>
      </c>
      <c r="B2719" s="85" t="s">
        <v>187</v>
      </c>
      <c r="C2719" s="85" t="s">
        <v>5775</v>
      </c>
      <c r="D2719" s="85" t="s">
        <v>5776</v>
      </c>
      <c r="E2719" s="85" t="s">
        <v>189</v>
      </c>
      <c r="F2719" s="85" t="s">
        <v>56</v>
      </c>
      <c r="G2719" s="85" t="s">
        <v>189</v>
      </c>
      <c r="H2719" s="85" t="s">
        <v>264</v>
      </c>
      <c r="I2719" s="94">
        <v>0.35</v>
      </c>
      <c r="J2719" s="78">
        <f t="shared" si="87"/>
        <v>70.850000000000009</v>
      </c>
    </row>
    <row r="2720" spans="1:10" ht="15.5">
      <c r="A2720" s="34">
        <f t="shared" si="88"/>
        <v>2716</v>
      </c>
      <c r="B2720" s="85" t="s">
        <v>187</v>
      </c>
      <c r="C2720" s="85" t="s">
        <v>5777</v>
      </c>
      <c r="D2720" s="85" t="s">
        <v>5778</v>
      </c>
      <c r="E2720" s="85" t="s">
        <v>189</v>
      </c>
      <c r="F2720" s="85" t="s">
        <v>56</v>
      </c>
      <c r="G2720" s="85" t="s">
        <v>189</v>
      </c>
      <c r="H2720" s="85" t="s">
        <v>324</v>
      </c>
      <c r="I2720" s="94">
        <v>0.35</v>
      </c>
      <c r="J2720" s="78">
        <f t="shared" si="87"/>
        <v>162.5</v>
      </c>
    </row>
    <row r="2721" spans="1:10" ht="15.5">
      <c r="A2721" s="34">
        <f t="shared" si="88"/>
        <v>2717</v>
      </c>
      <c r="B2721" s="85" t="s">
        <v>187</v>
      </c>
      <c r="C2721" s="85" t="s">
        <v>5779</v>
      </c>
      <c r="D2721" s="85" t="s">
        <v>5780</v>
      </c>
      <c r="E2721" s="85" t="s">
        <v>189</v>
      </c>
      <c r="F2721" s="85" t="s">
        <v>56</v>
      </c>
      <c r="G2721" s="85" t="s">
        <v>189</v>
      </c>
      <c r="H2721" s="85" t="s">
        <v>5781</v>
      </c>
      <c r="I2721" s="94">
        <v>0.35</v>
      </c>
      <c r="J2721" s="78">
        <f t="shared" si="87"/>
        <v>4887.3500000000004</v>
      </c>
    </row>
    <row r="2722" spans="1:10" ht="15.5">
      <c r="A2722" s="34">
        <f t="shared" si="88"/>
        <v>2718</v>
      </c>
      <c r="B2722" s="85" t="s">
        <v>187</v>
      </c>
      <c r="C2722" s="85" t="s">
        <v>5782</v>
      </c>
      <c r="D2722" s="85" t="s">
        <v>5783</v>
      </c>
      <c r="E2722" s="85" t="s">
        <v>189</v>
      </c>
      <c r="F2722" s="85" t="s">
        <v>56</v>
      </c>
      <c r="G2722" s="85" t="s">
        <v>189</v>
      </c>
      <c r="H2722" s="85" t="s">
        <v>5784</v>
      </c>
      <c r="I2722" s="94">
        <v>0.35</v>
      </c>
      <c r="J2722" s="78">
        <f t="shared" si="87"/>
        <v>4254.9000000000005</v>
      </c>
    </row>
    <row r="2723" spans="1:10" ht="15.5">
      <c r="A2723" s="34">
        <f t="shared" si="88"/>
        <v>2719</v>
      </c>
      <c r="B2723" s="85" t="s">
        <v>187</v>
      </c>
      <c r="C2723" s="85" t="s">
        <v>5785</v>
      </c>
      <c r="D2723" s="85" t="s">
        <v>5786</v>
      </c>
      <c r="E2723" s="85" t="s">
        <v>189</v>
      </c>
      <c r="F2723" s="85" t="s">
        <v>56</v>
      </c>
      <c r="G2723" s="85" t="s">
        <v>189</v>
      </c>
      <c r="H2723" s="85" t="s">
        <v>5787</v>
      </c>
      <c r="I2723" s="94">
        <v>0.35</v>
      </c>
      <c r="J2723" s="78">
        <f t="shared" si="87"/>
        <v>5203.25</v>
      </c>
    </row>
    <row r="2724" spans="1:10" ht="15.5">
      <c r="A2724" s="34">
        <f t="shared" si="88"/>
        <v>2720</v>
      </c>
      <c r="B2724" s="85" t="s">
        <v>187</v>
      </c>
      <c r="C2724" s="85" t="s">
        <v>5788</v>
      </c>
      <c r="D2724" s="85" t="s">
        <v>5789</v>
      </c>
      <c r="E2724" s="85" t="s">
        <v>189</v>
      </c>
      <c r="F2724" s="85" t="s">
        <v>56</v>
      </c>
      <c r="G2724" s="85" t="s">
        <v>189</v>
      </c>
      <c r="H2724" s="85" t="s">
        <v>5790</v>
      </c>
      <c r="I2724" s="94">
        <v>0.35</v>
      </c>
      <c r="J2724" s="78">
        <f t="shared" si="87"/>
        <v>4115.8</v>
      </c>
    </row>
    <row r="2725" spans="1:10" ht="15.5">
      <c r="A2725" s="34">
        <f t="shared" si="88"/>
        <v>2721</v>
      </c>
      <c r="B2725" s="85" t="s">
        <v>187</v>
      </c>
      <c r="C2725" s="85" t="s">
        <v>5791</v>
      </c>
      <c r="D2725" s="85" t="s">
        <v>5792</v>
      </c>
      <c r="E2725" s="85" t="s">
        <v>189</v>
      </c>
      <c r="F2725" s="85" t="s">
        <v>56</v>
      </c>
      <c r="G2725" s="85" t="s">
        <v>189</v>
      </c>
      <c r="H2725" s="85" t="s">
        <v>5790</v>
      </c>
      <c r="I2725" s="94">
        <v>0.35</v>
      </c>
      <c r="J2725" s="78">
        <f t="shared" si="87"/>
        <v>4115.8</v>
      </c>
    </row>
    <row r="2726" spans="1:10" ht="15.5">
      <c r="A2726" s="34">
        <f t="shared" si="88"/>
        <v>2722</v>
      </c>
      <c r="B2726" s="85" t="s">
        <v>187</v>
      </c>
      <c r="C2726" s="85" t="s">
        <v>5793</v>
      </c>
      <c r="D2726" s="85" t="s">
        <v>5794</v>
      </c>
      <c r="E2726" s="85" t="s">
        <v>189</v>
      </c>
      <c r="F2726" s="85" t="s">
        <v>56</v>
      </c>
      <c r="G2726" s="85" t="s">
        <v>189</v>
      </c>
      <c r="H2726" s="85" t="s">
        <v>5790</v>
      </c>
      <c r="I2726" s="94">
        <v>0.35</v>
      </c>
      <c r="J2726" s="78">
        <f t="shared" ref="J2726:J2789" si="89">H2726*(1-I2726)</f>
        <v>4115.8</v>
      </c>
    </row>
    <row r="2727" spans="1:10" ht="15.5">
      <c r="A2727" s="34">
        <f t="shared" si="88"/>
        <v>2723</v>
      </c>
      <c r="B2727" s="85" t="s">
        <v>187</v>
      </c>
      <c r="C2727" s="85" t="s">
        <v>5795</v>
      </c>
      <c r="D2727" s="85" t="s">
        <v>5796</v>
      </c>
      <c r="E2727" s="85" t="s">
        <v>189</v>
      </c>
      <c r="F2727" s="85" t="s">
        <v>56</v>
      </c>
      <c r="G2727" s="85" t="s">
        <v>189</v>
      </c>
      <c r="H2727" s="85" t="s">
        <v>3447</v>
      </c>
      <c r="I2727" s="94">
        <v>0.35</v>
      </c>
      <c r="J2727" s="78">
        <f t="shared" si="89"/>
        <v>42853.85</v>
      </c>
    </row>
    <row r="2728" spans="1:10" ht="15.5">
      <c r="A2728" s="34">
        <f t="shared" si="88"/>
        <v>2724</v>
      </c>
      <c r="B2728" s="85" t="s">
        <v>187</v>
      </c>
      <c r="C2728" s="85" t="s">
        <v>5797</v>
      </c>
      <c r="D2728" s="85" t="s">
        <v>4683</v>
      </c>
      <c r="E2728" s="85" t="s">
        <v>189</v>
      </c>
      <c r="F2728" s="85" t="s">
        <v>56</v>
      </c>
      <c r="G2728" s="85" t="s">
        <v>189</v>
      </c>
      <c r="H2728" s="85" t="s">
        <v>5798</v>
      </c>
      <c r="I2728" s="94">
        <v>0.35</v>
      </c>
      <c r="J2728" s="78">
        <f t="shared" si="89"/>
        <v>2132</v>
      </c>
    </row>
    <row r="2729" spans="1:10" ht="15.5">
      <c r="A2729" s="34">
        <f t="shared" si="88"/>
        <v>2725</v>
      </c>
      <c r="B2729" s="85" t="s">
        <v>187</v>
      </c>
      <c r="C2729" s="85" t="s">
        <v>5799</v>
      </c>
      <c r="D2729" s="85" t="s">
        <v>5800</v>
      </c>
      <c r="E2729" s="85" t="s">
        <v>189</v>
      </c>
      <c r="F2729" s="85" t="s">
        <v>56</v>
      </c>
      <c r="G2729" s="85" t="s">
        <v>189</v>
      </c>
      <c r="H2729" s="85" t="s">
        <v>5798</v>
      </c>
      <c r="I2729" s="94">
        <v>0.35</v>
      </c>
      <c r="J2729" s="78">
        <f t="shared" si="89"/>
        <v>2132</v>
      </c>
    </row>
    <row r="2730" spans="1:10" ht="15.5">
      <c r="A2730" s="34">
        <f t="shared" si="88"/>
        <v>2726</v>
      </c>
      <c r="B2730" s="85" t="s">
        <v>187</v>
      </c>
      <c r="C2730" s="85" t="s">
        <v>5801</v>
      </c>
      <c r="D2730" s="85" t="s">
        <v>5802</v>
      </c>
      <c r="E2730" s="85" t="s">
        <v>189</v>
      </c>
      <c r="F2730" s="85" t="s">
        <v>56</v>
      </c>
      <c r="G2730" s="85" t="s">
        <v>189</v>
      </c>
      <c r="H2730" s="85" t="s">
        <v>5798</v>
      </c>
      <c r="I2730" s="94">
        <v>0.35</v>
      </c>
      <c r="J2730" s="78">
        <f t="shared" si="89"/>
        <v>2132</v>
      </c>
    </row>
    <row r="2731" spans="1:10" ht="15.5">
      <c r="A2731" s="34">
        <f t="shared" si="88"/>
        <v>2727</v>
      </c>
      <c r="B2731" s="85" t="s">
        <v>187</v>
      </c>
      <c r="C2731" s="85" t="s">
        <v>5803</v>
      </c>
      <c r="D2731" s="85" t="s">
        <v>5804</v>
      </c>
      <c r="E2731" s="85" t="s">
        <v>189</v>
      </c>
      <c r="F2731" s="85" t="s">
        <v>56</v>
      </c>
      <c r="G2731" s="85" t="s">
        <v>189</v>
      </c>
      <c r="H2731" s="85" t="s">
        <v>5798</v>
      </c>
      <c r="I2731" s="94">
        <v>0.35</v>
      </c>
      <c r="J2731" s="78">
        <f t="shared" si="89"/>
        <v>2132</v>
      </c>
    </row>
    <row r="2732" spans="1:10" ht="15.5">
      <c r="A2732" s="34">
        <f t="shared" si="88"/>
        <v>2728</v>
      </c>
      <c r="B2732" s="85" t="s">
        <v>187</v>
      </c>
      <c r="C2732" s="85" t="s">
        <v>5805</v>
      </c>
      <c r="D2732" s="85" t="s">
        <v>5806</v>
      </c>
      <c r="E2732" s="85" t="s">
        <v>189</v>
      </c>
      <c r="F2732" s="85" t="s">
        <v>56</v>
      </c>
      <c r="G2732" s="85" t="s">
        <v>189</v>
      </c>
      <c r="H2732" s="85" t="s">
        <v>5798</v>
      </c>
      <c r="I2732" s="94">
        <v>0.35</v>
      </c>
      <c r="J2732" s="78">
        <f t="shared" si="89"/>
        <v>2132</v>
      </c>
    </row>
    <row r="2733" spans="1:10" ht="15.5">
      <c r="A2733" s="34">
        <f t="shared" si="88"/>
        <v>2729</v>
      </c>
      <c r="B2733" s="85" t="s">
        <v>187</v>
      </c>
      <c r="C2733" s="85" t="s">
        <v>5807</v>
      </c>
      <c r="D2733" s="85" t="s">
        <v>5808</v>
      </c>
      <c r="E2733" s="85" t="s">
        <v>189</v>
      </c>
      <c r="F2733" s="85" t="s">
        <v>56</v>
      </c>
      <c r="G2733" s="85" t="s">
        <v>189</v>
      </c>
      <c r="H2733" s="85" t="s">
        <v>5798</v>
      </c>
      <c r="I2733" s="94">
        <v>0.35</v>
      </c>
      <c r="J2733" s="78">
        <f t="shared" si="89"/>
        <v>2132</v>
      </c>
    </row>
    <row r="2734" spans="1:10" ht="15.5">
      <c r="A2734" s="34">
        <f t="shared" si="88"/>
        <v>2730</v>
      </c>
      <c r="B2734" s="85" t="s">
        <v>187</v>
      </c>
      <c r="C2734" s="85" t="s">
        <v>5809</v>
      </c>
      <c r="D2734" s="85" t="s">
        <v>5810</v>
      </c>
      <c r="E2734" s="85" t="s">
        <v>189</v>
      </c>
      <c r="F2734" s="85" t="s">
        <v>56</v>
      </c>
      <c r="G2734" s="85" t="s">
        <v>189</v>
      </c>
      <c r="H2734" s="85" t="s">
        <v>5798</v>
      </c>
      <c r="I2734" s="94">
        <v>0.35</v>
      </c>
      <c r="J2734" s="78">
        <f t="shared" si="89"/>
        <v>2132</v>
      </c>
    </row>
    <row r="2735" spans="1:10" ht="15.5">
      <c r="A2735" s="34">
        <f t="shared" si="88"/>
        <v>2731</v>
      </c>
      <c r="B2735" s="85" t="s">
        <v>187</v>
      </c>
      <c r="C2735" s="85" t="s">
        <v>5811</v>
      </c>
      <c r="D2735" s="85" t="s">
        <v>5812</v>
      </c>
      <c r="E2735" s="85" t="s">
        <v>189</v>
      </c>
      <c r="F2735" s="85" t="s">
        <v>56</v>
      </c>
      <c r="G2735" s="85" t="s">
        <v>189</v>
      </c>
      <c r="H2735" s="85" t="s">
        <v>295</v>
      </c>
      <c r="I2735" s="94">
        <v>0.35</v>
      </c>
      <c r="J2735" s="78">
        <f t="shared" si="89"/>
        <v>45.5</v>
      </c>
    </row>
    <row r="2736" spans="1:10" ht="15.5">
      <c r="A2736" s="34">
        <f t="shared" si="88"/>
        <v>2732</v>
      </c>
      <c r="B2736" s="85" t="s">
        <v>187</v>
      </c>
      <c r="C2736" s="85" t="s">
        <v>5813</v>
      </c>
      <c r="D2736" s="85" t="s">
        <v>5814</v>
      </c>
      <c r="E2736" s="85" t="s">
        <v>189</v>
      </c>
      <c r="F2736" s="85" t="s">
        <v>56</v>
      </c>
      <c r="G2736" s="85" t="s">
        <v>189</v>
      </c>
      <c r="H2736" s="85" t="s">
        <v>313</v>
      </c>
      <c r="I2736" s="94">
        <v>0.35</v>
      </c>
      <c r="J2736" s="78">
        <f t="shared" si="89"/>
        <v>61.1</v>
      </c>
    </row>
    <row r="2737" spans="1:10" ht="15.5">
      <c r="A2737" s="34">
        <f t="shared" si="88"/>
        <v>2733</v>
      </c>
      <c r="B2737" s="85" t="s">
        <v>187</v>
      </c>
      <c r="C2737" s="85" t="s">
        <v>5815</v>
      </c>
      <c r="D2737" s="85" t="s">
        <v>5816</v>
      </c>
      <c r="E2737" s="85" t="s">
        <v>189</v>
      </c>
      <c r="F2737" s="85" t="s">
        <v>56</v>
      </c>
      <c r="G2737" s="85" t="s">
        <v>189</v>
      </c>
      <c r="H2737" s="85" t="s">
        <v>295</v>
      </c>
      <c r="I2737" s="94">
        <v>0.35</v>
      </c>
      <c r="J2737" s="78">
        <f t="shared" si="89"/>
        <v>45.5</v>
      </c>
    </row>
    <row r="2738" spans="1:10" ht="15.5">
      <c r="A2738" s="34">
        <f t="shared" si="88"/>
        <v>2734</v>
      </c>
      <c r="B2738" s="85" t="s">
        <v>187</v>
      </c>
      <c r="C2738" s="85" t="s">
        <v>5817</v>
      </c>
      <c r="D2738" s="85" t="s">
        <v>5818</v>
      </c>
      <c r="E2738" s="85" t="s">
        <v>189</v>
      </c>
      <c r="F2738" s="85" t="s">
        <v>56</v>
      </c>
      <c r="G2738" s="85" t="s">
        <v>189</v>
      </c>
      <c r="H2738" s="85" t="s">
        <v>5819</v>
      </c>
      <c r="I2738" s="94">
        <v>0.35</v>
      </c>
      <c r="J2738" s="78">
        <f t="shared" si="89"/>
        <v>688.35</v>
      </c>
    </row>
    <row r="2739" spans="1:10" ht="15.5">
      <c r="A2739" s="34">
        <f t="shared" si="88"/>
        <v>2735</v>
      </c>
      <c r="B2739" s="85" t="s">
        <v>187</v>
      </c>
      <c r="C2739" s="85" t="s">
        <v>5820</v>
      </c>
      <c r="D2739" s="85" t="s">
        <v>5821</v>
      </c>
      <c r="E2739" s="85" t="s">
        <v>189</v>
      </c>
      <c r="F2739" s="85" t="s">
        <v>56</v>
      </c>
      <c r="G2739" s="85" t="s">
        <v>189</v>
      </c>
      <c r="H2739" s="85" t="s">
        <v>5822</v>
      </c>
      <c r="I2739" s="94">
        <v>0.35</v>
      </c>
      <c r="J2739" s="78">
        <f t="shared" si="89"/>
        <v>2302.9500000000003</v>
      </c>
    </row>
    <row r="2740" spans="1:10" ht="15.5">
      <c r="A2740" s="34">
        <f t="shared" si="88"/>
        <v>2736</v>
      </c>
      <c r="B2740" s="85" t="s">
        <v>187</v>
      </c>
      <c r="C2740" s="85" t="s">
        <v>5823</v>
      </c>
      <c r="D2740" s="85" t="s">
        <v>5824</v>
      </c>
      <c r="E2740" s="85" t="s">
        <v>189</v>
      </c>
      <c r="F2740" s="85" t="s">
        <v>56</v>
      </c>
      <c r="G2740" s="85" t="s">
        <v>189</v>
      </c>
      <c r="H2740" s="85" t="s">
        <v>5825</v>
      </c>
      <c r="I2740" s="94">
        <v>0.35</v>
      </c>
      <c r="J2740" s="78">
        <f t="shared" si="89"/>
        <v>1846</v>
      </c>
    </row>
    <row r="2741" spans="1:10" ht="15.5">
      <c r="A2741" s="34">
        <f t="shared" si="88"/>
        <v>2737</v>
      </c>
      <c r="B2741" s="85" t="s">
        <v>187</v>
      </c>
      <c r="C2741" s="85" t="s">
        <v>5826</v>
      </c>
      <c r="D2741" s="85" t="s">
        <v>5827</v>
      </c>
      <c r="E2741" s="85" t="s">
        <v>189</v>
      </c>
      <c r="F2741" s="85" t="s">
        <v>56</v>
      </c>
      <c r="G2741" s="85" t="s">
        <v>189</v>
      </c>
      <c r="H2741" s="85" t="s">
        <v>5828</v>
      </c>
      <c r="I2741" s="94">
        <v>0.35</v>
      </c>
      <c r="J2741" s="78">
        <f t="shared" si="89"/>
        <v>2223.65</v>
      </c>
    </row>
    <row r="2742" spans="1:10" ht="15.5">
      <c r="A2742" s="34">
        <f t="shared" si="88"/>
        <v>2738</v>
      </c>
      <c r="B2742" s="85" t="s">
        <v>187</v>
      </c>
      <c r="C2742" s="85" t="s">
        <v>5829</v>
      </c>
      <c r="D2742" s="85" t="s">
        <v>5830</v>
      </c>
      <c r="E2742" s="85" t="s">
        <v>189</v>
      </c>
      <c r="F2742" s="85" t="s">
        <v>56</v>
      </c>
      <c r="G2742" s="85" t="s">
        <v>189</v>
      </c>
      <c r="H2742" s="85" t="s">
        <v>5831</v>
      </c>
      <c r="I2742" s="94">
        <v>0.35</v>
      </c>
      <c r="J2742" s="78">
        <f t="shared" si="89"/>
        <v>58061.25</v>
      </c>
    </row>
    <row r="2743" spans="1:10" ht="15.5">
      <c r="A2743" s="34">
        <f t="shared" si="88"/>
        <v>2739</v>
      </c>
      <c r="B2743" s="85" t="s">
        <v>187</v>
      </c>
      <c r="C2743" s="85" t="s">
        <v>5832</v>
      </c>
      <c r="D2743" s="85" t="s">
        <v>5833</v>
      </c>
      <c r="E2743" s="85" t="s">
        <v>189</v>
      </c>
      <c r="F2743" s="85" t="s">
        <v>56</v>
      </c>
      <c r="G2743" s="85" t="s">
        <v>189</v>
      </c>
      <c r="H2743" s="85" t="s">
        <v>5834</v>
      </c>
      <c r="I2743" s="94">
        <v>0.35</v>
      </c>
      <c r="J2743" s="78">
        <f t="shared" si="89"/>
        <v>40803.75</v>
      </c>
    </row>
    <row r="2744" spans="1:10" ht="15.5">
      <c r="A2744" s="34">
        <f t="shared" si="88"/>
        <v>2740</v>
      </c>
      <c r="B2744" s="85" t="s">
        <v>187</v>
      </c>
      <c r="C2744" s="85" t="s">
        <v>5835</v>
      </c>
      <c r="D2744" s="85" t="s">
        <v>5836</v>
      </c>
      <c r="E2744" s="85" t="s">
        <v>189</v>
      </c>
      <c r="F2744" s="85" t="s">
        <v>56</v>
      </c>
      <c r="G2744" s="85" t="s">
        <v>189</v>
      </c>
      <c r="H2744" s="85" t="s">
        <v>5837</v>
      </c>
      <c r="I2744" s="94">
        <v>0.35</v>
      </c>
      <c r="J2744" s="78">
        <f t="shared" si="89"/>
        <v>1101.75</v>
      </c>
    </row>
    <row r="2745" spans="1:10" ht="15.5">
      <c r="A2745" s="34">
        <f t="shared" si="88"/>
        <v>2741</v>
      </c>
      <c r="B2745" s="85" t="s">
        <v>187</v>
      </c>
      <c r="C2745" s="85" t="s">
        <v>5838</v>
      </c>
      <c r="D2745" s="85" t="s">
        <v>5839</v>
      </c>
      <c r="E2745" s="85" t="s">
        <v>189</v>
      </c>
      <c r="F2745" s="85" t="s">
        <v>56</v>
      </c>
      <c r="G2745" s="85" t="s">
        <v>189</v>
      </c>
      <c r="H2745" s="85" t="s">
        <v>236</v>
      </c>
      <c r="I2745" s="94">
        <v>0.35</v>
      </c>
      <c r="J2745" s="78">
        <f t="shared" si="89"/>
        <v>89.7</v>
      </c>
    </row>
    <row r="2746" spans="1:10" ht="15.5">
      <c r="A2746" s="34">
        <f t="shared" si="88"/>
        <v>2742</v>
      </c>
      <c r="B2746" s="85" t="s">
        <v>187</v>
      </c>
      <c r="C2746" s="85" t="s">
        <v>5840</v>
      </c>
      <c r="D2746" s="85" t="s">
        <v>5841</v>
      </c>
      <c r="E2746" s="85" t="s">
        <v>189</v>
      </c>
      <c r="F2746" s="85" t="s">
        <v>56</v>
      </c>
      <c r="G2746" s="85" t="s">
        <v>189</v>
      </c>
      <c r="H2746" s="85" t="s">
        <v>347</v>
      </c>
      <c r="I2746" s="94">
        <v>0.35</v>
      </c>
      <c r="J2746" s="78">
        <f t="shared" si="89"/>
        <v>128.70000000000002</v>
      </c>
    </row>
    <row r="2747" spans="1:10" ht="15.5">
      <c r="A2747" s="34">
        <f t="shared" si="88"/>
        <v>2743</v>
      </c>
      <c r="B2747" s="85" t="s">
        <v>187</v>
      </c>
      <c r="C2747" s="85" t="s">
        <v>5842</v>
      </c>
      <c r="D2747" s="85" t="s">
        <v>5843</v>
      </c>
      <c r="E2747" s="85" t="s">
        <v>189</v>
      </c>
      <c r="F2747" s="85" t="s">
        <v>56</v>
      </c>
      <c r="G2747" s="85" t="s">
        <v>189</v>
      </c>
      <c r="H2747" s="85" t="s">
        <v>283</v>
      </c>
      <c r="I2747" s="94">
        <v>0.35</v>
      </c>
      <c r="J2747" s="78">
        <f t="shared" si="89"/>
        <v>318.5</v>
      </c>
    </row>
    <row r="2748" spans="1:10" ht="15.5">
      <c r="A2748" s="34">
        <f t="shared" si="88"/>
        <v>2744</v>
      </c>
      <c r="B2748" s="85" t="s">
        <v>187</v>
      </c>
      <c r="C2748" s="85" t="s">
        <v>5844</v>
      </c>
      <c r="D2748" s="85" t="s">
        <v>5845</v>
      </c>
      <c r="E2748" s="85" t="s">
        <v>189</v>
      </c>
      <c r="F2748" s="85" t="s">
        <v>56</v>
      </c>
      <c r="G2748" s="85" t="s">
        <v>189</v>
      </c>
      <c r="H2748" s="85" t="s">
        <v>245</v>
      </c>
      <c r="I2748" s="94">
        <v>0.35</v>
      </c>
      <c r="J2748" s="78">
        <f t="shared" si="89"/>
        <v>2414.75</v>
      </c>
    </row>
    <row r="2749" spans="1:10" ht="15.5">
      <c r="A2749" s="34">
        <f t="shared" si="88"/>
        <v>2745</v>
      </c>
      <c r="B2749" s="85" t="s">
        <v>187</v>
      </c>
      <c r="C2749" s="85" t="s">
        <v>5846</v>
      </c>
      <c r="D2749" s="85" t="s">
        <v>5847</v>
      </c>
      <c r="E2749" s="85" t="s">
        <v>189</v>
      </c>
      <c r="F2749" s="85" t="s">
        <v>56</v>
      </c>
      <c r="G2749" s="85" t="s">
        <v>189</v>
      </c>
      <c r="H2749" s="85" t="s">
        <v>5848</v>
      </c>
      <c r="I2749" s="94">
        <v>0.35</v>
      </c>
      <c r="J2749" s="78">
        <f t="shared" si="89"/>
        <v>3194.75</v>
      </c>
    </row>
    <row r="2750" spans="1:10" ht="15.5">
      <c r="A2750" s="34">
        <f t="shared" si="88"/>
        <v>2746</v>
      </c>
      <c r="B2750" s="85" t="s">
        <v>187</v>
      </c>
      <c r="C2750" s="85" t="s">
        <v>5849</v>
      </c>
      <c r="D2750" s="85" t="s">
        <v>5850</v>
      </c>
      <c r="E2750" s="85" t="s">
        <v>189</v>
      </c>
      <c r="F2750" s="85" t="s">
        <v>56</v>
      </c>
      <c r="G2750" s="85" t="s">
        <v>189</v>
      </c>
      <c r="H2750" s="85" t="s">
        <v>5851</v>
      </c>
      <c r="I2750" s="94">
        <v>0.35</v>
      </c>
      <c r="J2750" s="78">
        <f t="shared" si="89"/>
        <v>2544.75</v>
      </c>
    </row>
    <row r="2751" spans="1:10" ht="15.5">
      <c r="A2751" s="34">
        <f t="shared" si="88"/>
        <v>2747</v>
      </c>
      <c r="B2751" s="85" t="s">
        <v>187</v>
      </c>
      <c r="C2751" s="85" t="s">
        <v>5852</v>
      </c>
      <c r="D2751" s="85" t="s">
        <v>5853</v>
      </c>
      <c r="E2751" s="85" t="s">
        <v>189</v>
      </c>
      <c r="F2751" s="85" t="s">
        <v>56</v>
      </c>
      <c r="G2751" s="85" t="s">
        <v>189</v>
      </c>
      <c r="H2751" s="85" t="s">
        <v>5854</v>
      </c>
      <c r="I2751" s="94">
        <v>0.35</v>
      </c>
      <c r="J2751" s="78">
        <f t="shared" si="89"/>
        <v>2869.75</v>
      </c>
    </row>
    <row r="2752" spans="1:10" ht="15.5">
      <c r="A2752" s="34">
        <f t="shared" si="88"/>
        <v>2748</v>
      </c>
      <c r="B2752" s="85" t="s">
        <v>187</v>
      </c>
      <c r="C2752" s="85" t="s">
        <v>5855</v>
      </c>
      <c r="D2752" s="85" t="s">
        <v>5856</v>
      </c>
      <c r="E2752" s="85" t="s">
        <v>189</v>
      </c>
      <c r="F2752" s="85" t="s">
        <v>56</v>
      </c>
      <c r="G2752" s="85" t="s">
        <v>189</v>
      </c>
      <c r="H2752" s="85" t="s">
        <v>5857</v>
      </c>
      <c r="I2752" s="94">
        <v>0.35</v>
      </c>
      <c r="J2752" s="78">
        <f t="shared" si="89"/>
        <v>3454.75</v>
      </c>
    </row>
    <row r="2753" spans="1:10" ht="15.5">
      <c r="A2753" s="34">
        <f t="shared" si="88"/>
        <v>2749</v>
      </c>
      <c r="B2753" s="85" t="s">
        <v>187</v>
      </c>
      <c r="C2753" s="85" t="s">
        <v>5858</v>
      </c>
      <c r="D2753" s="85" t="s">
        <v>5859</v>
      </c>
      <c r="E2753" s="85" t="s">
        <v>189</v>
      </c>
      <c r="F2753" s="85" t="s">
        <v>56</v>
      </c>
      <c r="G2753" s="85" t="s">
        <v>189</v>
      </c>
      <c r="H2753" s="85" t="s">
        <v>5860</v>
      </c>
      <c r="I2753" s="94">
        <v>0.35</v>
      </c>
      <c r="J2753" s="78">
        <f t="shared" si="89"/>
        <v>4299.75</v>
      </c>
    </row>
    <row r="2754" spans="1:10" ht="15.5">
      <c r="A2754" s="34">
        <f t="shared" si="88"/>
        <v>2750</v>
      </c>
      <c r="B2754" s="85" t="s">
        <v>187</v>
      </c>
      <c r="C2754" s="85" t="s">
        <v>5861</v>
      </c>
      <c r="D2754" s="85" t="s">
        <v>5862</v>
      </c>
      <c r="E2754" s="85" t="s">
        <v>189</v>
      </c>
      <c r="F2754" s="85" t="s">
        <v>56</v>
      </c>
      <c r="G2754" s="85" t="s">
        <v>189</v>
      </c>
      <c r="H2754" s="85" t="s">
        <v>5863</v>
      </c>
      <c r="I2754" s="94">
        <v>0.35</v>
      </c>
      <c r="J2754" s="78">
        <f t="shared" si="89"/>
        <v>4949.75</v>
      </c>
    </row>
    <row r="2755" spans="1:10" ht="15.5">
      <c r="A2755" s="34">
        <f t="shared" si="88"/>
        <v>2751</v>
      </c>
      <c r="B2755" s="85" t="s">
        <v>187</v>
      </c>
      <c r="C2755" s="85" t="s">
        <v>5864</v>
      </c>
      <c r="D2755" s="85" t="s">
        <v>5865</v>
      </c>
      <c r="E2755" s="85" t="s">
        <v>189</v>
      </c>
      <c r="F2755" s="85" t="s">
        <v>56</v>
      </c>
      <c r="G2755" s="85" t="s">
        <v>189</v>
      </c>
      <c r="H2755" s="85" t="s">
        <v>5863</v>
      </c>
      <c r="I2755" s="94">
        <v>0.35</v>
      </c>
      <c r="J2755" s="78">
        <f t="shared" si="89"/>
        <v>4949.75</v>
      </c>
    </row>
    <row r="2756" spans="1:10" ht="15.5">
      <c r="A2756" s="34">
        <f t="shared" si="88"/>
        <v>2752</v>
      </c>
      <c r="B2756" s="85" t="s">
        <v>187</v>
      </c>
      <c r="C2756" s="85" t="s">
        <v>5866</v>
      </c>
      <c r="D2756" s="85" t="s">
        <v>5867</v>
      </c>
      <c r="E2756" s="85" t="s">
        <v>189</v>
      </c>
      <c r="F2756" s="85" t="s">
        <v>56</v>
      </c>
      <c r="G2756" s="85" t="s">
        <v>189</v>
      </c>
      <c r="H2756" s="85" t="s">
        <v>5868</v>
      </c>
      <c r="I2756" s="94">
        <v>0.35</v>
      </c>
      <c r="J2756" s="78">
        <f t="shared" si="89"/>
        <v>6184.75</v>
      </c>
    </row>
    <row r="2757" spans="1:10" ht="15.5">
      <c r="A2757" s="34">
        <f t="shared" si="88"/>
        <v>2753</v>
      </c>
      <c r="B2757" s="85" t="s">
        <v>187</v>
      </c>
      <c r="C2757" s="85" t="s">
        <v>5869</v>
      </c>
      <c r="D2757" s="85" t="s">
        <v>5870</v>
      </c>
      <c r="E2757" s="85" t="s">
        <v>189</v>
      </c>
      <c r="F2757" s="85" t="s">
        <v>56</v>
      </c>
      <c r="G2757" s="85" t="s">
        <v>189</v>
      </c>
      <c r="H2757" s="85" t="s">
        <v>5868</v>
      </c>
      <c r="I2757" s="94">
        <v>0.35</v>
      </c>
      <c r="J2757" s="78">
        <f t="shared" si="89"/>
        <v>6184.75</v>
      </c>
    </row>
    <row r="2758" spans="1:10" ht="15.5">
      <c r="A2758" s="34">
        <f t="shared" si="88"/>
        <v>2754</v>
      </c>
      <c r="B2758" s="85" t="s">
        <v>187</v>
      </c>
      <c r="C2758" s="85" t="s">
        <v>5871</v>
      </c>
      <c r="D2758" s="85" t="s">
        <v>5872</v>
      </c>
      <c r="E2758" s="85" t="s">
        <v>189</v>
      </c>
      <c r="F2758" s="85" t="s">
        <v>56</v>
      </c>
      <c r="G2758" s="85" t="s">
        <v>189</v>
      </c>
      <c r="H2758" s="85" t="s">
        <v>5868</v>
      </c>
      <c r="I2758" s="94">
        <v>0.35</v>
      </c>
      <c r="J2758" s="78">
        <f t="shared" si="89"/>
        <v>6184.75</v>
      </c>
    </row>
    <row r="2759" spans="1:10" ht="15.5">
      <c r="A2759" s="34">
        <f t="shared" si="88"/>
        <v>2755</v>
      </c>
      <c r="B2759" s="85" t="s">
        <v>187</v>
      </c>
      <c r="C2759" s="85" t="s">
        <v>5873</v>
      </c>
      <c r="D2759" s="85" t="s">
        <v>5874</v>
      </c>
      <c r="E2759" s="85" t="s">
        <v>189</v>
      </c>
      <c r="F2759" s="85" t="s">
        <v>56</v>
      </c>
      <c r="G2759" s="85" t="s">
        <v>189</v>
      </c>
      <c r="H2759" s="85" t="s">
        <v>5875</v>
      </c>
      <c r="I2759" s="94">
        <v>0.35</v>
      </c>
      <c r="J2759" s="78">
        <f t="shared" si="89"/>
        <v>3584.75</v>
      </c>
    </row>
    <row r="2760" spans="1:10" ht="15.5">
      <c r="A2760" s="34">
        <f t="shared" si="88"/>
        <v>2756</v>
      </c>
      <c r="B2760" s="85" t="s">
        <v>187</v>
      </c>
      <c r="C2760" s="85" t="s">
        <v>5876</v>
      </c>
      <c r="D2760" s="85" t="s">
        <v>5877</v>
      </c>
      <c r="E2760" s="85" t="s">
        <v>189</v>
      </c>
      <c r="F2760" s="85" t="s">
        <v>56</v>
      </c>
      <c r="G2760" s="85" t="s">
        <v>189</v>
      </c>
      <c r="H2760" s="85" t="s">
        <v>2439</v>
      </c>
      <c r="I2760" s="94">
        <v>0.35</v>
      </c>
      <c r="J2760" s="78">
        <f t="shared" si="89"/>
        <v>3974.75</v>
      </c>
    </row>
    <row r="2761" spans="1:10" ht="15.5">
      <c r="A2761" s="34">
        <f t="shared" si="88"/>
        <v>2757</v>
      </c>
      <c r="B2761" s="85" t="s">
        <v>187</v>
      </c>
      <c r="C2761" s="85" t="s">
        <v>5878</v>
      </c>
      <c r="D2761" s="85" t="s">
        <v>5879</v>
      </c>
      <c r="E2761" s="85" t="s">
        <v>189</v>
      </c>
      <c r="F2761" s="85" t="s">
        <v>56</v>
      </c>
      <c r="G2761" s="85" t="s">
        <v>189</v>
      </c>
      <c r="H2761" s="85" t="s">
        <v>5880</v>
      </c>
      <c r="I2761" s="94">
        <v>0.35</v>
      </c>
      <c r="J2761" s="78">
        <f t="shared" si="89"/>
        <v>570.05000000000007</v>
      </c>
    </row>
    <row r="2762" spans="1:10" ht="15.5">
      <c r="A2762" s="34">
        <f t="shared" si="88"/>
        <v>2758</v>
      </c>
      <c r="B2762" s="85" t="s">
        <v>187</v>
      </c>
      <c r="C2762" s="85" t="s">
        <v>5881</v>
      </c>
      <c r="D2762" s="85" t="s">
        <v>5882</v>
      </c>
      <c r="E2762" s="85" t="s">
        <v>189</v>
      </c>
      <c r="F2762" s="85" t="s">
        <v>56</v>
      </c>
      <c r="G2762" s="85" t="s">
        <v>189</v>
      </c>
      <c r="H2762" s="85" t="s">
        <v>276</v>
      </c>
      <c r="I2762" s="94">
        <v>0.35</v>
      </c>
      <c r="J2762" s="78">
        <f t="shared" si="89"/>
        <v>845</v>
      </c>
    </row>
    <row r="2763" spans="1:10" ht="15.5">
      <c r="A2763" s="34">
        <f t="shared" si="88"/>
        <v>2759</v>
      </c>
      <c r="B2763" s="85" t="s">
        <v>187</v>
      </c>
      <c r="C2763" s="85" t="s">
        <v>5883</v>
      </c>
      <c r="D2763" s="85" t="s">
        <v>5884</v>
      </c>
      <c r="E2763" s="85" t="s">
        <v>189</v>
      </c>
      <c r="F2763" s="85" t="s">
        <v>56</v>
      </c>
      <c r="G2763" s="85" t="s">
        <v>189</v>
      </c>
      <c r="H2763" s="85" t="s">
        <v>282</v>
      </c>
      <c r="I2763" s="94">
        <v>0.35</v>
      </c>
      <c r="J2763" s="78">
        <f t="shared" si="89"/>
        <v>390</v>
      </c>
    </row>
    <row r="2764" spans="1:10" ht="15.5">
      <c r="A2764" s="34">
        <f t="shared" si="88"/>
        <v>2760</v>
      </c>
      <c r="B2764" s="85" t="s">
        <v>187</v>
      </c>
      <c r="C2764" s="85" t="s">
        <v>5885</v>
      </c>
      <c r="D2764" s="85" t="s">
        <v>5886</v>
      </c>
      <c r="E2764" s="85" t="s">
        <v>189</v>
      </c>
      <c r="F2764" s="85" t="s">
        <v>56</v>
      </c>
      <c r="G2764" s="85" t="s">
        <v>189</v>
      </c>
      <c r="H2764" s="85" t="s">
        <v>5887</v>
      </c>
      <c r="I2764" s="94">
        <v>0.35</v>
      </c>
      <c r="J2764" s="78">
        <f t="shared" si="89"/>
        <v>828.75</v>
      </c>
    </row>
    <row r="2765" spans="1:10" ht="15.5">
      <c r="A2765" s="34">
        <f t="shared" si="88"/>
        <v>2761</v>
      </c>
      <c r="B2765" s="85" t="s">
        <v>187</v>
      </c>
      <c r="C2765" s="85" t="s">
        <v>5888</v>
      </c>
      <c r="D2765" s="85" t="s">
        <v>5889</v>
      </c>
      <c r="E2765" s="85" t="s">
        <v>189</v>
      </c>
      <c r="F2765" s="85" t="s">
        <v>56</v>
      </c>
      <c r="G2765" s="85" t="s">
        <v>189</v>
      </c>
      <c r="H2765" s="85" t="s">
        <v>226</v>
      </c>
      <c r="I2765" s="94">
        <v>0.35</v>
      </c>
      <c r="J2765" s="78">
        <f t="shared" si="89"/>
        <v>157.95000000000002</v>
      </c>
    </row>
    <row r="2766" spans="1:10" ht="15.5">
      <c r="A2766" s="34">
        <f t="shared" si="88"/>
        <v>2762</v>
      </c>
      <c r="B2766" s="85" t="s">
        <v>187</v>
      </c>
      <c r="C2766" s="85" t="s">
        <v>5890</v>
      </c>
      <c r="D2766" s="85" t="s">
        <v>5891</v>
      </c>
      <c r="E2766" s="85" t="s">
        <v>189</v>
      </c>
      <c r="F2766" s="85" t="s">
        <v>56</v>
      </c>
      <c r="G2766" s="85" t="s">
        <v>189</v>
      </c>
      <c r="H2766" s="85" t="s">
        <v>5892</v>
      </c>
      <c r="I2766" s="94">
        <v>0.35</v>
      </c>
      <c r="J2766" s="78">
        <f t="shared" si="89"/>
        <v>7423</v>
      </c>
    </row>
    <row r="2767" spans="1:10" ht="15.5">
      <c r="A2767" s="34">
        <f t="shared" si="88"/>
        <v>2763</v>
      </c>
      <c r="B2767" s="85" t="s">
        <v>187</v>
      </c>
      <c r="C2767" s="85" t="s">
        <v>5893</v>
      </c>
      <c r="D2767" s="85" t="s">
        <v>5894</v>
      </c>
      <c r="E2767" s="85" t="s">
        <v>189</v>
      </c>
      <c r="F2767" s="85" t="s">
        <v>56</v>
      </c>
      <c r="G2767" s="85" t="s">
        <v>189</v>
      </c>
      <c r="H2767" s="85" t="s">
        <v>5895</v>
      </c>
      <c r="I2767" s="94">
        <v>0.35</v>
      </c>
      <c r="J2767" s="78">
        <f t="shared" si="89"/>
        <v>1452.1000000000001</v>
      </c>
    </row>
    <row r="2768" spans="1:10" ht="15.5">
      <c r="A2768" s="34">
        <f t="shared" si="88"/>
        <v>2764</v>
      </c>
      <c r="B2768" s="85" t="s">
        <v>187</v>
      </c>
      <c r="C2768" s="85" t="s">
        <v>5896</v>
      </c>
      <c r="D2768" s="85" t="s">
        <v>5897</v>
      </c>
      <c r="E2768" s="85" t="s">
        <v>189</v>
      </c>
      <c r="F2768" s="85" t="s">
        <v>56</v>
      </c>
      <c r="G2768" s="85" t="s">
        <v>189</v>
      </c>
      <c r="H2768" s="85" t="s">
        <v>5898</v>
      </c>
      <c r="I2768" s="94">
        <v>0.35</v>
      </c>
      <c r="J2768" s="78">
        <f t="shared" si="89"/>
        <v>2778.75</v>
      </c>
    </row>
    <row r="2769" spans="1:10" ht="15.5">
      <c r="A2769" s="34">
        <f t="shared" si="88"/>
        <v>2765</v>
      </c>
      <c r="B2769" s="85" t="s">
        <v>187</v>
      </c>
      <c r="C2769" s="85" t="s">
        <v>5899</v>
      </c>
      <c r="D2769" s="85" t="s">
        <v>5900</v>
      </c>
      <c r="E2769" s="85" t="s">
        <v>189</v>
      </c>
      <c r="F2769" s="85" t="s">
        <v>56</v>
      </c>
      <c r="G2769" s="85" t="s">
        <v>189</v>
      </c>
      <c r="H2769" s="85" t="s">
        <v>5901</v>
      </c>
      <c r="I2769" s="94">
        <v>0.35</v>
      </c>
      <c r="J2769" s="78">
        <f t="shared" si="89"/>
        <v>483.6</v>
      </c>
    </row>
    <row r="2770" spans="1:10" ht="15.5">
      <c r="A2770" s="34">
        <f t="shared" si="88"/>
        <v>2766</v>
      </c>
      <c r="B2770" s="85" t="s">
        <v>187</v>
      </c>
      <c r="C2770" s="85" t="s">
        <v>5902</v>
      </c>
      <c r="D2770" s="85" t="s">
        <v>5903</v>
      </c>
      <c r="E2770" s="85" t="s">
        <v>189</v>
      </c>
      <c r="F2770" s="85" t="s">
        <v>56</v>
      </c>
      <c r="G2770" s="85" t="s">
        <v>189</v>
      </c>
      <c r="H2770" s="85" t="s">
        <v>5904</v>
      </c>
      <c r="I2770" s="94">
        <v>0.35</v>
      </c>
      <c r="J2770" s="78">
        <f t="shared" si="89"/>
        <v>5599.75</v>
      </c>
    </row>
    <row r="2771" spans="1:10" ht="15.5">
      <c r="A2771" s="34">
        <f t="shared" si="88"/>
        <v>2767</v>
      </c>
      <c r="B2771" s="85" t="s">
        <v>187</v>
      </c>
      <c r="C2771" s="85" t="s">
        <v>5905</v>
      </c>
      <c r="D2771" s="85" t="s">
        <v>5906</v>
      </c>
      <c r="E2771" s="85" t="s">
        <v>189</v>
      </c>
      <c r="F2771" s="85" t="s">
        <v>56</v>
      </c>
      <c r="G2771" s="85" t="s">
        <v>189</v>
      </c>
      <c r="H2771" s="85" t="s">
        <v>5907</v>
      </c>
      <c r="I2771" s="94">
        <v>0.35</v>
      </c>
      <c r="J2771" s="78">
        <f t="shared" si="89"/>
        <v>5274.75</v>
      </c>
    </row>
    <row r="2772" spans="1:10" ht="15.5">
      <c r="A2772" s="34">
        <f t="shared" si="88"/>
        <v>2768</v>
      </c>
      <c r="B2772" s="85" t="s">
        <v>187</v>
      </c>
      <c r="C2772" s="85" t="s">
        <v>5908</v>
      </c>
      <c r="D2772" s="85" t="s">
        <v>5909</v>
      </c>
      <c r="E2772" s="85" t="s">
        <v>189</v>
      </c>
      <c r="F2772" s="85" t="s">
        <v>56</v>
      </c>
      <c r="G2772" s="85" t="s">
        <v>189</v>
      </c>
      <c r="H2772" s="85" t="s">
        <v>5910</v>
      </c>
      <c r="I2772" s="94">
        <v>0.35</v>
      </c>
      <c r="J2772" s="78">
        <f t="shared" si="89"/>
        <v>7354.75</v>
      </c>
    </row>
    <row r="2773" spans="1:10" ht="15.5">
      <c r="A2773" s="34">
        <f t="shared" si="88"/>
        <v>2769</v>
      </c>
      <c r="B2773" s="85" t="s">
        <v>187</v>
      </c>
      <c r="C2773" s="85" t="s">
        <v>5911</v>
      </c>
      <c r="D2773" s="85" t="s">
        <v>5912</v>
      </c>
      <c r="E2773" s="85" t="s">
        <v>189</v>
      </c>
      <c r="F2773" s="85" t="s">
        <v>56</v>
      </c>
      <c r="G2773" s="85" t="s">
        <v>189</v>
      </c>
      <c r="H2773" s="85" t="s">
        <v>5910</v>
      </c>
      <c r="I2773" s="94">
        <v>0.35</v>
      </c>
      <c r="J2773" s="78">
        <f t="shared" si="89"/>
        <v>7354.75</v>
      </c>
    </row>
    <row r="2774" spans="1:10" ht="15.5">
      <c r="A2774" s="34">
        <f t="shared" si="88"/>
        <v>2770</v>
      </c>
      <c r="B2774" s="85" t="s">
        <v>187</v>
      </c>
      <c r="C2774" s="85" t="s">
        <v>5913</v>
      </c>
      <c r="D2774" s="85" t="s">
        <v>5914</v>
      </c>
      <c r="E2774" s="85" t="s">
        <v>189</v>
      </c>
      <c r="F2774" s="85" t="s">
        <v>56</v>
      </c>
      <c r="G2774" s="85" t="s">
        <v>189</v>
      </c>
      <c r="H2774" s="85" t="s">
        <v>333</v>
      </c>
      <c r="I2774" s="94">
        <v>0.35</v>
      </c>
      <c r="J2774" s="78">
        <f t="shared" si="89"/>
        <v>6435</v>
      </c>
    </row>
    <row r="2775" spans="1:10" ht="15.5">
      <c r="A2775" s="34">
        <f t="shared" ref="A2775:A2838" si="90">SUM(A2774+1)</f>
        <v>2771</v>
      </c>
      <c r="B2775" s="85" t="s">
        <v>187</v>
      </c>
      <c r="C2775" s="85" t="s">
        <v>5915</v>
      </c>
      <c r="D2775" s="85" t="s">
        <v>5916</v>
      </c>
      <c r="E2775" s="85" t="s">
        <v>189</v>
      </c>
      <c r="F2775" s="85" t="s">
        <v>56</v>
      </c>
      <c r="G2775" s="85" t="s">
        <v>189</v>
      </c>
      <c r="H2775" s="85" t="s">
        <v>5917</v>
      </c>
      <c r="I2775" s="94">
        <v>0.35</v>
      </c>
      <c r="J2775" s="78">
        <f t="shared" si="89"/>
        <v>8580</v>
      </c>
    </row>
    <row r="2776" spans="1:10" ht="15.5">
      <c r="A2776" s="34">
        <f t="shared" si="90"/>
        <v>2772</v>
      </c>
      <c r="B2776" s="85" t="s">
        <v>187</v>
      </c>
      <c r="C2776" s="85" t="s">
        <v>5918</v>
      </c>
      <c r="D2776" s="85" t="s">
        <v>5919</v>
      </c>
      <c r="E2776" s="85" t="s">
        <v>189</v>
      </c>
      <c r="F2776" s="85" t="s">
        <v>56</v>
      </c>
      <c r="G2776" s="85" t="s">
        <v>189</v>
      </c>
      <c r="H2776" s="85" t="s">
        <v>336</v>
      </c>
      <c r="I2776" s="94">
        <v>0.35</v>
      </c>
      <c r="J2776" s="78">
        <f t="shared" si="89"/>
        <v>8385</v>
      </c>
    </row>
    <row r="2777" spans="1:10" ht="15.5">
      <c r="A2777" s="34">
        <f t="shared" si="90"/>
        <v>2773</v>
      </c>
      <c r="B2777" s="85" t="s">
        <v>187</v>
      </c>
      <c r="C2777" s="85" t="s">
        <v>5920</v>
      </c>
      <c r="D2777" s="85" t="s">
        <v>5921</v>
      </c>
      <c r="E2777" s="85" t="s">
        <v>189</v>
      </c>
      <c r="F2777" s="85" t="s">
        <v>56</v>
      </c>
      <c r="G2777" s="85" t="s">
        <v>189</v>
      </c>
      <c r="H2777" s="85" t="s">
        <v>5922</v>
      </c>
      <c r="I2777" s="94">
        <v>0.35</v>
      </c>
      <c r="J2777" s="78">
        <f t="shared" si="89"/>
        <v>10855</v>
      </c>
    </row>
    <row r="2778" spans="1:10" ht="15.5">
      <c r="A2778" s="34">
        <f t="shared" si="90"/>
        <v>2774</v>
      </c>
      <c r="B2778" s="85" t="s">
        <v>187</v>
      </c>
      <c r="C2778" s="85" t="s">
        <v>5923</v>
      </c>
      <c r="D2778" s="85" t="s">
        <v>5924</v>
      </c>
      <c r="E2778" s="85" t="s">
        <v>189</v>
      </c>
      <c r="F2778" s="85" t="s">
        <v>56</v>
      </c>
      <c r="G2778" s="85" t="s">
        <v>189</v>
      </c>
      <c r="H2778" s="85" t="s">
        <v>5922</v>
      </c>
      <c r="I2778" s="94">
        <v>0.35</v>
      </c>
      <c r="J2778" s="78">
        <f t="shared" si="89"/>
        <v>10855</v>
      </c>
    </row>
    <row r="2779" spans="1:10" ht="15.5">
      <c r="A2779" s="34">
        <f t="shared" si="90"/>
        <v>2775</v>
      </c>
      <c r="B2779" s="85" t="s">
        <v>187</v>
      </c>
      <c r="C2779" s="85" t="s">
        <v>5925</v>
      </c>
      <c r="D2779" s="85" t="s">
        <v>5926</v>
      </c>
      <c r="E2779" s="85" t="s">
        <v>189</v>
      </c>
      <c r="F2779" s="85" t="s">
        <v>56</v>
      </c>
      <c r="G2779" s="85" t="s">
        <v>189</v>
      </c>
      <c r="H2779" s="85" t="s">
        <v>5922</v>
      </c>
      <c r="I2779" s="94">
        <v>0.35</v>
      </c>
      <c r="J2779" s="78">
        <f t="shared" si="89"/>
        <v>10855</v>
      </c>
    </row>
    <row r="2780" spans="1:10" ht="15.5">
      <c r="A2780" s="34">
        <f t="shared" si="90"/>
        <v>2776</v>
      </c>
      <c r="B2780" s="85" t="s">
        <v>187</v>
      </c>
      <c r="C2780" s="85" t="s">
        <v>5927</v>
      </c>
      <c r="D2780" s="85" t="s">
        <v>5928</v>
      </c>
      <c r="E2780" s="85" t="s">
        <v>189</v>
      </c>
      <c r="F2780" s="85" t="s">
        <v>56</v>
      </c>
      <c r="G2780" s="85" t="s">
        <v>189</v>
      </c>
      <c r="H2780" s="85" t="s">
        <v>5929</v>
      </c>
      <c r="I2780" s="94">
        <v>0.35</v>
      </c>
      <c r="J2780" s="78">
        <f t="shared" si="89"/>
        <v>12805</v>
      </c>
    </row>
    <row r="2781" spans="1:10" ht="15.5">
      <c r="A2781" s="34">
        <f t="shared" si="90"/>
        <v>2777</v>
      </c>
      <c r="B2781" s="85" t="s">
        <v>187</v>
      </c>
      <c r="C2781" s="85" t="s">
        <v>5930</v>
      </c>
      <c r="D2781" s="85" t="s">
        <v>5931</v>
      </c>
      <c r="E2781" s="85" t="s">
        <v>189</v>
      </c>
      <c r="F2781" s="85" t="s">
        <v>56</v>
      </c>
      <c r="G2781" s="85" t="s">
        <v>189</v>
      </c>
      <c r="H2781" s="85" t="s">
        <v>5929</v>
      </c>
      <c r="I2781" s="94">
        <v>0.35</v>
      </c>
      <c r="J2781" s="78">
        <f t="shared" si="89"/>
        <v>12805</v>
      </c>
    </row>
    <row r="2782" spans="1:10" ht="15.5">
      <c r="A2782" s="34">
        <f t="shared" si="90"/>
        <v>2778</v>
      </c>
      <c r="B2782" s="85" t="s">
        <v>187</v>
      </c>
      <c r="C2782" s="85" t="s">
        <v>5932</v>
      </c>
      <c r="D2782" s="85" t="s">
        <v>5933</v>
      </c>
      <c r="E2782" s="85" t="s">
        <v>189</v>
      </c>
      <c r="F2782" s="85" t="s">
        <v>56</v>
      </c>
      <c r="G2782" s="85" t="s">
        <v>189</v>
      </c>
      <c r="H2782" s="85" t="s">
        <v>5929</v>
      </c>
      <c r="I2782" s="94">
        <v>0.35</v>
      </c>
      <c r="J2782" s="78">
        <f t="shared" si="89"/>
        <v>12805</v>
      </c>
    </row>
    <row r="2783" spans="1:10" ht="15.5">
      <c r="A2783" s="34">
        <f t="shared" si="90"/>
        <v>2779</v>
      </c>
      <c r="B2783" s="85" t="s">
        <v>187</v>
      </c>
      <c r="C2783" s="85" t="s">
        <v>5934</v>
      </c>
      <c r="D2783" s="85" t="s">
        <v>5935</v>
      </c>
      <c r="E2783" s="85" t="s">
        <v>189</v>
      </c>
      <c r="F2783" s="85" t="s">
        <v>56</v>
      </c>
      <c r="G2783" s="85" t="s">
        <v>189</v>
      </c>
      <c r="H2783" s="85" t="s">
        <v>5936</v>
      </c>
      <c r="I2783" s="94">
        <v>0.35</v>
      </c>
      <c r="J2783" s="78">
        <f t="shared" si="89"/>
        <v>8979.75</v>
      </c>
    </row>
    <row r="2784" spans="1:10" ht="15.5">
      <c r="A2784" s="34">
        <f t="shared" si="90"/>
        <v>2780</v>
      </c>
      <c r="B2784" s="85" t="s">
        <v>187</v>
      </c>
      <c r="C2784" s="85" t="s">
        <v>5937</v>
      </c>
      <c r="D2784" s="85" t="s">
        <v>5938</v>
      </c>
      <c r="E2784" s="85" t="s">
        <v>189</v>
      </c>
      <c r="F2784" s="85" t="s">
        <v>56</v>
      </c>
      <c r="G2784" s="85" t="s">
        <v>189</v>
      </c>
      <c r="H2784" s="85" t="s">
        <v>5939</v>
      </c>
      <c r="I2784" s="94">
        <v>0.35</v>
      </c>
      <c r="J2784" s="78">
        <f t="shared" si="89"/>
        <v>8654.75</v>
      </c>
    </row>
    <row r="2785" spans="1:10" ht="15.5">
      <c r="A2785" s="34">
        <f t="shared" si="90"/>
        <v>2781</v>
      </c>
      <c r="B2785" s="85" t="s">
        <v>187</v>
      </c>
      <c r="C2785" s="85" t="s">
        <v>5940</v>
      </c>
      <c r="D2785" s="85" t="s">
        <v>5941</v>
      </c>
      <c r="E2785" s="85" t="s">
        <v>189</v>
      </c>
      <c r="F2785" s="85" t="s">
        <v>56</v>
      </c>
      <c r="G2785" s="85" t="s">
        <v>189</v>
      </c>
      <c r="H2785" s="85" t="s">
        <v>5936</v>
      </c>
      <c r="I2785" s="94">
        <v>0.35</v>
      </c>
      <c r="J2785" s="78">
        <f t="shared" si="89"/>
        <v>8979.75</v>
      </c>
    </row>
    <row r="2786" spans="1:10" ht="15.5">
      <c r="A2786" s="34">
        <f t="shared" si="90"/>
        <v>2782</v>
      </c>
      <c r="B2786" s="85" t="s">
        <v>187</v>
      </c>
      <c r="C2786" s="85" t="s">
        <v>5942</v>
      </c>
      <c r="D2786" s="85" t="s">
        <v>5943</v>
      </c>
      <c r="E2786" s="85" t="s">
        <v>189</v>
      </c>
      <c r="F2786" s="85" t="s">
        <v>56</v>
      </c>
      <c r="G2786" s="85" t="s">
        <v>189</v>
      </c>
      <c r="H2786" s="85" t="s">
        <v>5939</v>
      </c>
      <c r="I2786" s="94">
        <v>0.35</v>
      </c>
      <c r="J2786" s="78">
        <f t="shared" si="89"/>
        <v>8654.75</v>
      </c>
    </row>
    <row r="2787" spans="1:10" ht="15.5">
      <c r="A2787" s="34">
        <f t="shared" si="90"/>
        <v>2783</v>
      </c>
      <c r="B2787" s="85" t="s">
        <v>187</v>
      </c>
      <c r="C2787" s="85" t="s">
        <v>5944</v>
      </c>
      <c r="D2787" s="85" t="s">
        <v>5945</v>
      </c>
      <c r="E2787" s="85" t="s">
        <v>189</v>
      </c>
      <c r="F2787" s="85" t="s">
        <v>56</v>
      </c>
      <c r="G2787" s="85" t="s">
        <v>189</v>
      </c>
      <c r="H2787" s="85" t="s">
        <v>5939</v>
      </c>
      <c r="I2787" s="94">
        <v>0.35</v>
      </c>
      <c r="J2787" s="78">
        <f t="shared" si="89"/>
        <v>8654.75</v>
      </c>
    </row>
    <row r="2788" spans="1:10" ht="15.5">
      <c r="A2788" s="34">
        <f t="shared" si="90"/>
        <v>2784</v>
      </c>
      <c r="B2788" s="85" t="s">
        <v>187</v>
      </c>
      <c r="C2788" s="85" t="s">
        <v>5946</v>
      </c>
      <c r="D2788" s="85" t="s">
        <v>5947</v>
      </c>
      <c r="E2788" s="85" t="s">
        <v>189</v>
      </c>
      <c r="F2788" s="85" t="s">
        <v>56</v>
      </c>
      <c r="G2788" s="85" t="s">
        <v>189</v>
      </c>
      <c r="H2788" s="85" t="s">
        <v>5948</v>
      </c>
      <c r="I2788" s="94">
        <v>0.35</v>
      </c>
      <c r="J2788" s="78">
        <f t="shared" si="89"/>
        <v>14755</v>
      </c>
    </row>
    <row r="2789" spans="1:10" ht="15.5">
      <c r="A2789" s="34">
        <f t="shared" si="90"/>
        <v>2785</v>
      </c>
      <c r="B2789" s="85" t="s">
        <v>187</v>
      </c>
      <c r="C2789" s="85" t="s">
        <v>5949</v>
      </c>
      <c r="D2789" s="85" t="s">
        <v>5950</v>
      </c>
      <c r="E2789" s="85" t="s">
        <v>189</v>
      </c>
      <c r="F2789" s="85" t="s">
        <v>56</v>
      </c>
      <c r="G2789" s="85" t="s">
        <v>189</v>
      </c>
      <c r="H2789" s="85" t="s">
        <v>5948</v>
      </c>
      <c r="I2789" s="94">
        <v>0.35</v>
      </c>
      <c r="J2789" s="78">
        <f t="shared" si="89"/>
        <v>14755</v>
      </c>
    </row>
    <row r="2790" spans="1:10" ht="15.5">
      <c r="A2790" s="34">
        <f t="shared" si="90"/>
        <v>2786</v>
      </c>
      <c r="B2790" s="85" t="s">
        <v>187</v>
      </c>
      <c r="C2790" s="85" t="s">
        <v>5951</v>
      </c>
      <c r="D2790" s="85" t="s">
        <v>5952</v>
      </c>
      <c r="E2790" s="85" t="s">
        <v>189</v>
      </c>
      <c r="F2790" s="85" t="s">
        <v>56</v>
      </c>
      <c r="G2790" s="85" t="s">
        <v>189</v>
      </c>
      <c r="H2790" s="85" t="s">
        <v>5948</v>
      </c>
      <c r="I2790" s="94">
        <v>0.35</v>
      </c>
      <c r="J2790" s="78">
        <f t="shared" ref="J2790:J2853" si="91">H2790*(1-I2790)</f>
        <v>14755</v>
      </c>
    </row>
    <row r="2791" spans="1:10" ht="15.5">
      <c r="A2791" s="34">
        <f t="shared" si="90"/>
        <v>2787</v>
      </c>
      <c r="B2791" s="85" t="s">
        <v>187</v>
      </c>
      <c r="C2791" s="85" t="s">
        <v>5953</v>
      </c>
      <c r="D2791" s="85" t="s">
        <v>5954</v>
      </c>
      <c r="E2791" s="85" t="s">
        <v>189</v>
      </c>
      <c r="F2791" s="85" t="s">
        <v>56</v>
      </c>
      <c r="G2791" s="85" t="s">
        <v>189</v>
      </c>
      <c r="H2791" s="85" t="s">
        <v>5955</v>
      </c>
      <c r="I2791" s="94">
        <v>0.35</v>
      </c>
      <c r="J2791" s="78">
        <f t="shared" si="91"/>
        <v>5404.75</v>
      </c>
    </row>
    <row r="2792" spans="1:10" ht="15.5">
      <c r="A2792" s="34">
        <f t="shared" si="90"/>
        <v>2788</v>
      </c>
      <c r="B2792" s="85" t="s">
        <v>187</v>
      </c>
      <c r="C2792" s="85" t="s">
        <v>5956</v>
      </c>
      <c r="D2792" s="85" t="s">
        <v>5957</v>
      </c>
      <c r="E2792" s="85" t="s">
        <v>189</v>
      </c>
      <c r="F2792" s="85" t="s">
        <v>56</v>
      </c>
      <c r="G2792" s="85" t="s">
        <v>189</v>
      </c>
      <c r="H2792" s="85" t="s">
        <v>2272</v>
      </c>
      <c r="I2792" s="94">
        <v>0.35</v>
      </c>
      <c r="J2792" s="78">
        <f t="shared" si="91"/>
        <v>188.5</v>
      </c>
    </row>
    <row r="2793" spans="1:10" ht="15.5">
      <c r="A2793" s="34">
        <f t="shared" si="90"/>
        <v>2789</v>
      </c>
      <c r="B2793" s="85" t="s">
        <v>187</v>
      </c>
      <c r="C2793" s="85" t="s">
        <v>5958</v>
      </c>
      <c r="D2793" s="85" t="s">
        <v>5959</v>
      </c>
      <c r="E2793" s="85" t="s">
        <v>189</v>
      </c>
      <c r="F2793" s="85" t="s">
        <v>56</v>
      </c>
      <c r="G2793" s="85" t="s">
        <v>189</v>
      </c>
      <c r="H2793" s="85" t="s">
        <v>3256</v>
      </c>
      <c r="I2793" s="94">
        <v>0.35</v>
      </c>
      <c r="J2793" s="78">
        <f t="shared" si="91"/>
        <v>2284.75</v>
      </c>
    </row>
    <row r="2794" spans="1:10" ht="15.5">
      <c r="A2794" s="34">
        <f t="shared" si="90"/>
        <v>2790</v>
      </c>
      <c r="B2794" s="85" t="s">
        <v>187</v>
      </c>
      <c r="C2794" s="85" t="s">
        <v>5960</v>
      </c>
      <c r="D2794" s="85" t="s">
        <v>5961</v>
      </c>
      <c r="E2794" s="85" t="s">
        <v>189</v>
      </c>
      <c r="F2794" s="85" t="s">
        <v>56</v>
      </c>
      <c r="G2794" s="85" t="s">
        <v>189</v>
      </c>
      <c r="H2794" s="85" t="s">
        <v>351</v>
      </c>
      <c r="I2794" s="94">
        <v>0.35</v>
      </c>
      <c r="J2794" s="78">
        <f t="shared" si="91"/>
        <v>59.800000000000004</v>
      </c>
    </row>
    <row r="2795" spans="1:10" ht="15.5">
      <c r="A2795" s="34">
        <f t="shared" si="90"/>
        <v>2791</v>
      </c>
      <c r="B2795" s="85" t="s">
        <v>187</v>
      </c>
      <c r="C2795" s="85" t="s">
        <v>5962</v>
      </c>
      <c r="D2795" s="85" t="s">
        <v>5963</v>
      </c>
      <c r="E2795" s="85" t="s">
        <v>189</v>
      </c>
      <c r="F2795" s="85" t="s">
        <v>56</v>
      </c>
      <c r="G2795" s="85" t="s">
        <v>189</v>
      </c>
      <c r="H2795" s="85" t="s">
        <v>1711</v>
      </c>
      <c r="I2795" s="94">
        <v>0.35</v>
      </c>
      <c r="J2795" s="78">
        <f t="shared" si="91"/>
        <v>125.45</v>
      </c>
    </row>
    <row r="2796" spans="1:10" ht="15.5">
      <c r="A2796" s="34">
        <f t="shared" si="90"/>
        <v>2792</v>
      </c>
      <c r="B2796" s="85" t="s">
        <v>187</v>
      </c>
      <c r="C2796" s="85" t="s">
        <v>5964</v>
      </c>
      <c r="D2796" s="85" t="s">
        <v>5965</v>
      </c>
      <c r="E2796" s="85" t="s">
        <v>189</v>
      </c>
      <c r="F2796" s="85" t="s">
        <v>56</v>
      </c>
      <c r="G2796" s="85" t="s">
        <v>189</v>
      </c>
      <c r="H2796" s="85" t="s">
        <v>5966</v>
      </c>
      <c r="I2796" s="94">
        <v>0.35</v>
      </c>
      <c r="J2796" s="78">
        <f t="shared" si="91"/>
        <v>1010.1</v>
      </c>
    </row>
    <row r="2797" spans="1:10" ht="15.5">
      <c r="A2797" s="34">
        <f t="shared" si="90"/>
        <v>2793</v>
      </c>
      <c r="B2797" s="85" t="s">
        <v>187</v>
      </c>
      <c r="C2797" s="85" t="s">
        <v>5967</v>
      </c>
      <c r="D2797" s="85" t="s">
        <v>5968</v>
      </c>
      <c r="E2797" s="85" t="s">
        <v>189</v>
      </c>
      <c r="F2797" s="85" t="s">
        <v>56</v>
      </c>
      <c r="G2797" s="85" t="s">
        <v>189</v>
      </c>
      <c r="H2797" s="85" t="s">
        <v>5969</v>
      </c>
      <c r="I2797" s="94">
        <v>0.35</v>
      </c>
      <c r="J2797" s="78">
        <f t="shared" si="91"/>
        <v>820.95</v>
      </c>
    </row>
    <row r="2798" spans="1:10" ht="15.5">
      <c r="A2798" s="34">
        <f t="shared" si="90"/>
        <v>2794</v>
      </c>
      <c r="B2798" s="85" t="s">
        <v>187</v>
      </c>
      <c r="C2798" s="85" t="s">
        <v>5970</v>
      </c>
      <c r="D2798" s="85" t="s">
        <v>5971</v>
      </c>
      <c r="E2798" s="85" t="s">
        <v>189</v>
      </c>
      <c r="F2798" s="85" t="s">
        <v>56</v>
      </c>
      <c r="G2798" s="85" t="s">
        <v>189</v>
      </c>
      <c r="H2798" s="85" t="s">
        <v>5972</v>
      </c>
      <c r="I2798" s="94">
        <v>0.35</v>
      </c>
      <c r="J2798" s="78">
        <f t="shared" si="91"/>
        <v>2447.25</v>
      </c>
    </row>
    <row r="2799" spans="1:10" ht="15.5">
      <c r="A2799" s="34">
        <f t="shared" si="90"/>
        <v>2795</v>
      </c>
      <c r="B2799" s="85" t="s">
        <v>187</v>
      </c>
      <c r="C2799" s="85" t="s">
        <v>5973</v>
      </c>
      <c r="D2799" s="85" t="s">
        <v>5974</v>
      </c>
      <c r="E2799" s="85" t="s">
        <v>189</v>
      </c>
      <c r="F2799" s="85" t="s">
        <v>56</v>
      </c>
      <c r="G2799" s="85" t="s">
        <v>189</v>
      </c>
      <c r="H2799" s="85" t="s">
        <v>5972</v>
      </c>
      <c r="I2799" s="94">
        <v>0.35</v>
      </c>
      <c r="J2799" s="78">
        <f t="shared" si="91"/>
        <v>2447.25</v>
      </c>
    </row>
    <row r="2800" spans="1:10" ht="15.5">
      <c r="A2800" s="34">
        <f t="shared" si="90"/>
        <v>2796</v>
      </c>
      <c r="B2800" s="85" t="s">
        <v>187</v>
      </c>
      <c r="C2800" s="85" t="s">
        <v>5975</v>
      </c>
      <c r="D2800" s="85" t="s">
        <v>5976</v>
      </c>
      <c r="E2800" s="85" t="s">
        <v>189</v>
      </c>
      <c r="F2800" s="85" t="s">
        <v>56</v>
      </c>
      <c r="G2800" s="85" t="s">
        <v>189</v>
      </c>
      <c r="H2800" s="85" t="s">
        <v>5977</v>
      </c>
      <c r="I2800" s="94">
        <v>0.35</v>
      </c>
      <c r="J2800" s="78">
        <f t="shared" si="91"/>
        <v>671.45</v>
      </c>
    </row>
    <row r="2801" spans="1:10" ht="15.5">
      <c r="A2801" s="34">
        <f t="shared" si="90"/>
        <v>2797</v>
      </c>
      <c r="B2801" s="85" t="s">
        <v>187</v>
      </c>
      <c r="C2801" s="85" t="s">
        <v>5978</v>
      </c>
      <c r="D2801" s="85" t="s">
        <v>5979</v>
      </c>
      <c r="E2801" s="85" t="s">
        <v>189</v>
      </c>
      <c r="F2801" s="85" t="s">
        <v>56</v>
      </c>
      <c r="G2801" s="85" t="s">
        <v>189</v>
      </c>
      <c r="H2801" s="85" t="s">
        <v>246</v>
      </c>
      <c r="I2801" s="94">
        <v>0.35</v>
      </c>
      <c r="J2801" s="78">
        <f t="shared" si="91"/>
        <v>196.95000000000002</v>
      </c>
    </row>
    <row r="2802" spans="1:10" ht="15.5">
      <c r="A2802" s="34">
        <f t="shared" si="90"/>
        <v>2798</v>
      </c>
      <c r="B2802" s="85" t="s">
        <v>187</v>
      </c>
      <c r="C2802" s="85" t="s">
        <v>5980</v>
      </c>
      <c r="D2802" s="85" t="s">
        <v>5981</v>
      </c>
      <c r="E2802" s="85" t="s">
        <v>189</v>
      </c>
      <c r="F2802" s="85" t="s">
        <v>56</v>
      </c>
      <c r="G2802" s="85" t="s">
        <v>189</v>
      </c>
      <c r="H2802" s="85" t="s">
        <v>344</v>
      </c>
      <c r="I2802" s="94">
        <v>0.35</v>
      </c>
      <c r="J2802" s="78">
        <f t="shared" si="91"/>
        <v>214.5</v>
      </c>
    </row>
    <row r="2803" spans="1:10" ht="15.5">
      <c r="A2803" s="34">
        <f t="shared" si="90"/>
        <v>2799</v>
      </c>
      <c r="B2803" s="85" t="s">
        <v>187</v>
      </c>
      <c r="C2803" s="85" t="s">
        <v>5982</v>
      </c>
      <c r="D2803" s="85" t="s">
        <v>5983</v>
      </c>
      <c r="E2803" s="85" t="s">
        <v>189</v>
      </c>
      <c r="F2803" s="85" t="s">
        <v>56</v>
      </c>
      <c r="G2803" s="85" t="s">
        <v>189</v>
      </c>
      <c r="H2803" s="85" t="s">
        <v>3947</v>
      </c>
      <c r="I2803" s="94">
        <v>0.35</v>
      </c>
      <c r="J2803" s="78">
        <f t="shared" si="91"/>
        <v>529.1</v>
      </c>
    </row>
    <row r="2804" spans="1:10" ht="15.5">
      <c r="A2804" s="34">
        <f t="shared" si="90"/>
        <v>2800</v>
      </c>
      <c r="B2804" s="85" t="s">
        <v>187</v>
      </c>
      <c r="C2804" s="85" t="s">
        <v>5984</v>
      </c>
      <c r="D2804" s="85" t="s">
        <v>5985</v>
      </c>
      <c r="E2804" s="85" t="s">
        <v>189</v>
      </c>
      <c r="F2804" s="85" t="s">
        <v>56</v>
      </c>
      <c r="G2804" s="85" t="s">
        <v>189</v>
      </c>
      <c r="H2804" s="85" t="s">
        <v>211</v>
      </c>
      <c r="I2804" s="94">
        <v>0.35</v>
      </c>
      <c r="J2804" s="78">
        <f t="shared" si="91"/>
        <v>158.6</v>
      </c>
    </row>
    <row r="2805" spans="1:10" ht="15.5">
      <c r="A2805" s="34">
        <f t="shared" si="90"/>
        <v>2801</v>
      </c>
      <c r="B2805" s="85" t="s">
        <v>187</v>
      </c>
      <c r="C2805" s="85" t="s">
        <v>5986</v>
      </c>
      <c r="D2805" s="85" t="s">
        <v>5987</v>
      </c>
      <c r="E2805" s="85" t="s">
        <v>189</v>
      </c>
      <c r="F2805" s="85" t="s">
        <v>56</v>
      </c>
      <c r="G2805" s="85" t="s">
        <v>189</v>
      </c>
      <c r="H2805" s="85" t="s">
        <v>5988</v>
      </c>
      <c r="I2805" s="94">
        <v>0.35</v>
      </c>
      <c r="J2805" s="78">
        <f t="shared" si="91"/>
        <v>498.55</v>
      </c>
    </row>
    <row r="2806" spans="1:10" ht="15.5">
      <c r="A2806" s="34">
        <f t="shared" si="90"/>
        <v>2802</v>
      </c>
      <c r="B2806" s="85" t="s">
        <v>187</v>
      </c>
      <c r="C2806" s="85" t="s">
        <v>5989</v>
      </c>
      <c r="D2806" s="85" t="s">
        <v>5990</v>
      </c>
      <c r="E2806" s="85" t="s">
        <v>189</v>
      </c>
      <c r="F2806" s="85" t="s">
        <v>56</v>
      </c>
      <c r="G2806" s="85" t="s">
        <v>189</v>
      </c>
      <c r="H2806" s="85" t="s">
        <v>5991</v>
      </c>
      <c r="I2806" s="94">
        <v>0.35</v>
      </c>
      <c r="J2806" s="78">
        <f t="shared" si="91"/>
        <v>947.05000000000007</v>
      </c>
    </row>
    <row r="2807" spans="1:10" ht="15.5">
      <c r="A2807" s="34">
        <f t="shared" si="90"/>
        <v>2803</v>
      </c>
      <c r="B2807" s="85" t="s">
        <v>187</v>
      </c>
      <c r="C2807" s="85" t="s">
        <v>5992</v>
      </c>
      <c r="D2807" s="85" t="s">
        <v>5993</v>
      </c>
      <c r="E2807" s="85" t="s">
        <v>189</v>
      </c>
      <c r="F2807" s="85" t="s">
        <v>56</v>
      </c>
      <c r="G2807" s="85" t="s">
        <v>189</v>
      </c>
      <c r="H2807" s="85" t="s">
        <v>5994</v>
      </c>
      <c r="I2807" s="94">
        <v>0.35</v>
      </c>
      <c r="J2807" s="78">
        <f t="shared" si="91"/>
        <v>541.45000000000005</v>
      </c>
    </row>
    <row r="2808" spans="1:10" ht="15.5">
      <c r="A2808" s="34">
        <f t="shared" si="90"/>
        <v>2804</v>
      </c>
      <c r="B2808" s="85" t="s">
        <v>187</v>
      </c>
      <c r="C2808" s="85" t="s">
        <v>5995</v>
      </c>
      <c r="D2808" s="85" t="s">
        <v>5996</v>
      </c>
      <c r="E2808" s="85" t="s">
        <v>189</v>
      </c>
      <c r="F2808" s="85" t="s">
        <v>56</v>
      </c>
      <c r="G2808" s="85" t="s">
        <v>189</v>
      </c>
      <c r="H2808" s="85" t="s">
        <v>4783</v>
      </c>
      <c r="I2808" s="94">
        <v>0.35</v>
      </c>
      <c r="J2808" s="78">
        <f t="shared" si="91"/>
        <v>343.85</v>
      </c>
    </row>
    <row r="2809" spans="1:10" ht="15.5">
      <c r="A2809" s="34">
        <f t="shared" si="90"/>
        <v>2805</v>
      </c>
      <c r="B2809" s="85" t="s">
        <v>187</v>
      </c>
      <c r="C2809" s="85" t="s">
        <v>5997</v>
      </c>
      <c r="D2809" s="85" t="s">
        <v>5998</v>
      </c>
      <c r="E2809" s="85" t="s">
        <v>189</v>
      </c>
      <c r="F2809" s="85" t="s">
        <v>56</v>
      </c>
      <c r="G2809" s="85" t="s">
        <v>189</v>
      </c>
      <c r="H2809" s="85" t="s">
        <v>1284</v>
      </c>
      <c r="I2809" s="94">
        <v>0.35</v>
      </c>
      <c r="J2809" s="78">
        <f t="shared" si="91"/>
        <v>44.85</v>
      </c>
    </row>
    <row r="2810" spans="1:10" ht="15.5">
      <c r="A2810" s="34">
        <f t="shared" si="90"/>
        <v>2806</v>
      </c>
      <c r="B2810" s="85" t="s">
        <v>187</v>
      </c>
      <c r="C2810" s="85" t="s">
        <v>5999</v>
      </c>
      <c r="D2810" s="85" t="s">
        <v>6000</v>
      </c>
      <c r="E2810" s="85" t="s">
        <v>189</v>
      </c>
      <c r="F2810" s="85" t="s">
        <v>56</v>
      </c>
      <c r="G2810" s="85" t="s">
        <v>189</v>
      </c>
      <c r="H2810" s="85" t="s">
        <v>1284</v>
      </c>
      <c r="I2810" s="94">
        <v>0.35</v>
      </c>
      <c r="J2810" s="78">
        <f t="shared" si="91"/>
        <v>44.85</v>
      </c>
    </row>
    <row r="2811" spans="1:10" ht="15.5">
      <c r="A2811" s="34">
        <f t="shared" si="90"/>
        <v>2807</v>
      </c>
      <c r="B2811" s="85" t="s">
        <v>187</v>
      </c>
      <c r="C2811" s="85" t="s">
        <v>6001</v>
      </c>
      <c r="D2811" s="85" t="s">
        <v>6002</v>
      </c>
      <c r="E2811" s="85" t="s">
        <v>189</v>
      </c>
      <c r="F2811" s="85" t="s">
        <v>56</v>
      </c>
      <c r="G2811" s="85" t="s">
        <v>189</v>
      </c>
      <c r="H2811" s="85" t="s">
        <v>579</v>
      </c>
      <c r="I2811" s="94">
        <v>0.35</v>
      </c>
      <c r="J2811" s="78">
        <f t="shared" si="91"/>
        <v>43.550000000000004</v>
      </c>
    </row>
    <row r="2812" spans="1:10" ht="15.5">
      <c r="A2812" s="34">
        <f t="shared" si="90"/>
        <v>2808</v>
      </c>
      <c r="B2812" s="85" t="s">
        <v>187</v>
      </c>
      <c r="C2812" s="85" t="s">
        <v>6003</v>
      </c>
      <c r="D2812" s="85" t="s">
        <v>6004</v>
      </c>
      <c r="E2812" s="85" t="s">
        <v>189</v>
      </c>
      <c r="F2812" s="85" t="s">
        <v>56</v>
      </c>
      <c r="G2812" s="85" t="s">
        <v>189</v>
      </c>
      <c r="H2812" s="85" t="s">
        <v>6005</v>
      </c>
      <c r="I2812" s="94">
        <v>0.35</v>
      </c>
      <c r="J2812" s="78">
        <f t="shared" si="91"/>
        <v>3654.9500000000003</v>
      </c>
    </row>
    <row r="2813" spans="1:10" ht="15.5">
      <c r="A2813" s="34">
        <f t="shared" si="90"/>
        <v>2809</v>
      </c>
      <c r="B2813" s="85" t="s">
        <v>187</v>
      </c>
      <c r="C2813" s="85" t="s">
        <v>6006</v>
      </c>
      <c r="D2813" s="85" t="s">
        <v>6007</v>
      </c>
      <c r="E2813" s="85" t="s">
        <v>189</v>
      </c>
      <c r="F2813" s="85" t="s">
        <v>56</v>
      </c>
      <c r="G2813" s="85" t="s">
        <v>189</v>
      </c>
      <c r="H2813" s="85" t="s">
        <v>6005</v>
      </c>
      <c r="I2813" s="94">
        <v>0.35</v>
      </c>
      <c r="J2813" s="78">
        <f t="shared" si="91"/>
        <v>3654.9500000000003</v>
      </c>
    </row>
    <row r="2814" spans="1:10" ht="15.5">
      <c r="A2814" s="34">
        <f t="shared" si="90"/>
        <v>2810</v>
      </c>
      <c r="B2814" s="85" t="s">
        <v>187</v>
      </c>
      <c r="C2814" s="85" t="s">
        <v>6008</v>
      </c>
      <c r="D2814" s="85" t="s">
        <v>6009</v>
      </c>
      <c r="E2814" s="85" t="s">
        <v>189</v>
      </c>
      <c r="F2814" s="85" t="s">
        <v>56</v>
      </c>
      <c r="G2814" s="85" t="s">
        <v>189</v>
      </c>
      <c r="H2814" s="85" t="s">
        <v>6010</v>
      </c>
      <c r="I2814" s="94">
        <v>0.35</v>
      </c>
      <c r="J2814" s="78">
        <f t="shared" si="91"/>
        <v>4020.25</v>
      </c>
    </row>
    <row r="2815" spans="1:10" ht="15.5">
      <c r="A2815" s="34">
        <f t="shared" si="90"/>
        <v>2811</v>
      </c>
      <c r="B2815" s="85" t="s">
        <v>187</v>
      </c>
      <c r="C2815" s="85" t="s">
        <v>6011</v>
      </c>
      <c r="D2815" s="85" t="s">
        <v>6012</v>
      </c>
      <c r="E2815" s="85" t="s">
        <v>189</v>
      </c>
      <c r="F2815" s="85" t="s">
        <v>56</v>
      </c>
      <c r="G2815" s="85" t="s">
        <v>189</v>
      </c>
      <c r="H2815" s="85" t="s">
        <v>6005</v>
      </c>
      <c r="I2815" s="94">
        <v>0.35</v>
      </c>
      <c r="J2815" s="78">
        <f t="shared" si="91"/>
        <v>3654.9500000000003</v>
      </c>
    </row>
    <row r="2816" spans="1:10" ht="15.5">
      <c r="A2816" s="34">
        <f t="shared" si="90"/>
        <v>2812</v>
      </c>
      <c r="B2816" s="85" t="s">
        <v>187</v>
      </c>
      <c r="C2816" s="85" t="s">
        <v>6013</v>
      </c>
      <c r="D2816" s="85" t="s">
        <v>6014</v>
      </c>
      <c r="E2816" s="85" t="s">
        <v>189</v>
      </c>
      <c r="F2816" s="85" t="s">
        <v>56</v>
      </c>
      <c r="G2816" s="85" t="s">
        <v>189</v>
      </c>
      <c r="H2816" s="85" t="s">
        <v>6015</v>
      </c>
      <c r="I2816" s="94">
        <v>0.35</v>
      </c>
      <c r="J2816" s="78">
        <f t="shared" si="91"/>
        <v>1441.05</v>
      </c>
    </row>
    <row r="2817" spans="1:10" ht="15.5">
      <c r="A2817" s="34">
        <f t="shared" si="90"/>
        <v>2813</v>
      </c>
      <c r="B2817" s="85" t="s">
        <v>187</v>
      </c>
      <c r="C2817" s="85" t="s">
        <v>6016</v>
      </c>
      <c r="D2817" s="85" t="s">
        <v>6017</v>
      </c>
      <c r="E2817" s="85" t="s">
        <v>189</v>
      </c>
      <c r="F2817" s="85" t="s">
        <v>56</v>
      </c>
      <c r="G2817" s="85" t="s">
        <v>189</v>
      </c>
      <c r="H2817" s="85" t="s">
        <v>6018</v>
      </c>
      <c r="I2817" s="94">
        <v>0.35</v>
      </c>
      <c r="J2817" s="78">
        <f t="shared" si="91"/>
        <v>6766.5</v>
      </c>
    </row>
    <row r="2818" spans="1:10" ht="15.5">
      <c r="A2818" s="34">
        <f t="shared" si="90"/>
        <v>2814</v>
      </c>
      <c r="B2818" s="85" t="s">
        <v>187</v>
      </c>
      <c r="C2818" s="85" t="s">
        <v>6019</v>
      </c>
      <c r="D2818" s="85" t="s">
        <v>6020</v>
      </c>
      <c r="E2818" s="85" t="s">
        <v>189</v>
      </c>
      <c r="F2818" s="85" t="s">
        <v>56</v>
      </c>
      <c r="G2818" s="85" t="s">
        <v>189</v>
      </c>
      <c r="H2818" s="85" t="s">
        <v>6021</v>
      </c>
      <c r="I2818" s="94">
        <v>0.35</v>
      </c>
      <c r="J2818" s="78">
        <f t="shared" si="91"/>
        <v>8627.4500000000007</v>
      </c>
    </row>
    <row r="2819" spans="1:10" ht="15.5">
      <c r="A2819" s="34">
        <f t="shared" si="90"/>
        <v>2815</v>
      </c>
      <c r="B2819" s="85" t="s">
        <v>187</v>
      </c>
      <c r="C2819" s="85" t="s">
        <v>6022</v>
      </c>
      <c r="D2819" s="85" t="s">
        <v>6023</v>
      </c>
      <c r="E2819" s="85" t="s">
        <v>189</v>
      </c>
      <c r="F2819" s="85" t="s">
        <v>56</v>
      </c>
      <c r="G2819" s="85" t="s">
        <v>189</v>
      </c>
      <c r="H2819" s="85" t="s">
        <v>6024</v>
      </c>
      <c r="I2819" s="94">
        <v>0.35</v>
      </c>
      <c r="J2819" s="78">
        <f t="shared" si="91"/>
        <v>5546.45</v>
      </c>
    </row>
    <row r="2820" spans="1:10" ht="15.5">
      <c r="A2820" s="34">
        <f t="shared" si="90"/>
        <v>2816</v>
      </c>
      <c r="B2820" s="85" t="s">
        <v>187</v>
      </c>
      <c r="C2820" s="85" t="s">
        <v>6025</v>
      </c>
      <c r="D2820" s="85" t="s">
        <v>6026</v>
      </c>
      <c r="E2820" s="85" t="s">
        <v>189</v>
      </c>
      <c r="F2820" s="85" t="s">
        <v>56</v>
      </c>
      <c r="G2820" s="85" t="s">
        <v>189</v>
      </c>
      <c r="H2820" s="85" t="s">
        <v>3468</v>
      </c>
      <c r="I2820" s="94">
        <v>0.35</v>
      </c>
      <c r="J2820" s="78">
        <f t="shared" si="91"/>
        <v>964.6</v>
      </c>
    </row>
    <row r="2821" spans="1:10" ht="15.5">
      <c r="A2821" s="34">
        <f t="shared" si="90"/>
        <v>2817</v>
      </c>
      <c r="B2821" s="85" t="s">
        <v>187</v>
      </c>
      <c r="C2821" s="85" t="s">
        <v>6027</v>
      </c>
      <c r="D2821" s="85" t="s">
        <v>6028</v>
      </c>
      <c r="E2821" s="85" t="s">
        <v>189</v>
      </c>
      <c r="F2821" s="85" t="s">
        <v>56</v>
      </c>
      <c r="G2821" s="85" t="s">
        <v>189</v>
      </c>
      <c r="H2821" s="85" t="s">
        <v>6029</v>
      </c>
      <c r="I2821" s="94">
        <v>0.35</v>
      </c>
      <c r="J2821" s="78">
        <f t="shared" si="91"/>
        <v>10698.35</v>
      </c>
    </row>
    <row r="2822" spans="1:10" ht="15.5">
      <c r="A2822" s="34">
        <f t="shared" si="90"/>
        <v>2818</v>
      </c>
      <c r="B2822" s="85" t="s">
        <v>187</v>
      </c>
      <c r="C2822" s="85" t="s">
        <v>6030</v>
      </c>
      <c r="D2822" s="85" t="s">
        <v>6031</v>
      </c>
      <c r="E2822" s="85" t="s">
        <v>189</v>
      </c>
      <c r="F2822" s="85" t="s">
        <v>56</v>
      </c>
      <c r="G2822" s="85" t="s">
        <v>189</v>
      </c>
      <c r="H2822" s="85" t="s">
        <v>280</v>
      </c>
      <c r="I2822" s="94">
        <v>0.35</v>
      </c>
      <c r="J2822" s="78">
        <f t="shared" si="91"/>
        <v>507</v>
      </c>
    </row>
    <row r="2823" spans="1:10" ht="15.5">
      <c r="A2823" s="34">
        <f t="shared" si="90"/>
        <v>2819</v>
      </c>
      <c r="B2823" s="85" t="s">
        <v>187</v>
      </c>
      <c r="C2823" s="85" t="s">
        <v>6032</v>
      </c>
      <c r="D2823" s="85" t="s">
        <v>6033</v>
      </c>
      <c r="E2823" s="85" t="s">
        <v>189</v>
      </c>
      <c r="F2823" s="85" t="s">
        <v>56</v>
      </c>
      <c r="G2823" s="85" t="s">
        <v>189</v>
      </c>
      <c r="H2823" s="85" t="s">
        <v>6034</v>
      </c>
      <c r="I2823" s="94">
        <v>0.35</v>
      </c>
      <c r="J2823" s="78">
        <f t="shared" si="91"/>
        <v>3766.75</v>
      </c>
    </row>
    <row r="2824" spans="1:10" ht="15.5">
      <c r="A2824" s="34">
        <f t="shared" si="90"/>
        <v>2820</v>
      </c>
      <c r="B2824" s="85" t="s">
        <v>187</v>
      </c>
      <c r="C2824" s="85" t="s">
        <v>6035</v>
      </c>
      <c r="D2824" s="85" t="s">
        <v>6036</v>
      </c>
      <c r="E2824" s="85" t="s">
        <v>189</v>
      </c>
      <c r="F2824" s="85" t="s">
        <v>56</v>
      </c>
      <c r="G2824" s="85" t="s">
        <v>189</v>
      </c>
      <c r="H2824" s="85" t="s">
        <v>4411</v>
      </c>
      <c r="I2824" s="94">
        <v>0.35</v>
      </c>
      <c r="J2824" s="78">
        <f t="shared" si="91"/>
        <v>911.30000000000007</v>
      </c>
    </row>
    <row r="2825" spans="1:10" ht="15.5">
      <c r="A2825" s="34">
        <f t="shared" si="90"/>
        <v>2821</v>
      </c>
      <c r="B2825" s="85" t="s">
        <v>187</v>
      </c>
      <c r="C2825" s="85" t="s">
        <v>6037</v>
      </c>
      <c r="D2825" s="85" t="s">
        <v>6038</v>
      </c>
      <c r="E2825" s="85" t="s">
        <v>189</v>
      </c>
      <c r="F2825" s="85" t="s">
        <v>56</v>
      </c>
      <c r="G2825" s="85" t="s">
        <v>189</v>
      </c>
      <c r="H2825" s="85" t="s">
        <v>6039</v>
      </c>
      <c r="I2825" s="94">
        <v>0.35</v>
      </c>
      <c r="J2825" s="78">
        <f t="shared" si="91"/>
        <v>900.25</v>
      </c>
    </row>
    <row r="2826" spans="1:10" ht="15.5">
      <c r="A2826" s="34">
        <f t="shared" si="90"/>
        <v>2822</v>
      </c>
      <c r="B2826" s="85" t="s">
        <v>187</v>
      </c>
      <c r="C2826" s="85" t="s">
        <v>6040</v>
      </c>
      <c r="D2826" s="85" t="s">
        <v>6041</v>
      </c>
      <c r="E2826" s="85" t="s">
        <v>189</v>
      </c>
      <c r="F2826" s="85" t="s">
        <v>56</v>
      </c>
      <c r="G2826" s="85" t="s">
        <v>189</v>
      </c>
      <c r="H2826" s="85" t="s">
        <v>4982</v>
      </c>
      <c r="I2826" s="94">
        <v>0.35</v>
      </c>
      <c r="J2826" s="78">
        <f t="shared" si="91"/>
        <v>437.45</v>
      </c>
    </row>
    <row r="2827" spans="1:10" ht="15.5">
      <c r="A2827" s="34">
        <f t="shared" si="90"/>
        <v>2823</v>
      </c>
      <c r="B2827" s="85" t="s">
        <v>187</v>
      </c>
      <c r="C2827" s="85" t="s">
        <v>6042</v>
      </c>
      <c r="D2827" s="85" t="s">
        <v>6043</v>
      </c>
      <c r="E2827" s="85" t="s">
        <v>189</v>
      </c>
      <c r="F2827" s="85" t="s">
        <v>56</v>
      </c>
      <c r="G2827" s="85" t="s">
        <v>189</v>
      </c>
      <c r="H2827" s="85" t="s">
        <v>210</v>
      </c>
      <c r="I2827" s="94">
        <v>0.35</v>
      </c>
      <c r="J2827" s="78">
        <f t="shared" si="91"/>
        <v>218.4</v>
      </c>
    </row>
    <row r="2828" spans="1:10" ht="15.5">
      <c r="A2828" s="34">
        <f t="shared" si="90"/>
        <v>2824</v>
      </c>
      <c r="B2828" s="85" t="s">
        <v>187</v>
      </c>
      <c r="C2828" s="85" t="s">
        <v>6044</v>
      </c>
      <c r="D2828" s="85" t="s">
        <v>6045</v>
      </c>
      <c r="E2828" s="85" t="s">
        <v>189</v>
      </c>
      <c r="F2828" s="85" t="s">
        <v>56</v>
      </c>
      <c r="G2828" s="85" t="s">
        <v>189</v>
      </c>
      <c r="H2828" s="85" t="s">
        <v>255</v>
      </c>
      <c r="I2828" s="94">
        <v>0.35</v>
      </c>
      <c r="J2828" s="78">
        <f t="shared" si="91"/>
        <v>175.5</v>
      </c>
    </row>
    <row r="2829" spans="1:10" ht="15.5">
      <c r="A2829" s="34">
        <f t="shared" si="90"/>
        <v>2825</v>
      </c>
      <c r="B2829" s="85" t="s">
        <v>187</v>
      </c>
      <c r="C2829" s="85" t="s">
        <v>6046</v>
      </c>
      <c r="D2829" s="85" t="s">
        <v>6047</v>
      </c>
      <c r="E2829" s="85" t="s">
        <v>189</v>
      </c>
      <c r="F2829" s="85" t="s">
        <v>56</v>
      </c>
      <c r="G2829" s="85" t="s">
        <v>189</v>
      </c>
      <c r="H2829" s="85" t="s">
        <v>197</v>
      </c>
      <c r="I2829" s="94">
        <v>0.35</v>
      </c>
      <c r="J2829" s="78">
        <f t="shared" si="91"/>
        <v>299.65000000000003</v>
      </c>
    </row>
    <row r="2830" spans="1:10" ht="15.5">
      <c r="A2830" s="34">
        <f t="shared" si="90"/>
        <v>2826</v>
      </c>
      <c r="B2830" s="85" t="s">
        <v>187</v>
      </c>
      <c r="C2830" s="85" t="s">
        <v>6048</v>
      </c>
      <c r="D2830" s="85" t="s">
        <v>6049</v>
      </c>
      <c r="E2830" s="85" t="s">
        <v>189</v>
      </c>
      <c r="F2830" s="85" t="s">
        <v>56</v>
      </c>
      <c r="G2830" s="85" t="s">
        <v>189</v>
      </c>
      <c r="H2830" s="85" t="s">
        <v>6050</v>
      </c>
      <c r="I2830" s="94">
        <v>0.35</v>
      </c>
      <c r="J2830" s="78">
        <f t="shared" si="91"/>
        <v>332.8</v>
      </c>
    </row>
    <row r="2831" spans="1:10" ht="15.5">
      <c r="A2831" s="34">
        <f t="shared" si="90"/>
        <v>2827</v>
      </c>
      <c r="B2831" s="85" t="s">
        <v>187</v>
      </c>
      <c r="C2831" s="85" t="s">
        <v>6051</v>
      </c>
      <c r="D2831" s="85" t="s">
        <v>6049</v>
      </c>
      <c r="E2831" s="85" t="s">
        <v>189</v>
      </c>
      <c r="F2831" s="85" t="s">
        <v>56</v>
      </c>
      <c r="G2831" s="85" t="s">
        <v>189</v>
      </c>
      <c r="H2831" s="85" t="s">
        <v>6050</v>
      </c>
      <c r="I2831" s="94">
        <v>0.35</v>
      </c>
      <c r="J2831" s="78">
        <f t="shared" si="91"/>
        <v>332.8</v>
      </c>
    </row>
    <row r="2832" spans="1:10" ht="15.5">
      <c r="A2832" s="34">
        <f t="shared" si="90"/>
        <v>2828</v>
      </c>
      <c r="B2832" s="81" t="s">
        <v>6052</v>
      </c>
      <c r="C2832" s="81" t="s">
        <v>6053</v>
      </c>
      <c r="D2832" s="81" t="s">
        <v>6054</v>
      </c>
      <c r="E2832" s="81" t="s">
        <v>189</v>
      </c>
      <c r="F2832" s="81" t="s">
        <v>56</v>
      </c>
      <c r="G2832" s="81" t="s">
        <v>189</v>
      </c>
      <c r="H2832" s="82">
        <v>40</v>
      </c>
      <c r="I2832" s="92">
        <v>0.47</v>
      </c>
      <c r="J2832" s="78">
        <f t="shared" si="91"/>
        <v>21.200000000000003</v>
      </c>
    </row>
    <row r="2833" spans="1:10" ht="15.5">
      <c r="A2833" s="34">
        <f t="shared" si="90"/>
        <v>2829</v>
      </c>
      <c r="B2833" s="81" t="s">
        <v>6052</v>
      </c>
      <c r="C2833" s="81" t="s">
        <v>6055</v>
      </c>
      <c r="D2833" s="81" t="s">
        <v>6056</v>
      </c>
      <c r="E2833" s="81" t="s">
        <v>189</v>
      </c>
      <c r="F2833" s="81" t="s">
        <v>56</v>
      </c>
      <c r="G2833" s="81" t="s">
        <v>189</v>
      </c>
      <c r="H2833" s="82">
        <v>120</v>
      </c>
      <c r="I2833" s="92">
        <v>0.47</v>
      </c>
      <c r="J2833" s="78">
        <f t="shared" si="91"/>
        <v>63.6</v>
      </c>
    </row>
    <row r="2834" spans="1:10" ht="15.5">
      <c r="A2834" s="34">
        <f t="shared" si="90"/>
        <v>2830</v>
      </c>
      <c r="B2834" s="81" t="s">
        <v>6052</v>
      </c>
      <c r="C2834" s="81" t="s">
        <v>6057</v>
      </c>
      <c r="D2834" s="81" t="s">
        <v>11494</v>
      </c>
      <c r="E2834" s="81" t="s">
        <v>189</v>
      </c>
      <c r="F2834" s="81" t="s">
        <v>56</v>
      </c>
      <c r="G2834" s="81" t="s">
        <v>189</v>
      </c>
      <c r="H2834" s="82">
        <v>177.5</v>
      </c>
      <c r="I2834" s="92">
        <v>0.47</v>
      </c>
      <c r="J2834" s="78">
        <f t="shared" si="91"/>
        <v>94.075000000000003</v>
      </c>
    </row>
    <row r="2835" spans="1:10" ht="15.5">
      <c r="A2835" s="34">
        <f t="shared" si="90"/>
        <v>2831</v>
      </c>
      <c r="B2835" s="81" t="s">
        <v>6052</v>
      </c>
      <c r="C2835" s="81" t="s">
        <v>6058</v>
      </c>
      <c r="D2835" s="81" t="s">
        <v>11495</v>
      </c>
      <c r="E2835" s="81" t="s">
        <v>189</v>
      </c>
      <c r="F2835" s="81" t="s">
        <v>56</v>
      </c>
      <c r="G2835" s="81" t="s">
        <v>189</v>
      </c>
      <c r="H2835" s="82">
        <v>232.5</v>
      </c>
      <c r="I2835" s="92">
        <v>0.47</v>
      </c>
      <c r="J2835" s="78">
        <f t="shared" si="91"/>
        <v>123.22500000000001</v>
      </c>
    </row>
    <row r="2836" spans="1:10" ht="15.5">
      <c r="A2836" s="34">
        <f t="shared" si="90"/>
        <v>2832</v>
      </c>
      <c r="B2836" s="81" t="s">
        <v>6052</v>
      </c>
      <c r="C2836" s="81" t="s">
        <v>6059</v>
      </c>
      <c r="D2836" s="81" t="s">
        <v>6060</v>
      </c>
      <c r="E2836" s="81" t="s">
        <v>189</v>
      </c>
      <c r="F2836" s="81" t="s">
        <v>56</v>
      </c>
      <c r="G2836" s="81" t="s">
        <v>189</v>
      </c>
      <c r="H2836" s="82">
        <v>40</v>
      </c>
      <c r="I2836" s="92">
        <v>0.47</v>
      </c>
      <c r="J2836" s="78">
        <f t="shared" si="91"/>
        <v>21.200000000000003</v>
      </c>
    </row>
    <row r="2837" spans="1:10" ht="15.5">
      <c r="A2837" s="34">
        <f t="shared" si="90"/>
        <v>2833</v>
      </c>
      <c r="B2837" s="81" t="s">
        <v>6052</v>
      </c>
      <c r="C2837" s="81" t="s">
        <v>6061</v>
      </c>
      <c r="D2837" s="81" t="s">
        <v>6062</v>
      </c>
      <c r="E2837" s="81" t="s">
        <v>189</v>
      </c>
      <c r="F2837" s="81" t="s">
        <v>56</v>
      </c>
      <c r="G2837" s="81" t="s">
        <v>189</v>
      </c>
      <c r="H2837" s="82">
        <v>55</v>
      </c>
      <c r="I2837" s="92">
        <v>0.47</v>
      </c>
      <c r="J2837" s="78">
        <f t="shared" si="91"/>
        <v>29.150000000000002</v>
      </c>
    </row>
    <row r="2838" spans="1:10" ht="15.5">
      <c r="A2838" s="34">
        <f t="shared" si="90"/>
        <v>2834</v>
      </c>
      <c r="B2838" s="81" t="s">
        <v>6052</v>
      </c>
      <c r="C2838" s="81" t="s">
        <v>6063</v>
      </c>
      <c r="D2838" s="81" t="s">
        <v>6064</v>
      </c>
      <c r="E2838" s="81" t="s">
        <v>189</v>
      </c>
      <c r="F2838" s="81" t="s">
        <v>56</v>
      </c>
      <c r="G2838" s="81" t="s">
        <v>189</v>
      </c>
      <c r="H2838" s="82">
        <v>552.5</v>
      </c>
      <c r="I2838" s="92">
        <v>0.47</v>
      </c>
      <c r="J2838" s="78">
        <f t="shared" si="91"/>
        <v>292.82499999999999</v>
      </c>
    </row>
    <row r="2839" spans="1:10" ht="15.5">
      <c r="A2839" s="34">
        <f t="shared" ref="A2839:A2902" si="92">SUM(A2838+1)</f>
        <v>2835</v>
      </c>
      <c r="B2839" s="81" t="s">
        <v>6052</v>
      </c>
      <c r="C2839" s="81" t="s">
        <v>6065</v>
      </c>
      <c r="D2839" s="81" t="s">
        <v>6066</v>
      </c>
      <c r="E2839" s="81" t="s">
        <v>189</v>
      </c>
      <c r="F2839" s="81" t="s">
        <v>56</v>
      </c>
      <c r="G2839" s="81" t="s">
        <v>189</v>
      </c>
      <c r="H2839" s="82">
        <v>440</v>
      </c>
      <c r="I2839" s="92">
        <v>0.47</v>
      </c>
      <c r="J2839" s="78">
        <f t="shared" si="91"/>
        <v>233.20000000000002</v>
      </c>
    </row>
    <row r="2840" spans="1:10" ht="15.5">
      <c r="A2840" s="34">
        <f t="shared" si="92"/>
        <v>2836</v>
      </c>
      <c r="B2840" s="81" t="s">
        <v>6052</v>
      </c>
      <c r="C2840" s="81" t="s">
        <v>6067</v>
      </c>
      <c r="D2840" s="81" t="s">
        <v>6068</v>
      </c>
      <c r="E2840" s="81" t="s">
        <v>189</v>
      </c>
      <c r="F2840" s="81" t="s">
        <v>56</v>
      </c>
      <c r="G2840" s="81" t="s">
        <v>189</v>
      </c>
      <c r="H2840" s="82">
        <v>150</v>
      </c>
      <c r="I2840" s="92">
        <v>0.47</v>
      </c>
      <c r="J2840" s="78">
        <f t="shared" si="91"/>
        <v>79.5</v>
      </c>
    </row>
    <row r="2841" spans="1:10" ht="15.5">
      <c r="A2841" s="34">
        <f t="shared" si="92"/>
        <v>2837</v>
      </c>
      <c r="B2841" s="81" t="s">
        <v>6052</v>
      </c>
      <c r="C2841" s="81" t="s">
        <v>6069</v>
      </c>
      <c r="D2841" s="81" t="s">
        <v>11496</v>
      </c>
      <c r="E2841" s="81" t="s">
        <v>189</v>
      </c>
      <c r="F2841" s="81" t="s">
        <v>56</v>
      </c>
      <c r="G2841" s="81" t="s">
        <v>189</v>
      </c>
      <c r="H2841" s="82">
        <v>190</v>
      </c>
      <c r="I2841" s="92">
        <v>0.47</v>
      </c>
      <c r="J2841" s="78">
        <f t="shared" si="91"/>
        <v>100.7</v>
      </c>
    </row>
    <row r="2842" spans="1:10" ht="15.5">
      <c r="A2842" s="34">
        <f t="shared" si="92"/>
        <v>2838</v>
      </c>
      <c r="B2842" s="81" t="s">
        <v>6052</v>
      </c>
      <c r="C2842" s="81" t="s">
        <v>6070</v>
      </c>
      <c r="D2842" s="81" t="s">
        <v>11497</v>
      </c>
      <c r="E2842" s="81" t="s">
        <v>189</v>
      </c>
      <c r="F2842" s="81" t="s">
        <v>56</v>
      </c>
      <c r="G2842" s="81" t="s">
        <v>189</v>
      </c>
      <c r="H2842" s="82">
        <v>285</v>
      </c>
      <c r="I2842" s="92">
        <v>0.47</v>
      </c>
      <c r="J2842" s="78">
        <f t="shared" si="91"/>
        <v>151.05000000000001</v>
      </c>
    </row>
    <row r="2843" spans="1:10" ht="15.5">
      <c r="A2843" s="34">
        <f t="shared" si="92"/>
        <v>2839</v>
      </c>
      <c r="B2843" s="81" t="s">
        <v>6052</v>
      </c>
      <c r="C2843" s="81" t="s">
        <v>6071</v>
      </c>
      <c r="D2843" s="81" t="s">
        <v>11498</v>
      </c>
      <c r="E2843" s="81" t="s">
        <v>189</v>
      </c>
      <c r="F2843" s="81" t="s">
        <v>56</v>
      </c>
      <c r="G2843" s="81" t="s">
        <v>189</v>
      </c>
      <c r="H2843" s="82">
        <v>295</v>
      </c>
      <c r="I2843" s="92">
        <v>0.47</v>
      </c>
      <c r="J2843" s="78">
        <f t="shared" si="91"/>
        <v>156.35</v>
      </c>
    </row>
    <row r="2844" spans="1:10" ht="15.5">
      <c r="A2844" s="34">
        <f t="shared" si="92"/>
        <v>2840</v>
      </c>
      <c r="B2844" s="81" t="s">
        <v>6052</v>
      </c>
      <c r="C2844" s="81" t="s">
        <v>6072</v>
      </c>
      <c r="D2844" s="81" t="s">
        <v>6073</v>
      </c>
      <c r="E2844" s="81" t="s">
        <v>189</v>
      </c>
      <c r="F2844" s="81" t="s">
        <v>56</v>
      </c>
      <c r="G2844" s="81" t="s">
        <v>189</v>
      </c>
      <c r="H2844" s="82">
        <v>172.5</v>
      </c>
      <c r="I2844" s="92">
        <v>0.47</v>
      </c>
      <c r="J2844" s="78">
        <f t="shared" si="91"/>
        <v>91.425000000000011</v>
      </c>
    </row>
    <row r="2845" spans="1:10" ht="15.5">
      <c r="A2845" s="34">
        <f t="shared" si="92"/>
        <v>2841</v>
      </c>
      <c r="B2845" s="81" t="s">
        <v>6052</v>
      </c>
      <c r="C2845" s="81" t="s">
        <v>6074</v>
      </c>
      <c r="D2845" s="81" t="s">
        <v>6075</v>
      </c>
      <c r="E2845" s="81" t="s">
        <v>189</v>
      </c>
      <c r="F2845" s="81" t="s">
        <v>56</v>
      </c>
      <c r="G2845" s="81" t="s">
        <v>189</v>
      </c>
      <c r="H2845" s="82">
        <v>232.5</v>
      </c>
      <c r="I2845" s="92">
        <v>0.47</v>
      </c>
      <c r="J2845" s="78">
        <f t="shared" si="91"/>
        <v>123.22500000000001</v>
      </c>
    </row>
    <row r="2846" spans="1:10" ht="15.5">
      <c r="A2846" s="34">
        <f t="shared" si="92"/>
        <v>2842</v>
      </c>
      <c r="B2846" s="81" t="s">
        <v>6052</v>
      </c>
      <c r="C2846" s="81" t="s">
        <v>6076</v>
      </c>
      <c r="D2846" s="81" t="s">
        <v>11499</v>
      </c>
      <c r="E2846" s="81" t="s">
        <v>189</v>
      </c>
      <c r="F2846" s="81" t="s">
        <v>56</v>
      </c>
      <c r="G2846" s="81" t="s">
        <v>189</v>
      </c>
      <c r="H2846" s="82">
        <v>145</v>
      </c>
      <c r="I2846" s="92">
        <v>0.47</v>
      </c>
      <c r="J2846" s="78">
        <f t="shared" si="91"/>
        <v>76.850000000000009</v>
      </c>
    </row>
    <row r="2847" spans="1:10" ht="15.5">
      <c r="A2847" s="34">
        <f t="shared" si="92"/>
        <v>2843</v>
      </c>
      <c r="B2847" s="81" t="s">
        <v>6052</v>
      </c>
      <c r="C2847" s="81" t="s">
        <v>6077</v>
      </c>
      <c r="D2847" s="81" t="s">
        <v>6078</v>
      </c>
      <c r="E2847" s="81" t="s">
        <v>189</v>
      </c>
      <c r="F2847" s="81" t="s">
        <v>56</v>
      </c>
      <c r="G2847" s="81" t="s">
        <v>189</v>
      </c>
      <c r="H2847" s="82">
        <v>537.5</v>
      </c>
      <c r="I2847" s="92">
        <v>0.47</v>
      </c>
      <c r="J2847" s="78">
        <f t="shared" si="91"/>
        <v>284.875</v>
      </c>
    </row>
    <row r="2848" spans="1:10" ht="15.5">
      <c r="A2848" s="34">
        <f t="shared" si="92"/>
        <v>2844</v>
      </c>
      <c r="B2848" s="81" t="s">
        <v>6052</v>
      </c>
      <c r="C2848" s="81" t="s">
        <v>6079</v>
      </c>
      <c r="D2848" s="81" t="s">
        <v>11500</v>
      </c>
      <c r="E2848" s="81" t="s">
        <v>189</v>
      </c>
      <c r="F2848" s="81" t="s">
        <v>56</v>
      </c>
      <c r="G2848" s="81" t="s">
        <v>189</v>
      </c>
      <c r="H2848" s="82">
        <v>265</v>
      </c>
      <c r="I2848" s="92">
        <v>0.47</v>
      </c>
      <c r="J2848" s="78">
        <f t="shared" si="91"/>
        <v>140.45000000000002</v>
      </c>
    </row>
    <row r="2849" spans="1:10" ht="15.5">
      <c r="A2849" s="34">
        <f t="shared" si="92"/>
        <v>2845</v>
      </c>
      <c r="B2849" s="81" t="s">
        <v>6052</v>
      </c>
      <c r="C2849" s="81" t="s">
        <v>6080</v>
      </c>
      <c r="D2849" s="81" t="s">
        <v>11501</v>
      </c>
      <c r="E2849" s="81" t="s">
        <v>189</v>
      </c>
      <c r="F2849" s="81" t="s">
        <v>56</v>
      </c>
      <c r="G2849" s="81" t="s">
        <v>189</v>
      </c>
      <c r="H2849" s="82">
        <v>287.5</v>
      </c>
      <c r="I2849" s="92">
        <v>0.47</v>
      </c>
      <c r="J2849" s="78">
        <f t="shared" si="91"/>
        <v>152.375</v>
      </c>
    </row>
    <row r="2850" spans="1:10" ht="15.5">
      <c r="A2850" s="34">
        <f t="shared" si="92"/>
        <v>2846</v>
      </c>
      <c r="B2850" s="81" t="s">
        <v>6052</v>
      </c>
      <c r="C2850" s="81" t="s">
        <v>6081</v>
      </c>
      <c r="D2850" s="81" t="s">
        <v>11502</v>
      </c>
      <c r="E2850" s="81" t="s">
        <v>189</v>
      </c>
      <c r="F2850" s="81" t="s">
        <v>56</v>
      </c>
      <c r="G2850" s="81" t="s">
        <v>189</v>
      </c>
      <c r="H2850" s="82">
        <v>312.5</v>
      </c>
      <c r="I2850" s="92">
        <v>0.47</v>
      </c>
      <c r="J2850" s="78">
        <f t="shared" si="91"/>
        <v>165.625</v>
      </c>
    </row>
    <row r="2851" spans="1:10" ht="15.5">
      <c r="A2851" s="34">
        <f t="shared" si="92"/>
        <v>2847</v>
      </c>
      <c r="B2851" s="81" t="s">
        <v>6052</v>
      </c>
      <c r="C2851" s="81" t="s">
        <v>6082</v>
      </c>
      <c r="D2851" s="81" t="s">
        <v>6083</v>
      </c>
      <c r="E2851" s="81" t="s">
        <v>189</v>
      </c>
      <c r="F2851" s="81" t="s">
        <v>56</v>
      </c>
      <c r="G2851" s="81" t="s">
        <v>189</v>
      </c>
      <c r="H2851" s="82">
        <v>307.5</v>
      </c>
      <c r="I2851" s="92">
        <v>0.47</v>
      </c>
      <c r="J2851" s="78">
        <f t="shared" si="91"/>
        <v>162.97499999999999</v>
      </c>
    </row>
    <row r="2852" spans="1:10" ht="15.5">
      <c r="A2852" s="34">
        <f t="shared" si="92"/>
        <v>2848</v>
      </c>
      <c r="B2852" s="81" t="s">
        <v>6052</v>
      </c>
      <c r="C2852" s="81" t="s">
        <v>6084</v>
      </c>
      <c r="D2852" s="81" t="s">
        <v>6085</v>
      </c>
      <c r="E2852" s="81" t="s">
        <v>189</v>
      </c>
      <c r="F2852" s="81" t="s">
        <v>56</v>
      </c>
      <c r="G2852" s="81" t="s">
        <v>189</v>
      </c>
      <c r="H2852" s="82">
        <v>147.5</v>
      </c>
      <c r="I2852" s="92">
        <v>0.47</v>
      </c>
      <c r="J2852" s="78">
        <f t="shared" si="91"/>
        <v>78.174999999999997</v>
      </c>
    </row>
    <row r="2853" spans="1:10" ht="15.5">
      <c r="A2853" s="34">
        <f t="shared" si="92"/>
        <v>2849</v>
      </c>
      <c r="B2853" s="81" t="s">
        <v>6052</v>
      </c>
      <c r="C2853" s="81" t="s">
        <v>6086</v>
      </c>
      <c r="D2853" s="81" t="s">
        <v>6087</v>
      </c>
      <c r="E2853" s="81" t="s">
        <v>189</v>
      </c>
      <c r="F2853" s="81" t="s">
        <v>56</v>
      </c>
      <c r="G2853" s="81" t="s">
        <v>189</v>
      </c>
      <c r="H2853" s="82">
        <v>200</v>
      </c>
      <c r="I2853" s="92">
        <v>0.47</v>
      </c>
      <c r="J2853" s="78">
        <f t="shared" si="91"/>
        <v>106</v>
      </c>
    </row>
    <row r="2854" spans="1:10" ht="15.5">
      <c r="A2854" s="34">
        <f t="shared" si="92"/>
        <v>2850</v>
      </c>
      <c r="B2854" s="81" t="s">
        <v>6052</v>
      </c>
      <c r="C2854" s="81" t="s">
        <v>6088</v>
      </c>
      <c r="D2854" s="81" t="s">
        <v>6089</v>
      </c>
      <c r="E2854" s="81" t="s">
        <v>189</v>
      </c>
      <c r="F2854" s="81" t="s">
        <v>56</v>
      </c>
      <c r="G2854" s="81" t="s">
        <v>189</v>
      </c>
      <c r="H2854" s="82">
        <v>230</v>
      </c>
      <c r="I2854" s="92">
        <v>0.47</v>
      </c>
      <c r="J2854" s="78">
        <f t="shared" ref="J2854:J2917" si="93">H2854*(1-I2854)</f>
        <v>121.9</v>
      </c>
    </row>
    <row r="2855" spans="1:10" ht="15.5">
      <c r="A2855" s="34">
        <f t="shared" si="92"/>
        <v>2851</v>
      </c>
      <c r="B2855" s="81" t="s">
        <v>6052</v>
      </c>
      <c r="C2855" s="81" t="s">
        <v>6090</v>
      </c>
      <c r="D2855" s="81" t="s">
        <v>6091</v>
      </c>
      <c r="E2855" s="81" t="s">
        <v>189</v>
      </c>
      <c r="F2855" s="81" t="s">
        <v>56</v>
      </c>
      <c r="G2855" s="81" t="s">
        <v>189</v>
      </c>
      <c r="H2855" s="82">
        <v>337.5</v>
      </c>
      <c r="I2855" s="92">
        <v>0.47</v>
      </c>
      <c r="J2855" s="78">
        <f t="shared" si="93"/>
        <v>178.875</v>
      </c>
    </row>
    <row r="2856" spans="1:10" ht="15.5">
      <c r="A2856" s="34">
        <f t="shared" si="92"/>
        <v>2852</v>
      </c>
      <c r="B2856" s="81" t="s">
        <v>6052</v>
      </c>
      <c r="C2856" s="81" t="s">
        <v>6092</v>
      </c>
      <c r="D2856" s="81" t="s">
        <v>6093</v>
      </c>
      <c r="E2856" s="81" t="s">
        <v>189</v>
      </c>
      <c r="F2856" s="81" t="s">
        <v>56</v>
      </c>
      <c r="G2856" s="81" t="s">
        <v>189</v>
      </c>
      <c r="H2856" s="82">
        <v>155</v>
      </c>
      <c r="I2856" s="92">
        <v>0.47</v>
      </c>
      <c r="J2856" s="78">
        <f t="shared" si="93"/>
        <v>82.15</v>
      </c>
    </row>
    <row r="2857" spans="1:10" ht="15.5">
      <c r="A2857" s="34">
        <f t="shared" si="92"/>
        <v>2853</v>
      </c>
      <c r="B2857" s="81" t="s">
        <v>6052</v>
      </c>
      <c r="C2857" s="81" t="s">
        <v>6094</v>
      </c>
      <c r="D2857" s="81" t="s">
        <v>6095</v>
      </c>
      <c r="E2857" s="81" t="s">
        <v>189</v>
      </c>
      <c r="F2857" s="81" t="s">
        <v>56</v>
      </c>
      <c r="G2857" s="81" t="s">
        <v>189</v>
      </c>
      <c r="H2857" s="82">
        <v>437.5</v>
      </c>
      <c r="I2857" s="92">
        <v>0.47</v>
      </c>
      <c r="J2857" s="78">
        <f t="shared" si="93"/>
        <v>231.875</v>
      </c>
    </row>
    <row r="2858" spans="1:10" ht="15.5">
      <c r="A2858" s="34">
        <f t="shared" si="92"/>
        <v>2854</v>
      </c>
      <c r="B2858" s="81" t="s">
        <v>6052</v>
      </c>
      <c r="C2858" s="81" t="s">
        <v>6096</v>
      </c>
      <c r="D2858" s="81" t="s">
        <v>6097</v>
      </c>
      <c r="E2858" s="81" t="s">
        <v>189</v>
      </c>
      <c r="F2858" s="81" t="s">
        <v>56</v>
      </c>
      <c r="G2858" s="81" t="s">
        <v>189</v>
      </c>
      <c r="H2858" s="82">
        <v>160</v>
      </c>
      <c r="I2858" s="92">
        <v>0.47</v>
      </c>
      <c r="J2858" s="78">
        <f t="shared" si="93"/>
        <v>84.800000000000011</v>
      </c>
    </row>
    <row r="2859" spans="1:10" ht="15.5">
      <c r="A2859" s="34">
        <f t="shared" si="92"/>
        <v>2855</v>
      </c>
      <c r="B2859" s="81" t="s">
        <v>6052</v>
      </c>
      <c r="C2859" s="81" t="s">
        <v>6098</v>
      </c>
      <c r="D2859" s="81" t="s">
        <v>6099</v>
      </c>
      <c r="E2859" s="81" t="s">
        <v>189</v>
      </c>
      <c r="F2859" s="81" t="s">
        <v>56</v>
      </c>
      <c r="G2859" s="81" t="s">
        <v>189</v>
      </c>
      <c r="H2859" s="82">
        <v>70</v>
      </c>
      <c r="I2859" s="92">
        <v>0.47</v>
      </c>
      <c r="J2859" s="78">
        <f t="shared" si="93"/>
        <v>37.1</v>
      </c>
    </row>
    <row r="2860" spans="1:10" ht="15.5">
      <c r="A2860" s="34">
        <f t="shared" si="92"/>
        <v>2856</v>
      </c>
      <c r="B2860" s="81" t="s">
        <v>6052</v>
      </c>
      <c r="C2860" s="81" t="s">
        <v>6100</v>
      </c>
      <c r="D2860" s="81" t="s">
        <v>11503</v>
      </c>
      <c r="E2860" s="81" t="s">
        <v>189</v>
      </c>
      <c r="F2860" s="81" t="s">
        <v>56</v>
      </c>
      <c r="G2860" s="81" t="s">
        <v>189</v>
      </c>
      <c r="H2860" s="82">
        <v>132.5</v>
      </c>
      <c r="I2860" s="92">
        <v>0.47</v>
      </c>
      <c r="J2860" s="78">
        <f t="shared" si="93"/>
        <v>70.225000000000009</v>
      </c>
    </row>
    <row r="2861" spans="1:10" ht="15.5">
      <c r="A2861" s="34">
        <f t="shared" si="92"/>
        <v>2857</v>
      </c>
      <c r="B2861" s="81" t="s">
        <v>6052</v>
      </c>
      <c r="C2861" s="81" t="s">
        <v>6101</v>
      </c>
      <c r="D2861" s="81" t="s">
        <v>11504</v>
      </c>
      <c r="E2861" s="81" t="s">
        <v>189</v>
      </c>
      <c r="F2861" s="81" t="s">
        <v>56</v>
      </c>
      <c r="G2861" s="81" t="s">
        <v>189</v>
      </c>
      <c r="H2861" s="82">
        <v>85</v>
      </c>
      <c r="I2861" s="92">
        <v>0.47</v>
      </c>
      <c r="J2861" s="78">
        <f t="shared" si="93"/>
        <v>45.050000000000004</v>
      </c>
    </row>
    <row r="2862" spans="1:10" ht="15.5">
      <c r="A2862" s="34">
        <f t="shared" si="92"/>
        <v>2858</v>
      </c>
      <c r="B2862" s="81" t="s">
        <v>6052</v>
      </c>
      <c r="C2862" s="81" t="s">
        <v>6102</v>
      </c>
      <c r="D2862" s="81" t="s">
        <v>6103</v>
      </c>
      <c r="E2862" s="81" t="s">
        <v>189</v>
      </c>
      <c r="F2862" s="81" t="s">
        <v>56</v>
      </c>
      <c r="G2862" s="81" t="s">
        <v>189</v>
      </c>
      <c r="H2862" s="82">
        <v>527.5</v>
      </c>
      <c r="I2862" s="92">
        <v>0.47</v>
      </c>
      <c r="J2862" s="78">
        <f t="shared" si="93"/>
        <v>279.57499999999999</v>
      </c>
    </row>
    <row r="2863" spans="1:10" ht="15.5">
      <c r="A2863" s="34">
        <f t="shared" si="92"/>
        <v>2859</v>
      </c>
      <c r="B2863" s="81" t="s">
        <v>6052</v>
      </c>
      <c r="C2863" s="81" t="s">
        <v>6104</v>
      </c>
      <c r="D2863" s="81" t="s">
        <v>6105</v>
      </c>
      <c r="E2863" s="81" t="s">
        <v>189</v>
      </c>
      <c r="F2863" s="81" t="s">
        <v>56</v>
      </c>
      <c r="G2863" s="81" t="s">
        <v>189</v>
      </c>
      <c r="H2863" s="82">
        <v>27.5</v>
      </c>
      <c r="I2863" s="92">
        <v>0.47</v>
      </c>
      <c r="J2863" s="78">
        <f t="shared" si="93"/>
        <v>14.575000000000001</v>
      </c>
    </row>
    <row r="2864" spans="1:10" ht="15.5">
      <c r="A2864" s="34">
        <f t="shared" si="92"/>
        <v>2860</v>
      </c>
      <c r="B2864" s="81" t="s">
        <v>6052</v>
      </c>
      <c r="C2864" s="81" t="s">
        <v>6106</v>
      </c>
      <c r="D2864" s="81" t="s">
        <v>6107</v>
      </c>
      <c r="E2864" s="81" t="s">
        <v>189</v>
      </c>
      <c r="F2864" s="81" t="s">
        <v>56</v>
      </c>
      <c r="G2864" s="81" t="s">
        <v>189</v>
      </c>
      <c r="H2864" s="82">
        <v>32.5</v>
      </c>
      <c r="I2864" s="92">
        <v>0.47</v>
      </c>
      <c r="J2864" s="78">
        <f t="shared" si="93"/>
        <v>17.225000000000001</v>
      </c>
    </row>
    <row r="2865" spans="1:10" ht="15.5">
      <c r="A2865" s="34">
        <f t="shared" si="92"/>
        <v>2861</v>
      </c>
      <c r="B2865" s="81" t="s">
        <v>6052</v>
      </c>
      <c r="C2865" s="81" t="s">
        <v>6108</v>
      </c>
      <c r="D2865" s="81" t="s">
        <v>6109</v>
      </c>
      <c r="E2865" s="81" t="s">
        <v>189</v>
      </c>
      <c r="F2865" s="81" t="s">
        <v>56</v>
      </c>
      <c r="G2865" s="81" t="s">
        <v>189</v>
      </c>
      <c r="H2865" s="82">
        <v>20</v>
      </c>
      <c r="I2865" s="92">
        <v>0.47</v>
      </c>
      <c r="J2865" s="78">
        <f t="shared" si="93"/>
        <v>10.600000000000001</v>
      </c>
    </row>
    <row r="2866" spans="1:10" ht="15.5">
      <c r="A2866" s="34">
        <f t="shared" si="92"/>
        <v>2862</v>
      </c>
      <c r="B2866" s="81" t="s">
        <v>6052</v>
      </c>
      <c r="C2866" s="81" t="s">
        <v>6110</v>
      </c>
      <c r="D2866" s="81" t="s">
        <v>6111</v>
      </c>
      <c r="E2866" s="81" t="s">
        <v>189</v>
      </c>
      <c r="F2866" s="81" t="s">
        <v>56</v>
      </c>
      <c r="G2866" s="81" t="s">
        <v>189</v>
      </c>
      <c r="H2866" s="82">
        <v>27.5</v>
      </c>
      <c r="I2866" s="92">
        <v>0.47</v>
      </c>
      <c r="J2866" s="78">
        <f t="shared" si="93"/>
        <v>14.575000000000001</v>
      </c>
    </row>
    <row r="2867" spans="1:10" ht="15.5">
      <c r="A2867" s="34">
        <f t="shared" si="92"/>
        <v>2863</v>
      </c>
      <c r="B2867" s="81" t="s">
        <v>6052</v>
      </c>
      <c r="C2867" s="81" t="s">
        <v>6112</v>
      </c>
      <c r="D2867" s="81" t="s">
        <v>6113</v>
      </c>
      <c r="E2867" s="81" t="s">
        <v>189</v>
      </c>
      <c r="F2867" s="81" t="s">
        <v>56</v>
      </c>
      <c r="G2867" s="81" t="s">
        <v>189</v>
      </c>
      <c r="H2867" s="82">
        <v>32.5</v>
      </c>
      <c r="I2867" s="92">
        <v>0.47</v>
      </c>
      <c r="J2867" s="78">
        <f t="shared" si="93"/>
        <v>17.225000000000001</v>
      </c>
    </row>
    <row r="2868" spans="1:10" ht="15.5">
      <c r="A2868" s="34">
        <f t="shared" si="92"/>
        <v>2864</v>
      </c>
      <c r="B2868" s="81" t="s">
        <v>6052</v>
      </c>
      <c r="C2868" s="81" t="s">
        <v>6114</v>
      </c>
      <c r="D2868" s="81" t="s">
        <v>6115</v>
      </c>
      <c r="E2868" s="81" t="s">
        <v>189</v>
      </c>
      <c r="F2868" s="81" t="s">
        <v>56</v>
      </c>
      <c r="G2868" s="81" t="s">
        <v>189</v>
      </c>
      <c r="H2868" s="82">
        <v>85</v>
      </c>
      <c r="I2868" s="92">
        <v>0.47</v>
      </c>
      <c r="J2868" s="78">
        <f t="shared" si="93"/>
        <v>45.050000000000004</v>
      </c>
    </row>
    <row r="2869" spans="1:10" ht="15.5">
      <c r="A2869" s="34">
        <f t="shared" si="92"/>
        <v>2865</v>
      </c>
      <c r="B2869" s="81" t="s">
        <v>6052</v>
      </c>
      <c r="C2869" s="81" t="s">
        <v>6116</v>
      </c>
      <c r="D2869" s="81" t="s">
        <v>6117</v>
      </c>
      <c r="E2869" s="81" t="s">
        <v>189</v>
      </c>
      <c r="F2869" s="81" t="s">
        <v>56</v>
      </c>
      <c r="G2869" s="81" t="s">
        <v>189</v>
      </c>
      <c r="H2869" s="82">
        <v>102.5</v>
      </c>
      <c r="I2869" s="92">
        <v>0.47</v>
      </c>
      <c r="J2869" s="78">
        <f t="shared" si="93"/>
        <v>54.325000000000003</v>
      </c>
    </row>
    <row r="2870" spans="1:10" ht="15.5">
      <c r="A2870" s="34">
        <f t="shared" si="92"/>
        <v>2866</v>
      </c>
      <c r="B2870" s="81" t="s">
        <v>6052</v>
      </c>
      <c r="C2870" s="81" t="s">
        <v>6118</v>
      </c>
      <c r="D2870" s="81" t="s">
        <v>6119</v>
      </c>
      <c r="E2870" s="81" t="s">
        <v>189</v>
      </c>
      <c r="F2870" s="81" t="s">
        <v>56</v>
      </c>
      <c r="G2870" s="81" t="s">
        <v>189</v>
      </c>
      <c r="H2870" s="82">
        <v>77.5</v>
      </c>
      <c r="I2870" s="92">
        <v>0.47</v>
      </c>
      <c r="J2870" s="78">
        <f t="shared" si="93"/>
        <v>41.075000000000003</v>
      </c>
    </row>
    <row r="2871" spans="1:10" ht="15.5">
      <c r="A2871" s="34">
        <f t="shared" si="92"/>
        <v>2867</v>
      </c>
      <c r="B2871" s="81" t="s">
        <v>6052</v>
      </c>
      <c r="C2871" s="81" t="s">
        <v>6120</v>
      </c>
      <c r="D2871" s="81" t="s">
        <v>11505</v>
      </c>
      <c r="E2871" s="81" t="s">
        <v>189</v>
      </c>
      <c r="F2871" s="81" t="s">
        <v>56</v>
      </c>
      <c r="G2871" s="81" t="s">
        <v>189</v>
      </c>
      <c r="H2871" s="82">
        <v>55</v>
      </c>
      <c r="I2871" s="92">
        <v>0.47</v>
      </c>
      <c r="J2871" s="78">
        <f t="shared" si="93"/>
        <v>29.150000000000002</v>
      </c>
    </row>
    <row r="2872" spans="1:10" ht="15.5">
      <c r="A2872" s="34">
        <f t="shared" si="92"/>
        <v>2868</v>
      </c>
      <c r="B2872" s="81" t="s">
        <v>6052</v>
      </c>
      <c r="C2872" s="81" t="s">
        <v>6121</v>
      </c>
      <c r="D2872" s="81" t="s">
        <v>6122</v>
      </c>
      <c r="E2872" s="81" t="s">
        <v>189</v>
      </c>
      <c r="F2872" s="81" t="s">
        <v>56</v>
      </c>
      <c r="G2872" s="81" t="s">
        <v>189</v>
      </c>
      <c r="H2872" s="82">
        <v>30</v>
      </c>
      <c r="I2872" s="92">
        <v>0.47</v>
      </c>
      <c r="J2872" s="78">
        <f t="shared" si="93"/>
        <v>15.9</v>
      </c>
    </row>
    <row r="2873" spans="1:10" ht="15.5">
      <c r="A2873" s="34">
        <f t="shared" si="92"/>
        <v>2869</v>
      </c>
      <c r="B2873" s="81" t="s">
        <v>6052</v>
      </c>
      <c r="C2873" s="81" t="s">
        <v>6123</v>
      </c>
      <c r="D2873" s="81" t="s">
        <v>11506</v>
      </c>
      <c r="E2873" s="81" t="s">
        <v>189</v>
      </c>
      <c r="F2873" s="81" t="s">
        <v>56</v>
      </c>
      <c r="G2873" s="81" t="s">
        <v>189</v>
      </c>
      <c r="H2873" s="82">
        <v>105</v>
      </c>
      <c r="I2873" s="92">
        <v>0.47</v>
      </c>
      <c r="J2873" s="78">
        <f t="shared" si="93"/>
        <v>55.650000000000006</v>
      </c>
    </row>
    <row r="2874" spans="1:10" ht="15.5">
      <c r="A2874" s="34">
        <f t="shared" si="92"/>
        <v>2870</v>
      </c>
      <c r="B2874" s="81" t="s">
        <v>6052</v>
      </c>
      <c r="C2874" s="81" t="s">
        <v>6124</v>
      </c>
      <c r="D2874" s="81" t="s">
        <v>6125</v>
      </c>
      <c r="E2874" s="81" t="s">
        <v>189</v>
      </c>
      <c r="F2874" s="81" t="s">
        <v>56</v>
      </c>
      <c r="G2874" s="81" t="s">
        <v>189</v>
      </c>
      <c r="H2874" s="82">
        <v>47.5</v>
      </c>
      <c r="I2874" s="92">
        <v>0.47</v>
      </c>
      <c r="J2874" s="78">
        <f t="shared" si="93"/>
        <v>25.175000000000001</v>
      </c>
    </row>
    <row r="2875" spans="1:10" ht="15.5">
      <c r="A2875" s="34">
        <f t="shared" si="92"/>
        <v>2871</v>
      </c>
      <c r="B2875" s="81" t="s">
        <v>6052</v>
      </c>
      <c r="C2875" s="81" t="s">
        <v>6126</v>
      </c>
      <c r="D2875" s="81" t="s">
        <v>11507</v>
      </c>
      <c r="E2875" s="81" t="s">
        <v>189</v>
      </c>
      <c r="F2875" s="81" t="s">
        <v>56</v>
      </c>
      <c r="G2875" s="81" t="s">
        <v>189</v>
      </c>
      <c r="H2875" s="82">
        <v>15</v>
      </c>
      <c r="I2875" s="92">
        <v>0.47</v>
      </c>
      <c r="J2875" s="78">
        <f t="shared" si="93"/>
        <v>7.95</v>
      </c>
    </row>
    <row r="2876" spans="1:10" ht="15.5">
      <c r="A2876" s="34">
        <f t="shared" si="92"/>
        <v>2872</v>
      </c>
      <c r="B2876" s="81" t="s">
        <v>6052</v>
      </c>
      <c r="C2876" s="81" t="s">
        <v>6127</v>
      </c>
      <c r="D2876" s="81" t="s">
        <v>11508</v>
      </c>
      <c r="E2876" s="81" t="s">
        <v>189</v>
      </c>
      <c r="F2876" s="81" t="s">
        <v>56</v>
      </c>
      <c r="G2876" s="81" t="s">
        <v>189</v>
      </c>
      <c r="H2876" s="82">
        <v>55</v>
      </c>
      <c r="I2876" s="92">
        <v>0.47</v>
      </c>
      <c r="J2876" s="78">
        <f t="shared" si="93"/>
        <v>29.150000000000002</v>
      </c>
    </row>
    <row r="2877" spans="1:10" ht="15.5">
      <c r="A2877" s="34">
        <f t="shared" si="92"/>
        <v>2873</v>
      </c>
      <c r="B2877" s="81" t="s">
        <v>6052</v>
      </c>
      <c r="C2877" s="81" t="s">
        <v>6128</v>
      </c>
      <c r="D2877" s="81" t="s">
        <v>6129</v>
      </c>
      <c r="E2877" s="81" t="s">
        <v>189</v>
      </c>
      <c r="F2877" s="81" t="s">
        <v>56</v>
      </c>
      <c r="G2877" s="81" t="s">
        <v>189</v>
      </c>
      <c r="H2877" s="82">
        <v>7.5</v>
      </c>
      <c r="I2877" s="92">
        <v>0.47</v>
      </c>
      <c r="J2877" s="78">
        <f t="shared" si="93"/>
        <v>3.9750000000000001</v>
      </c>
    </row>
    <row r="2878" spans="1:10" ht="15.5">
      <c r="A2878" s="34">
        <f t="shared" si="92"/>
        <v>2874</v>
      </c>
      <c r="B2878" s="81" t="s">
        <v>6052</v>
      </c>
      <c r="C2878" s="81" t="s">
        <v>6130</v>
      </c>
      <c r="D2878" s="81" t="s">
        <v>6131</v>
      </c>
      <c r="E2878" s="81" t="s">
        <v>189</v>
      </c>
      <c r="F2878" s="81" t="s">
        <v>56</v>
      </c>
      <c r="G2878" s="81" t="s">
        <v>189</v>
      </c>
      <c r="H2878" s="82">
        <v>62.5</v>
      </c>
      <c r="I2878" s="92">
        <v>0.47</v>
      </c>
      <c r="J2878" s="78">
        <f t="shared" si="93"/>
        <v>33.125</v>
      </c>
    </row>
    <row r="2879" spans="1:10" ht="15.5">
      <c r="A2879" s="34">
        <f t="shared" si="92"/>
        <v>2875</v>
      </c>
      <c r="B2879" s="81" t="s">
        <v>6052</v>
      </c>
      <c r="C2879" s="81" t="s">
        <v>6132</v>
      </c>
      <c r="D2879" s="81" t="s">
        <v>11509</v>
      </c>
      <c r="E2879" s="81" t="s">
        <v>189</v>
      </c>
      <c r="F2879" s="81" t="s">
        <v>56</v>
      </c>
      <c r="G2879" s="81" t="s">
        <v>189</v>
      </c>
      <c r="H2879" s="82">
        <v>87.5</v>
      </c>
      <c r="I2879" s="92">
        <v>0.47</v>
      </c>
      <c r="J2879" s="78">
        <f t="shared" si="93"/>
        <v>46.375</v>
      </c>
    </row>
    <row r="2880" spans="1:10" ht="15.5">
      <c r="A2880" s="34">
        <f t="shared" si="92"/>
        <v>2876</v>
      </c>
      <c r="B2880" s="81" t="s">
        <v>6052</v>
      </c>
      <c r="C2880" s="81" t="s">
        <v>6133</v>
      </c>
      <c r="D2880" s="81" t="s">
        <v>6134</v>
      </c>
      <c r="E2880" s="81" t="s">
        <v>189</v>
      </c>
      <c r="F2880" s="81" t="s">
        <v>56</v>
      </c>
      <c r="G2880" s="81" t="s">
        <v>189</v>
      </c>
      <c r="H2880" s="82">
        <v>77.5</v>
      </c>
      <c r="I2880" s="92">
        <v>0.47</v>
      </c>
      <c r="J2880" s="78">
        <f t="shared" si="93"/>
        <v>41.075000000000003</v>
      </c>
    </row>
    <row r="2881" spans="1:10" ht="15.5">
      <c r="A2881" s="34">
        <f t="shared" si="92"/>
        <v>2877</v>
      </c>
      <c r="B2881" s="81" t="s">
        <v>6052</v>
      </c>
      <c r="C2881" s="81" t="s">
        <v>6135</v>
      </c>
      <c r="D2881" s="81" t="s">
        <v>11510</v>
      </c>
      <c r="E2881" s="81" t="s">
        <v>189</v>
      </c>
      <c r="F2881" s="81" t="s">
        <v>56</v>
      </c>
      <c r="G2881" s="81" t="s">
        <v>189</v>
      </c>
      <c r="H2881" s="82">
        <v>87.5</v>
      </c>
      <c r="I2881" s="92">
        <v>0.47</v>
      </c>
      <c r="J2881" s="78">
        <f t="shared" si="93"/>
        <v>46.375</v>
      </c>
    </row>
    <row r="2882" spans="1:10" ht="15.5">
      <c r="A2882" s="34">
        <f t="shared" si="92"/>
        <v>2878</v>
      </c>
      <c r="B2882" s="81" t="s">
        <v>6052</v>
      </c>
      <c r="C2882" s="81" t="s">
        <v>6136</v>
      </c>
      <c r="D2882" s="81" t="s">
        <v>11511</v>
      </c>
      <c r="E2882" s="81" t="s">
        <v>189</v>
      </c>
      <c r="F2882" s="81" t="s">
        <v>56</v>
      </c>
      <c r="G2882" s="81" t="s">
        <v>189</v>
      </c>
      <c r="H2882" s="82">
        <v>80</v>
      </c>
      <c r="I2882" s="92">
        <v>0.47</v>
      </c>
      <c r="J2882" s="78">
        <f t="shared" si="93"/>
        <v>42.400000000000006</v>
      </c>
    </row>
    <row r="2883" spans="1:10" ht="15.5">
      <c r="A2883" s="34">
        <f t="shared" si="92"/>
        <v>2879</v>
      </c>
      <c r="B2883" s="81" t="s">
        <v>6052</v>
      </c>
      <c r="C2883" s="81" t="s">
        <v>6137</v>
      </c>
      <c r="D2883" s="81" t="s">
        <v>6138</v>
      </c>
      <c r="E2883" s="81" t="s">
        <v>189</v>
      </c>
      <c r="F2883" s="81" t="s">
        <v>56</v>
      </c>
      <c r="G2883" s="81" t="s">
        <v>189</v>
      </c>
      <c r="H2883" s="82">
        <v>80</v>
      </c>
      <c r="I2883" s="92">
        <v>0.47</v>
      </c>
      <c r="J2883" s="78">
        <f t="shared" si="93"/>
        <v>42.400000000000006</v>
      </c>
    </row>
    <row r="2884" spans="1:10" ht="15.5">
      <c r="A2884" s="34">
        <f t="shared" si="92"/>
        <v>2880</v>
      </c>
      <c r="B2884" s="81" t="s">
        <v>6052</v>
      </c>
      <c r="C2884" s="81" t="s">
        <v>6139</v>
      </c>
      <c r="D2884" s="81" t="s">
        <v>6140</v>
      </c>
      <c r="E2884" s="81" t="s">
        <v>189</v>
      </c>
      <c r="F2884" s="81" t="s">
        <v>56</v>
      </c>
      <c r="G2884" s="81" t="s">
        <v>189</v>
      </c>
      <c r="H2884" s="82">
        <v>77.5</v>
      </c>
      <c r="I2884" s="92">
        <v>0.47</v>
      </c>
      <c r="J2884" s="78">
        <f t="shared" si="93"/>
        <v>41.075000000000003</v>
      </c>
    </row>
    <row r="2885" spans="1:10" ht="15.5">
      <c r="A2885" s="34">
        <f t="shared" si="92"/>
        <v>2881</v>
      </c>
      <c r="B2885" s="81" t="s">
        <v>6052</v>
      </c>
      <c r="C2885" s="81" t="s">
        <v>6141</v>
      </c>
      <c r="D2885" s="81" t="s">
        <v>11512</v>
      </c>
      <c r="E2885" s="81" t="s">
        <v>189</v>
      </c>
      <c r="F2885" s="81" t="s">
        <v>56</v>
      </c>
      <c r="G2885" s="81" t="s">
        <v>189</v>
      </c>
      <c r="H2885" s="82">
        <v>132.5</v>
      </c>
      <c r="I2885" s="92">
        <v>0.47</v>
      </c>
      <c r="J2885" s="78">
        <f t="shared" si="93"/>
        <v>70.225000000000009</v>
      </c>
    </row>
    <row r="2886" spans="1:10" ht="15.5">
      <c r="A2886" s="34">
        <f t="shared" si="92"/>
        <v>2882</v>
      </c>
      <c r="B2886" s="81" t="s">
        <v>6052</v>
      </c>
      <c r="C2886" s="81" t="s">
        <v>6142</v>
      </c>
      <c r="D2886" s="81" t="s">
        <v>11513</v>
      </c>
      <c r="E2886" s="81" t="s">
        <v>189</v>
      </c>
      <c r="F2886" s="81" t="s">
        <v>56</v>
      </c>
      <c r="G2886" s="81" t="s">
        <v>189</v>
      </c>
      <c r="H2886" s="82">
        <v>140</v>
      </c>
      <c r="I2886" s="92">
        <v>0.47</v>
      </c>
      <c r="J2886" s="78">
        <f t="shared" si="93"/>
        <v>74.2</v>
      </c>
    </row>
    <row r="2887" spans="1:10" ht="15.5">
      <c r="A2887" s="34">
        <f t="shared" si="92"/>
        <v>2883</v>
      </c>
      <c r="B2887" s="81" t="s">
        <v>6052</v>
      </c>
      <c r="C2887" s="81" t="s">
        <v>6143</v>
      </c>
      <c r="D2887" s="81" t="s">
        <v>6144</v>
      </c>
      <c r="E2887" s="81" t="s">
        <v>189</v>
      </c>
      <c r="F2887" s="81" t="s">
        <v>56</v>
      </c>
      <c r="G2887" s="81" t="s">
        <v>189</v>
      </c>
      <c r="H2887" s="82">
        <v>63.75</v>
      </c>
      <c r="I2887" s="92">
        <v>0.47</v>
      </c>
      <c r="J2887" s="78">
        <f t="shared" si="93"/>
        <v>33.787500000000001</v>
      </c>
    </row>
    <row r="2888" spans="1:10" ht="15.5">
      <c r="A2888" s="34">
        <f t="shared" si="92"/>
        <v>2884</v>
      </c>
      <c r="B2888" s="81" t="s">
        <v>6052</v>
      </c>
      <c r="C2888" s="81" t="s">
        <v>6145</v>
      </c>
      <c r="D2888" s="81" t="s">
        <v>11514</v>
      </c>
      <c r="E2888" s="81" t="s">
        <v>189</v>
      </c>
      <c r="F2888" s="81" t="s">
        <v>56</v>
      </c>
      <c r="G2888" s="81" t="s">
        <v>189</v>
      </c>
      <c r="H2888" s="82">
        <v>55</v>
      </c>
      <c r="I2888" s="92">
        <v>0.47</v>
      </c>
      <c r="J2888" s="78">
        <f t="shared" si="93"/>
        <v>29.150000000000002</v>
      </c>
    </row>
    <row r="2889" spans="1:10" ht="15.5">
      <c r="A2889" s="34">
        <f t="shared" si="92"/>
        <v>2885</v>
      </c>
      <c r="B2889" s="81" t="s">
        <v>6052</v>
      </c>
      <c r="C2889" s="81" t="s">
        <v>6146</v>
      </c>
      <c r="D2889" s="81" t="s">
        <v>11515</v>
      </c>
      <c r="E2889" s="81" t="s">
        <v>189</v>
      </c>
      <c r="F2889" s="81" t="s">
        <v>56</v>
      </c>
      <c r="G2889" s="81" t="s">
        <v>189</v>
      </c>
      <c r="H2889" s="82">
        <v>60</v>
      </c>
      <c r="I2889" s="92">
        <v>0.47</v>
      </c>
      <c r="J2889" s="78">
        <f t="shared" si="93"/>
        <v>31.8</v>
      </c>
    </row>
    <row r="2890" spans="1:10" ht="15.5">
      <c r="A2890" s="34">
        <f t="shared" si="92"/>
        <v>2886</v>
      </c>
      <c r="B2890" s="81" t="s">
        <v>6052</v>
      </c>
      <c r="C2890" s="81" t="s">
        <v>6147</v>
      </c>
      <c r="D2890" s="81" t="s">
        <v>11516</v>
      </c>
      <c r="E2890" s="81" t="s">
        <v>189</v>
      </c>
      <c r="F2890" s="81" t="s">
        <v>56</v>
      </c>
      <c r="G2890" s="81" t="s">
        <v>189</v>
      </c>
      <c r="H2890" s="82">
        <v>92.5</v>
      </c>
      <c r="I2890" s="92">
        <v>0.47</v>
      </c>
      <c r="J2890" s="78">
        <f t="shared" si="93"/>
        <v>49.025000000000006</v>
      </c>
    </row>
    <row r="2891" spans="1:10" ht="15.5">
      <c r="A2891" s="34">
        <f t="shared" si="92"/>
        <v>2887</v>
      </c>
      <c r="B2891" s="81" t="s">
        <v>6052</v>
      </c>
      <c r="C2891" s="81" t="s">
        <v>6148</v>
      </c>
      <c r="D2891" s="81" t="s">
        <v>11517</v>
      </c>
      <c r="E2891" s="81" t="s">
        <v>189</v>
      </c>
      <c r="F2891" s="81" t="s">
        <v>56</v>
      </c>
      <c r="G2891" s="81" t="s">
        <v>189</v>
      </c>
      <c r="H2891" s="82">
        <v>77.5</v>
      </c>
      <c r="I2891" s="92">
        <v>0.47</v>
      </c>
      <c r="J2891" s="78">
        <f t="shared" si="93"/>
        <v>41.075000000000003</v>
      </c>
    </row>
    <row r="2892" spans="1:10" ht="15.5">
      <c r="A2892" s="34">
        <f t="shared" si="92"/>
        <v>2888</v>
      </c>
      <c r="B2892" s="81" t="s">
        <v>6052</v>
      </c>
      <c r="C2892" s="81" t="s">
        <v>6149</v>
      </c>
      <c r="D2892" s="81" t="s">
        <v>11518</v>
      </c>
      <c r="E2892" s="81" t="s">
        <v>189</v>
      </c>
      <c r="F2892" s="81" t="s">
        <v>56</v>
      </c>
      <c r="G2892" s="81" t="s">
        <v>189</v>
      </c>
      <c r="H2892" s="82">
        <v>57.5</v>
      </c>
      <c r="I2892" s="92">
        <v>0.47</v>
      </c>
      <c r="J2892" s="78">
        <f t="shared" si="93"/>
        <v>30.475000000000001</v>
      </c>
    </row>
    <row r="2893" spans="1:10" ht="15.5">
      <c r="A2893" s="34">
        <f t="shared" si="92"/>
        <v>2889</v>
      </c>
      <c r="B2893" s="81" t="s">
        <v>6052</v>
      </c>
      <c r="C2893" s="81" t="s">
        <v>6150</v>
      </c>
      <c r="D2893" s="81" t="s">
        <v>6151</v>
      </c>
      <c r="E2893" s="81" t="s">
        <v>189</v>
      </c>
      <c r="F2893" s="81" t="s">
        <v>56</v>
      </c>
      <c r="G2893" s="81" t="s">
        <v>189</v>
      </c>
      <c r="H2893" s="82">
        <v>195</v>
      </c>
      <c r="I2893" s="92">
        <v>0.47</v>
      </c>
      <c r="J2893" s="78">
        <f t="shared" si="93"/>
        <v>103.35000000000001</v>
      </c>
    </row>
    <row r="2894" spans="1:10" ht="15.5">
      <c r="A2894" s="34">
        <f t="shared" si="92"/>
        <v>2890</v>
      </c>
      <c r="B2894" s="81" t="s">
        <v>6052</v>
      </c>
      <c r="C2894" s="81" t="s">
        <v>6152</v>
      </c>
      <c r="D2894" s="81" t="s">
        <v>11519</v>
      </c>
      <c r="E2894" s="81" t="s">
        <v>189</v>
      </c>
      <c r="F2894" s="81" t="s">
        <v>56</v>
      </c>
      <c r="G2894" s="81" t="s">
        <v>189</v>
      </c>
      <c r="H2894" s="82">
        <v>237.5</v>
      </c>
      <c r="I2894" s="92">
        <v>0.47</v>
      </c>
      <c r="J2894" s="78">
        <f t="shared" si="93"/>
        <v>125.875</v>
      </c>
    </row>
    <row r="2895" spans="1:10" ht="15.5">
      <c r="A2895" s="34">
        <f t="shared" si="92"/>
        <v>2891</v>
      </c>
      <c r="B2895" s="81" t="s">
        <v>6052</v>
      </c>
      <c r="C2895" s="81" t="s">
        <v>6153</v>
      </c>
      <c r="D2895" s="81" t="s">
        <v>6154</v>
      </c>
      <c r="E2895" s="81" t="s">
        <v>189</v>
      </c>
      <c r="F2895" s="81" t="s">
        <v>56</v>
      </c>
      <c r="G2895" s="81" t="s">
        <v>189</v>
      </c>
      <c r="H2895" s="82">
        <v>67.5</v>
      </c>
      <c r="I2895" s="92">
        <v>0.47</v>
      </c>
      <c r="J2895" s="78">
        <f t="shared" si="93"/>
        <v>35.774999999999999</v>
      </c>
    </row>
    <row r="2896" spans="1:10" ht="15.5">
      <c r="A2896" s="34">
        <f t="shared" si="92"/>
        <v>2892</v>
      </c>
      <c r="B2896" s="81" t="s">
        <v>6052</v>
      </c>
      <c r="C2896" s="81" t="s">
        <v>6155</v>
      </c>
      <c r="D2896" s="81" t="s">
        <v>6156</v>
      </c>
      <c r="E2896" s="81" t="s">
        <v>189</v>
      </c>
      <c r="F2896" s="81" t="s">
        <v>56</v>
      </c>
      <c r="G2896" s="81" t="s">
        <v>189</v>
      </c>
      <c r="H2896" s="82">
        <v>142.5</v>
      </c>
      <c r="I2896" s="92">
        <v>0.47</v>
      </c>
      <c r="J2896" s="78">
        <f t="shared" si="93"/>
        <v>75.525000000000006</v>
      </c>
    </row>
    <row r="2897" spans="1:10" ht="15.5">
      <c r="A2897" s="34">
        <f t="shared" si="92"/>
        <v>2893</v>
      </c>
      <c r="B2897" s="81" t="s">
        <v>6052</v>
      </c>
      <c r="C2897" s="81" t="s">
        <v>6157</v>
      </c>
      <c r="D2897" s="81" t="s">
        <v>11520</v>
      </c>
      <c r="E2897" s="81" t="s">
        <v>189</v>
      </c>
      <c r="F2897" s="81" t="s">
        <v>56</v>
      </c>
      <c r="G2897" s="81" t="s">
        <v>189</v>
      </c>
      <c r="H2897" s="82">
        <v>210</v>
      </c>
      <c r="I2897" s="92">
        <v>0.47</v>
      </c>
      <c r="J2897" s="78">
        <f t="shared" si="93"/>
        <v>111.30000000000001</v>
      </c>
    </row>
    <row r="2898" spans="1:10" ht="15.5">
      <c r="A2898" s="34">
        <f t="shared" si="92"/>
        <v>2894</v>
      </c>
      <c r="B2898" s="81" t="s">
        <v>6052</v>
      </c>
      <c r="C2898" s="81" t="s">
        <v>6158</v>
      </c>
      <c r="D2898" s="81" t="s">
        <v>6159</v>
      </c>
      <c r="E2898" s="81" t="s">
        <v>189</v>
      </c>
      <c r="F2898" s="81" t="s">
        <v>56</v>
      </c>
      <c r="G2898" s="81" t="s">
        <v>189</v>
      </c>
      <c r="H2898" s="82">
        <v>100</v>
      </c>
      <c r="I2898" s="92">
        <v>0.47</v>
      </c>
      <c r="J2898" s="78">
        <f t="shared" si="93"/>
        <v>53</v>
      </c>
    </row>
    <row r="2899" spans="1:10" ht="15.5">
      <c r="A2899" s="34">
        <f t="shared" si="92"/>
        <v>2895</v>
      </c>
      <c r="B2899" s="81" t="s">
        <v>6052</v>
      </c>
      <c r="C2899" s="81" t="s">
        <v>6160</v>
      </c>
      <c r="D2899" s="81" t="s">
        <v>11521</v>
      </c>
      <c r="E2899" s="81" t="s">
        <v>189</v>
      </c>
      <c r="F2899" s="81" t="s">
        <v>56</v>
      </c>
      <c r="G2899" s="81" t="s">
        <v>189</v>
      </c>
      <c r="H2899" s="82">
        <v>122.5</v>
      </c>
      <c r="I2899" s="92">
        <v>0.47</v>
      </c>
      <c r="J2899" s="78">
        <f t="shared" si="93"/>
        <v>64.924999999999997</v>
      </c>
    </row>
    <row r="2900" spans="1:10" ht="15.5">
      <c r="A2900" s="34">
        <f t="shared" si="92"/>
        <v>2896</v>
      </c>
      <c r="B2900" s="81" t="s">
        <v>6052</v>
      </c>
      <c r="C2900" s="81" t="s">
        <v>6161</v>
      </c>
      <c r="D2900" s="81" t="s">
        <v>11522</v>
      </c>
      <c r="E2900" s="81" t="s">
        <v>189</v>
      </c>
      <c r="F2900" s="81" t="s">
        <v>56</v>
      </c>
      <c r="G2900" s="81" t="s">
        <v>189</v>
      </c>
      <c r="H2900" s="82">
        <v>97.5</v>
      </c>
      <c r="I2900" s="92">
        <v>0.47</v>
      </c>
      <c r="J2900" s="78">
        <f t="shared" si="93"/>
        <v>51.675000000000004</v>
      </c>
    </row>
    <row r="2901" spans="1:10" ht="15.5">
      <c r="A2901" s="34">
        <f t="shared" si="92"/>
        <v>2897</v>
      </c>
      <c r="B2901" s="81" t="s">
        <v>6052</v>
      </c>
      <c r="C2901" s="81" t="s">
        <v>6162</v>
      </c>
      <c r="D2901" s="81" t="s">
        <v>11523</v>
      </c>
      <c r="E2901" s="81" t="s">
        <v>189</v>
      </c>
      <c r="F2901" s="81" t="s">
        <v>56</v>
      </c>
      <c r="G2901" s="81" t="s">
        <v>189</v>
      </c>
      <c r="H2901" s="82">
        <v>147.5</v>
      </c>
      <c r="I2901" s="92">
        <v>0.47</v>
      </c>
      <c r="J2901" s="78">
        <f t="shared" si="93"/>
        <v>78.174999999999997</v>
      </c>
    </row>
    <row r="2902" spans="1:10" ht="15.5">
      <c r="A2902" s="34">
        <f t="shared" si="92"/>
        <v>2898</v>
      </c>
      <c r="B2902" s="81" t="s">
        <v>6052</v>
      </c>
      <c r="C2902" s="81" t="s">
        <v>6163</v>
      </c>
      <c r="D2902" s="81" t="s">
        <v>11524</v>
      </c>
      <c r="E2902" s="81" t="s">
        <v>189</v>
      </c>
      <c r="F2902" s="81" t="s">
        <v>56</v>
      </c>
      <c r="G2902" s="81" t="s">
        <v>189</v>
      </c>
      <c r="H2902" s="82">
        <v>115</v>
      </c>
      <c r="I2902" s="92">
        <v>0.47</v>
      </c>
      <c r="J2902" s="78">
        <f t="shared" si="93"/>
        <v>60.95</v>
      </c>
    </row>
    <row r="2903" spans="1:10" ht="15.5">
      <c r="A2903" s="34">
        <f t="shared" ref="A2903:A2966" si="94">SUM(A2902+1)</f>
        <v>2899</v>
      </c>
      <c r="B2903" s="81" t="s">
        <v>6052</v>
      </c>
      <c r="C2903" s="81" t="s">
        <v>6164</v>
      </c>
      <c r="D2903" s="81" t="s">
        <v>11525</v>
      </c>
      <c r="E2903" s="81" t="s">
        <v>189</v>
      </c>
      <c r="F2903" s="81" t="s">
        <v>56</v>
      </c>
      <c r="G2903" s="81" t="s">
        <v>189</v>
      </c>
      <c r="H2903" s="82">
        <v>142.5</v>
      </c>
      <c r="I2903" s="92">
        <v>0.47</v>
      </c>
      <c r="J2903" s="78">
        <f t="shared" si="93"/>
        <v>75.525000000000006</v>
      </c>
    </row>
    <row r="2904" spans="1:10" ht="15.5">
      <c r="A2904" s="34">
        <f t="shared" si="94"/>
        <v>2900</v>
      </c>
      <c r="B2904" s="81" t="s">
        <v>6052</v>
      </c>
      <c r="C2904" s="81" t="s">
        <v>6165</v>
      </c>
      <c r="D2904" s="81" t="s">
        <v>6166</v>
      </c>
      <c r="E2904" s="81" t="s">
        <v>189</v>
      </c>
      <c r="F2904" s="81" t="s">
        <v>56</v>
      </c>
      <c r="G2904" s="81" t="s">
        <v>189</v>
      </c>
      <c r="H2904" s="82">
        <v>147.5</v>
      </c>
      <c r="I2904" s="92">
        <v>0.47</v>
      </c>
      <c r="J2904" s="78">
        <f t="shared" si="93"/>
        <v>78.174999999999997</v>
      </c>
    </row>
    <row r="2905" spans="1:10" ht="15.5">
      <c r="A2905" s="34">
        <f t="shared" si="94"/>
        <v>2901</v>
      </c>
      <c r="B2905" s="81" t="s">
        <v>6052</v>
      </c>
      <c r="C2905" s="81" t="s">
        <v>6167</v>
      </c>
      <c r="D2905" s="81" t="s">
        <v>6168</v>
      </c>
      <c r="E2905" s="81" t="s">
        <v>189</v>
      </c>
      <c r="F2905" s="81" t="s">
        <v>56</v>
      </c>
      <c r="G2905" s="81" t="s">
        <v>189</v>
      </c>
      <c r="H2905" s="82">
        <v>140</v>
      </c>
      <c r="I2905" s="92">
        <v>0.47</v>
      </c>
      <c r="J2905" s="78">
        <f t="shared" si="93"/>
        <v>74.2</v>
      </c>
    </row>
    <row r="2906" spans="1:10" ht="15.5">
      <c r="A2906" s="34">
        <f t="shared" si="94"/>
        <v>2902</v>
      </c>
      <c r="B2906" s="81" t="s">
        <v>6052</v>
      </c>
      <c r="C2906" s="81" t="s">
        <v>6169</v>
      </c>
      <c r="D2906" s="81" t="s">
        <v>6170</v>
      </c>
      <c r="E2906" s="81" t="s">
        <v>189</v>
      </c>
      <c r="F2906" s="81" t="s">
        <v>56</v>
      </c>
      <c r="G2906" s="81" t="s">
        <v>189</v>
      </c>
      <c r="H2906" s="82">
        <v>160</v>
      </c>
      <c r="I2906" s="92">
        <v>0.47</v>
      </c>
      <c r="J2906" s="78">
        <f t="shared" si="93"/>
        <v>84.800000000000011</v>
      </c>
    </row>
    <row r="2907" spans="1:10" ht="15.5">
      <c r="A2907" s="34">
        <f t="shared" si="94"/>
        <v>2903</v>
      </c>
      <c r="B2907" s="81" t="s">
        <v>6052</v>
      </c>
      <c r="C2907" s="81" t="s">
        <v>6171</v>
      </c>
      <c r="D2907" s="81" t="s">
        <v>11526</v>
      </c>
      <c r="E2907" s="81" t="s">
        <v>189</v>
      </c>
      <c r="F2907" s="81" t="s">
        <v>56</v>
      </c>
      <c r="G2907" s="81" t="s">
        <v>189</v>
      </c>
      <c r="H2907" s="82">
        <v>157.5</v>
      </c>
      <c r="I2907" s="92">
        <v>0.47</v>
      </c>
      <c r="J2907" s="78">
        <f t="shared" si="93"/>
        <v>83.475000000000009</v>
      </c>
    </row>
    <row r="2908" spans="1:10" ht="15.5">
      <c r="A2908" s="34">
        <f t="shared" si="94"/>
        <v>2904</v>
      </c>
      <c r="B2908" s="81" t="s">
        <v>6052</v>
      </c>
      <c r="C2908" s="81" t="s">
        <v>6172</v>
      </c>
      <c r="D2908" s="81" t="s">
        <v>11527</v>
      </c>
      <c r="E2908" s="81" t="s">
        <v>189</v>
      </c>
      <c r="F2908" s="81" t="s">
        <v>56</v>
      </c>
      <c r="G2908" s="81" t="s">
        <v>189</v>
      </c>
      <c r="H2908" s="82">
        <v>142.5</v>
      </c>
      <c r="I2908" s="92">
        <v>0.47</v>
      </c>
      <c r="J2908" s="78">
        <f t="shared" si="93"/>
        <v>75.525000000000006</v>
      </c>
    </row>
    <row r="2909" spans="1:10" ht="15.5">
      <c r="A2909" s="34">
        <f t="shared" si="94"/>
        <v>2905</v>
      </c>
      <c r="B2909" s="81" t="s">
        <v>6052</v>
      </c>
      <c r="C2909" s="81" t="s">
        <v>6173</v>
      </c>
      <c r="D2909" s="81" t="s">
        <v>11528</v>
      </c>
      <c r="E2909" s="81" t="s">
        <v>189</v>
      </c>
      <c r="F2909" s="81" t="s">
        <v>56</v>
      </c>
      <c r="G2909" s="81" t="s">
        <v>189</v>
      </c>
      <c r="H2909" s="82">
        <v>170</v>
      </c>
      <c r="I2909" s="92">
        <v>0.47</v>
      </c>
      <c r="J2909" s="78">
        <f t="shared" si="93"/>
        <v>90.100000000000009</v>
      </c>
    </row>
    <row r="2910" spans="1:10" ht="15.5">
      <c r="A2910" s="34">
        <f t="shared" si="94"/>
        <v>2906</v>
      </c>
      <c r="B2910" s="81" t="s">
        <v>6052</v>
      </c>
      <c r="C2910" s="81" t="s">
        <v>6174</v>
      </c>
      <c r="D2910" s="81" t="s">
        <v>6166</v>
      </c>
      <c r="E2910" s="81" t="s">
        <v>189</v>
      </c>
      <c r="F2910" s="81" t="s">
        <v>56</v>
      </c>
      <c r="G2910" s="81" t="s">
        <v>189</v>
      </c>
      <c r="H2910" s="82">
        <v>170</v>
      </c>
      <c r="I2910" s="92">
        <v>0.47</v>
      </c>
      <c r="J2910" s="78">
        <f t="shared" si="93"/>
        <v>90.100000000000009</v>
      </c>
    </row>
    <row r="2911" spans="1:10" ht="15.5">
      <c r="A2911" s="34">
        <f t="shared" si="94"/>
        <v>2907</v>
      </c>
      <c r="B2911" s="81" t="s">
        <v>6052</v>
      </c>
      <c r="C2911" s="81" t="s">
        <v>6175</v>
      </c>
      <c r="D2911" s="81" t="s">
        <v>6176</v>
      </c>
      <c r="E2911" s="81" t="s">
        <v>189</v>
      </c>
      <c r="F2911" s="81" t="s">
        <v>56</v>
      </c>
      <c r="G2911" s="81" t="s">
        <v>189</v>
      </c>
      <c r="H2911" s="82">
        <v>165</v>
      </c>
      <c r="I2911" s="92">
        <v>0.47</v>
      </c>
      <c r="J2911" s="78">
        <f t="shared" si="93"/>
        <v>87.45</v>
      </c>
    </row>
    <row r="2912" spans="1:10" ht="15.5">
      <c r="A2912" s="34">
        <f t="shared" si="94"/>
        <v>2908</v>
      </c>
      <c r="B2912" s="81" t="s">
        <v>6052</v>
      </c>
      <c r="C2912" s="81" t="s">
        <v>6177</v>
      </c>
      <c r="D2912" s="81" t="s">
        <v>6178</v>
      </c>
      <c r="E2912" s="81" t="s">
        <v>189</v>
      </c>
      <c r="F2912" s="81" t="s">
        <v>56</v>
      </c>
      <c r="G2912" s="81" t="s">
        <v>189</v>
      </c>
      <c r="H2912" s="82">
        <v>185</v>
      </c>
      <c r="I2912" s="92">
        <v>0.47</v>
      </c>
      <c r="J2912" s="78">
        <f t="shared" si="93"/>
        <v>98.050000000000011</v>
      </c>
    </row>
    <row r="2913" spans="1:10" ht="15.5">
      <c r="A2913" s="34">
        <f t="shared" si="94"/>
        <v>2909</v>
      </c>
      <c r="B2913" s="81" t="s">
        <v>6052</v>
      </c>
      <c r="C2913" s="81" t="s">
        <v>6179</v>
      </c>
      <c r="D2913" s="81" t="s">
        <v>11529</v>
      </c>
      <c r="E2913" s="81" t="s">
        <v>189</v>
      </c>
      <c r="F2913" s="81" t="s">
        <v>56</v>
      </c>
      <c r="G2913" s="81" t="s">
        <v>189</v>
      </c>
      <c r="H2913" s="82">
        <v>182.5</v>
      </c>
      <c r="I2913" s="92">
        <v>0.47</v>
      </c>
      <c r="J2913" s="78">
        <f t="shared" si="93"/>
        <v>96.725000000000009</v>
      </c>
    </row>
    <row r="2914" spans="1:10" ht="15.5">
      <c r="A2914" s="34">
        <f t="shared" si="94"/>
        <v>2910</v>
      </c>
      <c r="B2914" s="81" t="s">
        <v>6052</v>
      </c>
      <c r="C2914" s="81" t="s">
        <v>6180</v>
      </c>
      <c r="D2914" s="81" t="s">
        <v>6181</v>
      </c>
      <c r="E2914" s="81" t="s">
        <v>189</v>
      </c>
      <c r="F2914" s="81" t="s">
        <v>56</v>
      </c>
      <c r="G2914" s="81" t="s">
        <v>189</v>
      </c>
      <c r="H2914" s="82">
        <v>120</v>
      </c>
      <c r="I2914" s="92">
        <v>0.47</v>
      </c>
      <c r="J2914" s="78">
        <f t="shared" si="93"/>
        <v>63.6</v>
      </c>
    </row>
    <row r="2915" spans="1:10" ht="15.5">
      <c r="A2915" s="34">
        <f t="shared" si="94"/>
        <v>2911</v>
      </c>
      <c r="B2915" s="81" t="s">
        <v>6052</v>
      </c>
      <c r="C2915" s="81" t="s">
        <v>6182</v>
      </c>
      <c r="D2915" s="81" t="s">
        <v>6183</v>
      </c>
      <c r="E2915" s="81" t="s">
        <v>189</v>
      </c>
      <c r="F2915" s="81" t="s">
        <v>56</v>
      </c>
      <c r="G2915" s="81" t="s">
        <v>189</v>
      </c>
      <c r="H2915" s="82">
        <v>127.5</v>
      </c>
      <c r="I2915" s="92">
        <v>0.47</v>
      </c>
      <c r="J2915" s="78">
        <f t="shared" si="93"/>
        <v>67.575000000000003</v>
      </c>
    </row>
    <row r="2916" spans="1:10" ht="15.5">
      <c r="A2916" s="34">
        <f t="shared" si="94"/>
        <v>2912</v>
      </c>
      <c r="B2916" s="81" t="s">
        <v>6052</v>
      </c>
      <c r="C2916" s="81" t="s">
        <v>6184</v>
      </c>
      <c r="D2916" s="81" t="s">
        <v>6185</v>
      </c>
      <c r="E2916" s="81" t="s">
        <v>189</v>
      </c>
      <c r="F2916" s="81" t="s">
        <v>56</v>
      </c>
      <c r="G2916" s="81" t="s">
        <v>189</v>
      </c>
      <c r="H2916" s="82">
        <v>147.5</v>
      </c>
      <c r="I2916" s="92">
        <v>0.47</v>
      </c>
      <c r="J2916" s="78">
        <f t="shared" si="93"/>
        <v>78.174999999999997</v>
      </c>
    </row>
    <row r="2917" spans="1:10" ht="15.5">
      <c r="A2917" s="34">
        <f t="shared" si="94"/>
        <v>2913</v>
      </c>
      <c r="B2917" s="81" t="s">
        <v>6052</v>
      </c>
      <c r="C2917" s="81" t="s">
        <v>6186</v>
      </c>
      <c r="D2917" s="81" t="s">
        <v>6187</v>
      </c>
      <c r="E2917" s="81" t="s">
        <v>189</v>
      </c>
      <c r="F2917" s="81" t="s">
        <v>56</v>
      </c>
      <c r="G2917" s="81" t="s">
        <v>189</v>
      </c>
      <c r="H2917" s="82">
        <v>155</v>
      </c>
      <c r="I2917" s="92">
        <v>0.47</v>
      </c>
      <c r="J2917" s="78">
        <f t="shared" si="93"/>
        <v>82.15</v>
      </c>
    </row>
    <row r="2918" spans="1:10" ht="15.5">
      <c r="A2918" s="34">
        <f t="shared" si="94"/>
        <v>2914</v>
      </c>
      <c r="B2918" s="81" t="s">
        <v>6052</v>
      </c>
      <c r="C2918" s="81" t="s">
        <v>6188</v>
      </c>
      <c r="D2918" s="81" t="s">
        <v>6189</v>
      </c>
      <c r="E2918" s="81" t="s">
        <v>189</v>
      </c>
      <c r="F2918" s="81" t="s">
        <v>56</v>
      </c>
      <c r="G2918" s="81" t="s">
        <v>189</v>
      </c>
      <c r="H2918" s="82">
        <v>165</v>
      </c>
      <c r="I2918" s="92">
        <v>0.47</v>
      </c>
      <c r="J2918" s="78">
        <f t="shared" ref="J2918:J2981" si="95">H2918*(1-I2918)</f>
        <v>87.45</v>
      </c>
    </row>
    <row r="2919" spans="1:10" ht="15.5">
      <c r="A2919" s="34">
        <f t="shared" si="94"/>
        <v>2915</v>
      </c>
      <c r="B2919" s="81" t="s">
        <v>6052</v>
      </c>
      <c r="C2919" s="81" t="s">
        <v>6190</v>
      </c>
      <c r="D2919" s="81" t="s">
        <v>6191</v>
      </c>
      <c r="E2919" s="81" t="s">
        <v>189</v>
      </c>
      <c r="F2919" s="81" t="s">
        <v>56</v>
      </c>
      <c r="G2919" s="81" t="s">
        <v>189</v>
      </c>
      <c r="H2919" s="82">
        <v>175</v>
      </c>
      <c r="I2919" s="92">
        <v>0.47</v>
      </c>
      <c r="J2919" s="78">
        <f t="shared" si="95"/>
        <v>92.75</v>
      </c>
    </row>
    <row r="2920" spans="1:10" ht="15.5">
      <c r="A2920" s="34">
        <f t="shared" si="94"/>
        <v>2916</v>
      </c>
      <c r="B2920" s="81" t="s">
        <v>6052</v>
      </c>
      <c r="C2920" s="81" t="s">
        <v>6192</v>
      </c>
      <c r="D2920" s="81" t="s">
        <v>6193</v>
      </c>
      <c r="E2920" s="81" t="s">
        <v>189</v>
      </c>
      <c r="F2920" s="81" t="s">
        <v>56</v>
      </c>
      <c r="G2920" s="81" t="s">
        <v>189</v>
      </c>
      <c r="H2920" s="82">
        <v>52.5</v>
      </c>
      <c r="I2920" s="92">
        <v>0.47</v>
      </c>
      <c r="J2920" s="78">
        <f t="shared" si="95"/>
        <v>27.825000000000003</v>
      </c>
    </row>
    <row r="2921" spans="1:10" ht="15.5">
      <c r="A2921" s="34">
        <f t="shared" si="94"/>
        <v>2917</v>
      </c>
      <c r="B2921" s="81" t="s">
        <v>6052</v>
      </c>
      <c r="C2921" s="81" t="s">
        <v>6194</v>
      </c>
      <c r="D2921" s="81" t="s">
        <v>11530</v>
      </c>
      <c r="E2921" s="81" t="s">
        <v>189</v>
      </c>
      <c r="F2921" s="81" t="s">
        <v>56</v>
      </c>
      <c r="G2921" s="81" t="s">
        <v>189</v>
      </c>
      <c r="H2921" s="82">
        <v>470</v>
      </c>
      <c r="I2921" s="92">
        <v>0.47</v>
      </c>
      <c r="J2921" s="78">
        <f t="shared" si="95"/>
        <v>249.10000000000002</v>
      </c>
    </row>
    <row r="2922" spans="1:10" ht="15.5">
      <c r="A2922" s="34">
        <f t="shared" si="94"/>
        <v>2918</v>
      </c>
      <c r="B2922" s="81" t="s">
        <v>6052</v>
      </c>
      <c r="C2922" s="81" t="s">
        <v>6195</v>
      </c>
      <c r="D2922" s="81" t="s">
        <v>11531</v>
      </c>
      <c r="E2922" s="81" t="s">
        <v>189</v>
      </c>
      <c r="F2922" s="81" t="s">
        <v>56</v>
      </c>
      <c r="G2922" s="81" t="s">
        <v>189</v>
      </c>
      <c r="H2922" s="82">
        <v>567.5</v>
      </c>
      <c r="I2922" s="92">
        <v>0.47</v>
      </c>
      <c r="J2922" s="78">
        <f t="shared" si="95"/>
        <v>300.77500000000003</v>
      </c>
    </row>
    <row r="2923" spans="1:10" ht="15.5">
      <c r="A2923" s="34">
        <f t="shared" si="94"/>
        <v>2919</v>
      </c>
      <c r="B2923" s="81" t="s">
        <v>6052</v>
      </c>
      <c r="C2923" s="81" t="s">
        <v>6196</v>
      </c>
      <c r="D2923" s="81" t="s">
        <v>6197</v>
      </c>
      <c r="E2923" s="81" t="s">
        <v>189</v>
      </c>
      <c r="F2923" s="81" t="s">
        <v>56</v>
      </c>
      <c r="G2923" s="81" t="s">
        <v>189</v>
      </c>
      <c r="H2923" s="82">
        <v>135</v>
      </c>
      <c r="I2923" s="92">
        <v>0.47</v>
      </c>
      <c r="J2923" s="78">
        <f t="shared" si="95"/>
        <v>71.55</v>
      </c>
    </row>
    <row r="2924" spans="1:10" ht="15.5">
      <c r="A2924" s="34">
        <f t="shared" si="94"/>
        <v>2920</v>
      </c>
      <c r="B2924" s="81" t="s">
        <v>6052</v>
      </c>
      <c r="C2924" s="81" t="s">
        <v>6198</v>
      </c>
      <c r="D2924" s="81" t="s">
        <v>6199</v>
      </c>
      <c r="E2924" s="81" t="s">
        <v>189</v>
      </c>
      <c r="F2924" s="81" t="s">
        <v>56</v>
      </c>
      <c r="G2924" s="81" t="s">
        <v>189</v>
      </c>
      <c r="H2924" s="82">
        <v>1625</v>
      </c>
      <c r="I2924" s="92">
        <v>0.47</v>
      </c>
      <c r="J2924" s="78">
        <f t="shared" si="95"/>
        <v>861.25</v>
      </c>
    </row>
    <row r="2925" spans="1:10" ht="15.5">
      <c r="A2925" s="34">
        <f t="shared" si="94"/>
        <v>2921</v>
      </c>
      <c r="B2925" s="81" t="s">
        <v>6052</v>
      </c>
      <c r="C2925" s="81" t="s">
        <v>6200</v>
      </c>
      <c r="D2925" s="81" t="s">
        <v>6201</v>
      </c>
      <c r="E2925" s="81" t="s">
        <v>189</v>
      </c>
      <c r="F2925" s="81" t="s">
        <v>56</v>
      </c>
      <c r="G2925" s="81" t="s">
        <v>189</v>
      </c>
      <c r="H2925" s="82">
        <v>1240</v>
      </c>
      <c r="I2925" s="92">
        <v>0.47</v>
      </c>
      <c r="J2925" s="78">
        <f t="shared" si="95"/>
        <v>657.2</v>
      </c>
    </row>
    <row r="2926" spans="1:10" ht="15.5">
      <c r="A2926" s="34">
        <f t="shared" si="94"/>
        <v>2922</v>
      </c>
      <c r="B2926" s="81" t="s">
        <v>6052</v>
      </c>
      <c r="C2926" s="81" t="s">
        <v>6202</v>
      </c>
      <c r="D2926" s="81" t="s">
        <v>6203</v>
      </c>
      <c r="E2926" s="81" t="s">
        <v>189</v>
      </c>
      <c r="F2926" s="81" t="s">
        <v>56</v>
      </c>
      <c r="G2926" s="81" t="s">
        <v>189</v>
      </c>
      <c r="H2926" s="82">
        <v>197.5</v>
      </c>
      <c r="I2926" s="92">
        <v>0.47</v>
      </c>
      <c r="J2926" s="78">
        <f t="shared" si="95"/>
        <v>104.67500000000001</v>
      </c>
    </row>
    <row r="2927" spans="1:10" ht="15.5">
      <c r="A2927" s="34">
        <f t="shared" si="94"/>
        <v>2923</v>
      </c>
      <c r="B2927" s="81" t="s">
        <v>6052</v>
      </c>
      <c r="C2927" s="81" t="s">
        <v>6204</v>
      </c>
      <c r="D2927" s="81" t="s">
        <v>6205</v>
      </c>
      <c r="E2927" s="81" t="s">
        <v>189</v>
      </c>
      <c r="F2927" s="81" t="s">
        <v>56</v>
      </c>
      <c r="G2927" s="81" t="s">
        <v>189</v>
      </c>
      <c r="H2927" s="82">
        <v>197.5</v>
      </c>
      <c r="I2927" s="92">
        <v>0.47</v>
      </c>
      <c r="J2927" s="78">
        <f t="shared" si="95"/>
        <v>104.67500000000001</v>
      </c>
    </row>
    <row r="2928" spans="1:10" ht="15.5">
      <c r="A2928" s="34">
        <f t="shared" si="94"/>
        <v>2924</v>
      </c>
      <c r="B2928" s="81" t="s">
        <v>6052</v>
      </c>
      <c r="C2928" s="81" t="s">
        <v>6206</v>
      </c>
      <c r="D2928" s="81" t="s">
        <v>6207</v>
      </c>
      <c r="E2928" s="81" t="s">
        <v>189</v>
      </c>
      <c r="F2928" s="81" t="s">
        <v>56</v>
      </c>
      <c r="G2928" s="81" t="s">
        <v>189</v>
      </c>
      <c r="H2928" s="82">
        <v>170</v>
      </c>
      <c r="I2928" s="92">
        <v>0.47</v>
      </c>
      <c r="J2928" s="78">
        <f t="shared" si="95"/>
        <v>90.100000000000009</v>
      </c>
    </row>
    <row r="2929" spans="1:10" ht="15.5">
      <c r="A2929" s="34">
        <f t="shared" si="94"/>
        <v>2925</v>
      </c>
      <c r="B2929" s="81" t="s">
        <v>6052</v>
      </c>
      <c r="C2929" s="81" t="s">
        <v>6208</v>
      </c>
      <c r="D2929" s="81" t="s">
        <v>6209</v>
      </c>
      <c r="E2929" s="81" t="s">
        <v>189</v>
      </c>
      <c r="F2929" s="81" t="s">
        <v>56</v>
      </c>
      <c r="G2929" s="81" t="s">
        <v>189</v>
      </c>
      <c r="H2929" s="82">
        <v>6297.5</v>
      </c>
      <c r="I2929" s="92">
        <v>0.47</v>
      </c>
      <c r="J2929" s="78">
        <f t="shared" si="95"/>
        <v>3337.6750000000002</v>
      </c>
    </row>
    <row r="2930" spans="1:10" ht="15.5">
      <c r="A2930" s="34">
        <f t="shared" si="94"/>
        <v>2926</v>
      </c>
      <c r="B2930" s="81" t="s">
        <v>6052</v>
      </c>
      <c r="C2930" s="81" t="s">
        <v>6210</v>
      </c>
      <c r="D2930" s="81" t="s">
        <v>6211</v>
      </c>
      <c r="E2930" s="81" t="s">
        <v>189</v>
      </c>
      <c r="F2930" s="81" t="s">
        <v>56</v>
      </c>
      <c r="G2930" s="81" t="s">
        <v>189</v>
      </c>
      <c r="H2930" s="82">
        <v>1985</v>
      </c>
      <c r="I2930" s="92">
        <v>0.47</v>
      </c>
      <c r="J2930" s="78">
        <f t="shared" si="95"/>
        <v>1052.05</v>
      </c>
    </row>
    <row r="2931" spans="1:10" ht="15.5">
      <c r="A2931" s="34">
        <f t="shared" si="94"/>
        <v>2927</v>
      </c>
      <c r="B2931" s="81" t="s">
        <v>6052</v>
      </c>
      <c r="C2931" s="81" t="s">
        <v>6212</v>
      </c>
      <c r="D2931" s="81" t="s">
        <v>6213</v>
      </c>
      <c r="E2931" s="81" t="s">
        <v>189</v>
      </c>
      <c r="F2931" s="81" t="s">
        <v>56</v>
      </c>
      <c r="G2931" s="81" t="s">
        <v>189</v>
      </c>
      <c r="H2931" s="82">
        <v>2170</v>
      </c>
      <c r="I2931" s="92">
        <v>0.47</v>
      </c>
      <c r="J2931" s="78">
        <f t="shared" si="95"/>
        <v>1150.1000000000001</v>
      </c>
    </row>
    <row r="2932" spans="1:10" ht="15.5">
      <c r="A2932" s="34">
        <f t="shared" si="94"/>
        <v>2928</v>
      </c>
      <c r="B2932" s="81" t="s">
        <v>6052</v>
      </c>
      <c r="C2932" s="81" t="s">
        <v>6214</v>
      </c>
      <c r="D2932" s="81" t="s">
        <v>11532</v>
      </c>
      <c r="E2932" s="81" t="s">
        <v>189</v>
      </c>
      <c r="F2932" s="81" t="s">
        <v>56</v>
      </c>
      <c r="G2932" s="81" t="s">
        <v>189</v>
      </c>
      <c r="H2932" s="82">
        <v>155</v>
      </c>
      <c r="I2932" s="92">
        <v>0.47</v>
      </c>
      <c r="J2932" s="78">
        <f t="shared" si="95"/>
        <v>82.15</v>
      </c>
    </row>
    <row r="2933" spans="1:10" ht="15.5">
      <c r="A2933" s="34">
        <f t="shared" si="94"/>
        <v>2929</v>
      </c>
      <c r="B2933" s="81" t="s">
        <v>6052</v>
      </c>
      <c r="C2933" s="81" t="s">
        <v>6215</v>
      </c>
      <c r="D2933" s="81" t="s">
        <v>11533</v>
      </c>
      <c r="E2933" s="81" t="s">
        <v>189</v>
      </c>
      <c r="F2933" s="81" t="s">
        <v>56</v>
      </c>
      <c r="G2933" s="81" t="s">
        <v>189</v>
      </c>
      <c r="H2933" s="82">
        <v>760</v>
      </c>
      <c r="I2933" s="92">
        <v>0.47</v>
      </c>
      <c r="J2933" s="78">
        <f t="shared" si="95"/>
        <v>402.8</v>
      </c>
    </row>
    <row r="2934" spans="1:10" ht="15.5">
      <c r="A2934" s="34">
        <f t="shared" si="94"/>
        <v>2930</v>
      </c>
      <c r="B2934" s="81" t="s">
        <v>6052</v>
      </c>
      <c r="C2934" s="81" t="s">
        <v>6216</v>
      </c>
      <c r="D2934" s="81" t="s">
        <v>11534</v>
      </c>
      <c r="E2934" s="81" t="s">
        <v>189</v>
      </c>
      <c r="F2934" s="81" t="s">
        <v>56</v>
      </c>
      <c r="G2934" s="81" t="s">
        <v>189</v>
      </c>
      <c r="H2934" s="82">
        <v>155</v>
      </c>
      <c r="I2934" s="92">
        <v>0.47</v>
      </c>
      <c r="J2934" s="78">
        <f t="shared" si="95"/>
        <v>82.15</v>
      </c>
    </row>
    <row r="2935" spans="1:10" ht="15.5">
      <c r="A2935" s="34">
        <f t="shared" si="94"/>
        <v>2931</v>
      </c>
      <c r="B2935" s="81" t="s">
        <v>6052</v>
      </c>
      <c r="C2935" s="81" t="s">
        <v>6217</v>
      </c>
      <c r="D2935" s="81" t="s">
        <v>6218</v>
      </c>
      <c r="E2935" s="81" t="s">
        <v>189</v>
      </c>
      <c r="F2935" s="81" t="s">
        <v>56</v>
      </c>
      <c r="G2935" s="81" t="s">
        <v>189</v>
      </c>
      <c r="H2935" s="82">
        <v>670</v>
      </c>
      <c r="I2935" s="92">
        <v>0.47</v>
      </c>
      <c r="J2935" s="78">
        <f t="shared" si="95"/>
        <v>355.1</v>
      </c>
    </row>
    <row r="2936" spans="1:10" ht="15.5">
      <c r="A2936" s="34">
        <f t="shared" si="94"/>
        <v>2932</v>
      </c>
      <c r="B2936" s="81" t="s">
        <v>6052</v>
      </c>
      <c r="C2936" s="81" t="s">
        <v>6219</v>
      </c>
      <c r="D2936" s="81" t="s">
        <v>6220</v>
      </c>
      <c r="E2936" s="81" t="s">
        <v>189</v>
      </c>
      <c r="F2936" s="81" t="s">
        <v>56</v>
      </c>
      <c r="G2936" s="81" t="s">
        <v>189</v>
      </c>
      <c r="H2936" s="82">
        <v>540</v>
      </c>
      <c r="I2936" s="92">
        <v>0.47</v>
      </c>
      <c r="J2936" s="78">
        <f t="shared" si="95"/>
        <v>286.2</v>
      </c>
    </row>
    <row r="2937" spans="1:10" ht="15.5">
      <c r="A2937" s="34">
        <f t="shared" si="94"/>
        <v>2933</v>
      </c>
      <c r="B2937" s="81" t="s">
        <v>6052</v>
      </c>
      <c r="C2937" s="81" t="s">
        <v>6221</v>
      </c>
      <c r="D2937" s="81" t="s">
        <v>6222</v>
      </c>
      <c r="E2937" s="81" t="s">
        <v>189</v>
      </c>
      <c r="F2937" s="81" t="s">
        <v>56</v>
      </c>
      <c r="G2937" s="81" t="s">
        <v>189</v>
      </c>
      <c r="H2937" s="82">
        <v>15</v>
      </c>
      <c r="I2937" s="92">
        <v>0.47</v>
      </c>
      <c r="J2937" s="78">
        <f t="shared" si="95"/>
        <v>7.95</v>
      </c>
    </row>
    <row r="2938" spans="1:10" ht="15.5">
      <c r="A2938" s="34">
        <f t="shared" si="94"/>
        <v>2934</v>
      </c>
      <c r="B2938" s="81" t="s">
        <v>6052</v>
      </c>
      <c r="C2938" s="81" t="s">
        <v>6223</v>
      </c>
      <c r="D2938" s="81" t="s">
        <v>6224</v>
      </c>
      <c r="E2938" s="81" t="s">
        <v>189</v>
      </c>
      <c r="F2938" s="81" t="s">
        <v>56</v>
      </c>
      <c r="G2938" s="81" t="s">
        <v>189</v>
      </c>
      <c r="H2938" s="82">
        <v>1990</v>
      </c>
      <c r="I2938" s="92">
        <v>0.47</v>
      </c>
      <c r="J2938" s="78">
        <f t="shared" si="95"/>
        <v>1054.7</v>
      </c>
    </row>
    <row r="2939" spans="1:10" ht="15.5">
      <c r="A2939" s="34">
        <f t="shared" si="94"/>
        <v>2935</v>
      </c>
      <c r="B2939" s="81" t="s">
        <v>6052</v>
      </c>
      <c r="C2939" s="81" t="s">
        <v>6225</v>
      </c>
      <c r="D2939" s="81" t="s">
        <v>6854</v>
      </c>
      <c r="E2939" s="81" t="s">
        <v>189</v>
      </c>
      <c r="F2939" s="81" t="s">
        <v>56</v>
      </c>
      <c r="G2939" s="81" t="s">
        <v>189</v>
      </c>
      <c r="H2939" s="82">
        <v>0</v>
      </c>
      <c r="I2939" s="92">
        <v>0.47</v>
      </c>
      <c r="J2939" s="78">
        <f t="shared" si="95"/>
        <v>0</v>
      </c>
    </row>
    <row r="2940" spans="1:10" ht="15.5">
      <c r="A2940" s="34">
        <f t="shared" si="94"/>
        <v>2936</v>
      </c>
      <c r="B2940" s="81" t="s">
        <v>6052</v>
      </c>
      <c r="C2940" s="81" t="s">
        <v>6226</v>
      </c>
      <c r="D2940" s="81" t="s">
        <v>6227</v>
      </c>
      <c r="E2940" s="81" t="s">
        <v>189</v>
      </c>
      <c r="F2940" s="81" t="s">
        <v>56</v>
      </c>
      <c r="G2940" s="81" t="s">
        <v>189</v>
      </c>
      <c r="H2940" s="82">
        <v>305</v>
      </c>
      <c r="I2940" s="92">
        <v>0.47</v>
      </c>
      <c r="J2940" s="78">
        <f t="shared" si="95"/>
        <v>161.65</v>
      </c>
    </row>
    <row r="2941" spans="1:10" ht="15.5">
      <c r="A2941" s="34">
        <f t="shared" si="94"/>
        <v>2937</v>
      </c>
      <c r="B2941" s="81" t="s">
        <v>6052</v>
      </c>
      <c r="C2941" s="81" t="s">
        <v>6228</v>
      </c>
      <c r="D2941" s="81" t="s">
        <v>6229</v>
      </c>
      <c r="E2941" s="81" t="s">
        <v>189</v>
      </c>
      <c r="F2941" s="81" t="s">
        <v>56</v>
      </c>
      <c r="G2941" s="81" t="s">
        <v>189</v>
      </c>
      <c r="H2941" s="82">
        <v>40</v>
      </c>
      <c r="I2941" s="92">
        <v>0.47</v>
      </c>
      <c r="J2941" s="78">
        <f t="shared" si="95"/>
        <v>21.200000000000003</v>
      </c>
    </row>
    <row r="2942" spans="1:10" ht="15.5">
      <c r="A2942" s="34">
        <f t="shared" si="94"/>
        <v>2938</v>
      </c>
      <c r="B2942" s="81" t="s">
        <v>6052</v>
      </c>
      <c r="C2942" s="81" t="s">
        <v>6230</v>
      </c>
      <c r="D2942" s="81" t="s">
        <v>6231</v>
      </c>
      <c r="E2942" s="81" t="s">
        <v>189</v>
      </c>
      <c r="F2942" s="81" t="s">
        <v>56</v>
      </c>
      <c r="G2942" s="81" t="s">
        <v>189</v>
      </c>
      <c r="H2942" s="82">
        <v>45</v>
      </c>
      <c r="I2942" s="92">
        <v>0.47</v>
      </c>
      <c r="J2942" s="78">
        <f t="shared" si="95"/>
        <v>23.85</v>
      </c>
    </row>
    <row r="2943" spans="1:10" ht="15.5">
      <c r="A2943" s="34">
        <f t="shared" si="94"/>
        <v>2939</v>
      </c>
      <c r="B2943" s="81" t="s">
        <v>6052</v>
      </c>
      <c r="C2943" s="81" t="s">
        <v>6232</v>
      </c>
      <c r="D2943" s="81" t="s">
        <v>6233</v>
      </c>
      <c r="E2943" s="81" t="s">
        <v>189</v>
      </c>
      <c r="F2943" s="81" t="s">
        <v>56</v>
      </c>
      <c r="G2943" s="81" t="s">
        <v>189</v>
      </c>
      <c r="H2943" s="82">
        <v>260</v>
      </c>
      <c r="I2943" s="92">
        <v>0.47</v>
      </c>
      <c r="J2943" s="78">
        <f t="shared" si="95"/>
        <v>137.80000000000001</v>
      </c>
    </row>
    <row r="2944" spans="1:10" ht="15.5">
      <c r="A2944" s="34">
        <f t="shared" si="94"/>
        <v>2940</v>
      </c>
      <c r="B2944" s="81" t="s">
        <v>6052</v>
      </c>
      <c r="C2944" s="81" t="s">
        <v>6234</v>
      </c>
      <c r="D2944" s="81" t="s">
        <v>6235</v>
      </c>
      <c r="E2944" s="81" t="s">
        <v>189</v>
      </c>
      <c r="F2944" s="81" t="s">
        <v>56</v>
      </c>
      <c r="G2944" s="81" t="s">
        <v>189</v>
      </c>
      <c r="H2944" s="82">
        <v>1420</v>
      </c>
      <c r="I2944" s="92">
        <v>0.47</v>
      </c>
      <c r="J2944" s="78">
        <f t="shared" si="95"/>
        <v>752.6</v>
      </c>
    </row>
    <row r="2945" spans="1:10" ht="15.5">
      <c r="A2945" s="34">
        <f t="shared" si="94"/>
        <v>2941</v>
      </c>
      <c r="B2945" s="81" t="s">
        <v>6052</v>
      </c>
      <c r="C2945" s="81" t="s">
        <v>6236</v>
      </c>
      <c r="D2945" s="81" t="s">
        <v>6237</v>
      </c>
      <c r="E2945" s="81" t="s">
        <v>189</v>
      </c>
      <c r="F2945" s="81" t="s">
        <v>56</v>
      </c>
      <c r="G2945" s="81" t="s">
        <v>189</v>
      </c>
      <c r="H2945" s="82">
        <v>1997.5</v>
      </c>
      <c r="I2945" s="92">
        <v>0.47</v>
      </c>
      <c r="J2945" s="78">
        <f t="shared" si="95"/>
        <v>1058.675</v>
      </c>
    </row>
    <row r="2946" spans="1:10" ht="15.5">
      <c r="A2946" s="34">
        <f t="shared" si="94"/>
        <v>2942</v>
      </c>
      <c r="B2946" s="81" t="s">
        <v>6052</v>
      </c>
      <c r="C2946" s="81" t="s">
        <v>6238</v>
      </c>
      <c r="D2946" s="81" t="s">
        <v>6239</v>
      </c>
      <c r="E2946" s="81" t="s">
        <v>189</v>
      </c>
      <c r="F2946" s="81" t="s">
        <v>56</v>
      </c>
      <c r="G2946" s="81" t="s">
        <v>189</v>
      </c>
      <c r="H2946" s="82">
        <v>2552.5</v>
      </c>
      <c r="I2946" s="92">
        <v>0.47</v>
      </c>
      <c r="J2946" s="78">
        <f t="shared" si="95"/>
        <v>1352.825</v>
      </c>
    </row>
    <row r="2947" spans="1:10" ht="15.5">
      <c r="A2947" s="34">
        <f t="shared" si="94"/>
        <v>2943</v>
      </c>
      <c r="B2947" s="81" t="s">
        <v>6052</v>
      </c>
      <c r="C2947" s="81" t="s">
        <v>6240</v>
      </c>
      <c r="D2947" s="81" t="s">
        <v>6241</v>
      </c>
      <c r="E2947" s="81" t="s">
        <v>189</v>
      </c>
      <c r="F2947" s="81" t="s">
        <v>56</v>
      </c>
      <c r="G2947" s="81" t="s">
        <v>189</v>
      </c>
      <c r="H2947" s="82">
        <v>847.5</v>
      </c>
      <c r="I2947" s="92">
        <v>0.47</v>
      </c>
      <c r="J2947" s="78">
        <f t="shared" si="95"/>
        <v>449.17500000000001</v>
      </c>
    </row>
    <row r="2948" spans="1:10" ht="15.5">
      <c r="A2948" s="34">
        <f t="shared" si="94"/>
        <v>2944</v>
      </c>
      <c r="B2948" s="81" t="s">
        <v>6052</v>
      </c>
      <c r="C2948" s="81" t="s">
        <v>6242</v>
      </c>
      <c r="D2948" s="81" t="s">
        <v>6243</v>
      </c>
      <c r="E2948" s="81" t="s">
        <v>189</v>
      </c>
      <c r="F2948" s="81" t="s">
        <v>56</v>
      </c>
      <c r="G2948" s="81" t="s">
        <v>189</v>
      </c>
      <c r="H2948" s="82">
        <v>1242.5</v>
      </c>
      <c r="I2948" s="92">
        <v>0.47</v>
      </c>
      <c r="J2948" s="78">
        <f t="shared" si="95"/>
        <v>658.52499999999998</v>
      </c>
    </row>
    <row r="2949" spans="1:10" ht="15.5">
      <c r="A2949" s="34">
        <f t="shared" si="94"/>
        <v>2945</v>
      </c>
      <c r="B2949" s="81" t="s">
        <v>6052</v>
      </c>
      <c r="C2949" s="81" t="s">
        <v>6244</v>
      </c>
      <c r="D2949" s="81" t="s">
        <v>6245</v>
      </c>
      <c r="E2949" s="81" t="s">
        <v>189</v>
      </c>
      <c r="F2949" s="81" t="s">
        <v>56</v>
      </c>
      <c r="G2949" s="81" t="s">
        <v>189</v>
      </c>
      <c r="H2949" s="82">
        <v>3730</v>
      </c>
      <c r="I2949" s="92">
        <v>0.47</v>
      </c>
      <c r="J2949" s="78">
        <f t="shared" si="95"/>
        <v>1976.9</v>
      </c>
    </row>
    <row r="2950" spans="1:10" ht="15.5">
      <c r="A2950" s="34">
        <f t="shared" si="94"/>
        <v>2946</v>
      </c>
      <c r="B2950" s="81" t="s">
        <v>6052</v>
      </c>
      <c r="C2950" s="81" t="s">
        <v>6246</v>
      </c>
      <c r="D2950" s="81" t="s">
        <v>6247</v>
      </c>
      <c r="E2950" s="81" t="s">
        <v>189</v>
      </c>
      <c r="F2950" s="81" t="s">
        <v>56</v>
      </c>
      <c r="G2950" s="81" t="s">
        <v>189</v>
      </c>
      <c r="H2950" s="82">
        <v>3547.5</v>
      </c>
      <c r="I2950" s="92">
        <v>0.47</v>
      </c>
      <c r="J2950" s="78">
        <f t="shared" si="95"/>
        <v>1880.1750000000002</v>
      </c>
    </row>
    <row r="2951" spans="1:10" ht="15.5">
      <c r="A2951" s="34">
        <f t="shared" si="94"/>
        <v>2947</v>
      </c>
      <c r="B2951" s="81" t="s">
        <v>6052</v>
      </c>
      <c r="C2951" s="81" t="s">
        <v>6248</v>
      </c>
      <c r="D2951" s="81" t="s">
        <v>6249</v>
      </c>
      <c r="E2951" s="81" t="s">
        <v>189</v>
      </c>
      <c r="F2951" s="81" t="s">
        <v>56</v>
      </c>
      <c r="G2951" s="81" t="s">
        <v>189</v>
      </c>
      <c r="H2951" s="82">
        <v>1062.5</v>
      </c>
      <c r="I2951" s="92">
        <v>0.47</v>
      </c>
      <c r="J2951" s="78">
        <f t="shared" si="95"/>
        <v>563.125</v>
      </c>
    </row>
    <row r="2952" spans="1:10" ht="15.5">
      <c r="A2952" s="34">
        <f t="shared" si="94"/>
        <v>2948</v>
      </c>
      <c r="B2952" s="81" t="s">
        <v>6052</v>
      </c>
      <c r="C2952" s="81" t="s">
        <v>6250</v>
      </c>
      <c r="D2952" s="81" t="s">
        <v>6251</v>
      </c>
      <c r="E2952" s="81" t="s">
        <v>189</v>
      </c>
      <c r="F2952" s="81" t="s">
        <v>56</v>
      </c>
      <c r="G2952" s="81" t="s">
        <v>189</v>
      </c>
      <c r="H2952" s="82">
        <v>225</v>
      </c>
      <c r="I2952" s="92">
        <v>0.47</v>
      </c>
      <c r="J2952" s="78">
        <f t="shared" si="95"/>
        <v>119.25</v>
      </c>
    </row>
    <row r="2953" spans="1:10" ht="15.5">
      <c r="A2953" s="34">
        <f t="shared" si="94"/>
        <v>2949</v>
      </c>
      <c r="B2953" s="81" t="s">
        <v>6052</v>
      </c>
      <c r="C2953" s="81" t="s">
        <v>6252</v>
      </c>
      <c r="D2953" s="81" t="s">
        <v>6253</v>
      </c>
      <c r="E2953" s="81" t="s">
        <v>189</v>
      </c>
      <c r="F2953" s="81" t="s">
        <v>56</v>
      </c>
      <c r="G2953" s="81" t="s">
        <v>189</v>
      </c>
      <c r="H2953" s="82">
        <v>210</v>
      </c>
      <c r="I2953" s="92">
        <v>0.47</v>
      </c>
      <c r="J2953" s="78">
        <f t="shared" si="95"/>
        <v>111.30000000000001</v>
      </c>
    </row>
    <row r="2954" spans="1:10" ht="15.5">
      <c r="A2954" s="34">
        <f t="shared" si="94"/>
        <v>2950</v>
      </c>
      <c r="B2954" s="81" t="s">
        <v>6052</v>
      </c>
      <c r="C2954" s="81" t="s">
        <v>6254</v>
      </c>
      <c r="D2954" s="81" t="s">
        <v>6255</v>
      </c>
      <c r="E2954" s="81" t="s">
        <v>189</v>
      </c>
      <c r="F2954" s="81" t="s">
        <v>56</v>
      </c>
      <c r="G2954" s="81" t="s">
        <v>189</v>
      </c>
      <c r="H2954" s="82">
        <v>2172.5</v>
      </c>
      <c r="I2954" s="92">
        <v>0.47</v>
      </c>
      <c r="J2954" s="78">
        <f t="shared" si="95"/>
        <v>1151.425</v>
      </c>
    </row>
    <row r="2955" spans="1:10" ht="15.5">
      <c r="A2955" s="34">
        <f t="shared" si="94"/>
        <v>2951</v>
      </c>
      <c r="B2955" s="81" t="s">
        <v>6052</v>
      </c>
      <c r="C2955" s="81" t="s">
        <v>6256</v>
      </c>
      <c r="D2955" s="81" t="s">
        <v>6257</v>
      </c>
      <c r="E2955" s="81" t="s">
        <v>189</v>
      </c>
      <c r="F2955" s="81" t="s">
        <v>56</v>
      </c>
      <c r="G2955" s="81" t="s">
        <v>189</v>
      </c>
      <c r="H2955" s="82">
        <v>1365</v>
      </c>
      <c r="I2955" s="92">
        <v>0.47</v>
      </c>
      <c r="J2955" s="78">
        <f t="shared" si="95"/>
        <v>723.45</v>
      </c>
    </row>
    <row r="2956" spans="1:10" ht="15.5">
      <c r="A2956" s="34">
        <f t="shared" si="94"/>
        <v>2952</v>
      </c>
      <c r="B2956" s="81" t="s">
        <v>6052</v>
      </c>
      <c r="C2956" s="81" t="s">
        <v>6258</v>
      </c>
      <c r="D2956" s="81" t="s">
        <v>6259</v>
      </c>
      <c r="E2956" s="81" t="s">
        <v>189</v>
      </c>
      <c r="F2956" s="81" t="s">
        <v>56</v>
      </c>
      <c r="G2956" s="81" t="s">
        <v>189</v>
      </c>
      <c r="H2956" s="82">
        <v>750</v>
      </c>
      <c r="I2956" s="92">
        <v>0.47</v>
      </c>
      <c r="J2956" s="78">
        <f t="shared" si="95"/>
        <v>397.5</v>
      </c>
    </row>
    <row r="2957" spans="1:10" ht="15.5">
      <c r="A2957" s="34">
        <f t="shared" si="94"/>
        <v>2953</v>
      </c>
      <c r="B2957" s="81" t="s">
        <v>6052</v>
      </c>
      <c r="C2957" s="81" t="s">
        <v>6260</v>
      </c>
      <c r="D2957" s="81" t="s">
        <v>6261</v>
      </c>
      <c r="E2957" s="81" t="s">
        <v>189</v>
      </c>
      <c r="F2957" s="81" t="s">
        <v>56</v>
      </c>
      <c r="G2957" s="81" t="s">
        <v>189</v>
      </c>
      <c r="H2957" s="82">
        <v>242.5</v>
      </c>
      <c r="I2957" s="92">
        <v>0.47</v>
      </c>
      <c r="J2957" s="78">
        <f t="shared" si="95"/>
        <v>128.52500000000001</v>
      </c>
    </row>
    <row r="2958" spans="1:10" ht="15.5">
      <c r="A2958" s="34">
        <f t="shared" si="94"/>
        <v>2954</v>
      </c>
      <c r="B2958" s="81" t="s">
        <v>6052</v>
      </c>
      <c r="C2958" s="81" t="s">
        <v>6262</v>
      </c>
      <c r="D2958" s="81" t="s">
        <v>11535</v>
      </c>
      <c r="E2958" s="81" t="s">
        <v>189</v>
      </c>
      <c r="F2958" s="81" t="s">
        <v>56</v>
      </c>
      <c r="G2958" s="81" t="s">
        <v>189</v>
      </c>
      <c r="H2958" s="82">
        <v>95</v>
      </c>
      <c r="I2958" s="92">
        <v>0.47</v>
      </c>
      <c r="J2958" s="78">
        <f t="shared" si="95"/>
        <v>50.35</v>
      </c>
    </row>
    <row r="2959" spans="1:10" ht="15.5">
      <c r="A2959" s="34">
        <f t="shared" si="94"/>
        <v>2955</v>
      </c>
      <c r="B2959" s="81" t="s">
        <v>6052</v>
      </c>
      <c r="C2959" s="81" t="s">
        <v>6263</v>
      </c>
      <c r="D2959" s="81" t="s">
        <v>6264</v>
      </c>
      <c r="E2959" s="81" t="s">
        <v>189</v>
      </c>
      <c r="F2959" s="81" t="s">
        <v>56</v>
      </c>
      <c r="G2959" s="81" t="s">
        <v>189</v>
      </c>
      <c r="H2959" s="82">
        <v>255</v>
      </c>
      <c r="I2959" s="92">
        <v>0.47</v>
      </c>
      <c r="J2959" s="78">
        <f t="shared" si="95"/>
        <v>135.15</v>
      </c>
    </row>
    <row r="2960" spans="1:10" ht="15.5">
      <c r="A2960" s="34">
        <f t="shared" si="94"/>
        <v>2956</v>
      </c>
      <c r="B2960" s="81" t="s">
        <v>6052</v>
      </c>
      <c r="C2960" s="81" t="s">
        <v>6265</v>
      </c>
      <c r="D2960" s="81" t="s">
        <v>6266</v>
      </c>
      <c r="E2960" s="81" t="s">
        <v>189</v>
      </c>
      <c r="F2960" s="81" t="s">
        <v>56</v>
      </c>
      <c r="G2960" s="81" t="s">
        <v>189</v>
      </c>
      <c r="H2960" s="82">
        <v>1117.5</v>
      </c>
      <c r="I2960" s="92">
        <v>0.47</v>
      </c>
      <c r="J2960" s="78">
        <f t="shared" si="95"/>
        <v>592.27499999999998</v>
      </c>
    </row>
    <row r="2961" spans="1:10" ht="15.5">
      <c r="A2961" s="34">
        <f t="shared" si="94"/>
        <v>2957</v>
      </c>
      <c r="B2961" s="81" t="s">
        <v>6052</v>
      </c>
      <c r="C2961" s="81" t="s">
        <v>6267</v>
      </c>
      <c r="D2961" s="81" t="s">
        <v>6268</v>
      </c>
      <c r="E2961" s="81" t="s">
        <v>189</v>
      </c>
      <c r="F2961" s="81" t="s">
        <v>56</v>
      </c>
      <c r="G2961" s="81" t="s">
        <v>189</v>
      </c>
      <c r="H2961" s="82">
        <v>1117.5</v>
      </c>
      <c r="I2961" s="92">
        <v>0.47</v>
      </c>
      <c r="J2961" s="78">
        <f t="shared" si="95"/>
        <v>592.27499999999998</v>
      </c>
    </row>
    <row r="2962" spans="1:10" ht="15.5">
      <c r="A2962" s="34">
        <f t="shared" si="94"/>
        <v>2958</v>
      </c>
      <c r="B2962" s="81" t="s">
        <v>6052</v>
      </c>
      <c r="C2962" s="81" t="s">
        <v>6269</v>
      </c>
      <c r="D2962" s="81" t="s">
        <v>6270</v>
      </c>
      <c r="E2962" s="81" t="s">
        <v>189</v>
      </c>
      <c r="F2962" s="81" t="s">
        <v>56</v>
      </c>
      <c r="G2962" s="81" t="s">
        <v>189</v>
      </c>
      <c r="H2962" s="82">
        <v>3087.5</v>
      </c>
      <c r="I2962" s="92">
        <v>0.47</v>
      </c>
      <c r="J2962" s="78">
        <f t="shared" si="95"/>
        <v>1636.375</v>
      </c>
    </row>
    <row r="2963" spans="1:10" ht="15.5">
      <c r="A2963" s="34">
        <f t="shared" si="94"/>
        <v>2959</v>
      </c>
      <c r="B2963" s="81" t="s">
        <v>6052</v>
      </c>
      <c r="C2963" s="81" t="s">
        <v>6271</v>
      </c>
      <c r="D2963" s="81" t="s">
        <v>6272</v>
      </c>
      <c r="E2963" s="81" t="s">
        <v>189</v>
      </c>
      <c r="F2963" s="81" t="s">
        <v>56</v>
      </c>
      <c r="G2963" s="81" t="s">
        <v>189</v>
      </c>
      <c r="H2963" s="82">
        <v>1172.5</v>
      </c>
      <c r="I2963" s="92">
        <v>0.47</v>
      </c>
      <c r="J2963" s="78">
        <f t="shared" si="95"/>
        <v>621.42500000000007</v>
      </c>
    </row>
    <row r="2964" spans="1:10" ht="15.5">
      <c r="A2964" s="34">
        <f t="shared" si="94"/>
        <v>2960</v>
      </c>
      <c r="B2964" s="81" t="s">
        <v>6052</v>
      </c>
      <c r="C2964" s="81" t="s">
        <v>6273</v>
      </c>
      <c r="D2964" s="81" t="s">
        <v>6274</v>
      </c>
      <c r="E2964" s="81" t="s">
        <v>189</v>
      </c>
      <c r="F2964" s="81" t="s">
        <v>56</v>
      </c>
      <c r="G2964" s="81" t="s">
        <v>189</v>
      </c>
      <c r="H2964" s="82">
        <v>4305</v>
      </c>
      <c r="I2964" s="92">
        <v>0.47</v>
      </c>
      <c r="J2964" s="78">
        <f t="shared" si="95"/>
        <v>2281.65</v>
      </c>
    </row>
    <row r="2965" spans="1:10" ht="15.5">
      <c r="A2965" s="34">
        <f t="shared" si="94"/>
        <v>2961</v>
      </c>
      <c r="B2965" s="81" t="s">
        <v>6052</v>
      </c>
      <c r="C2965" s="81" t="s">
        <v>6275</v>
      </c>
      <c r="D2965" s="81" t="s">
        <v>6276</v>
      </c>
      <c r="E2965" s="81" t="s">
        <v>189</v>
      </c>
      <c r="F2965" s="81" t="s">
        <v>56</v>
      </c>
      <c r="G2965" s="81" t="s">
        <v>189</v>
      </c>
      <c r="H2965" s="82">
        <v>1445</v>
      </c>
      <c r="I2965" s="92">
        <v>0.47</v>
      </c>
      <c r="J2965" s="78">
        <f t="shared" si="95"/>
        <v>765.85</v>
      </c>
    </row>
    <row r="2966" spans="1:10" ht="15.5">
      <c r="A2966" s="34">
        <f t="shared" si="94"/>
        <v>2962</v>
      </c>
      <c r="B2966" s="81" t="s">
        <v>6052</v>
      </c>
      <c r="C2966" s="81" t="s">
        <v>6277</v>
      </c>
      <c r="D2966" s="81" t="s">
        <v>6278</v>
      </c>
      <c r="E2966" s="81" t="s">
        <v>189</v>
      </c>
      <c r="F2966" s="81" t="s">
        <v>56</v>
      </c>
      <c r="G2966" s="81" t="s">
        <v>189</v>
      </c>
      <c r="H2966" s="82">
        <v>2195</v>
      </c>
      <c r="I2966" s="92">
        <v>0.47</v>
      </c>
      <c r="J2966" s="78">
        <f t="shared" si="95"/>
        <v>1163.3500000000001</v>
      </c>
    </row>
    <row r="2967" spans="1:10" ht="15.5">
      <c r="A2967" s="34">
        <f t="shared" ref="A2967:A3030" si="96">SUM(A2966+1)</f>
        <v>2963</v>
      </c>
      <c r="B2967" s="81" t="s">
        <v>6052</v>
      </c>
      <c r="C2967" s="81" t="s">
        <v>6279</v>
      </c>
      <c r="D2967" s="81" t="s">
        <v>11536</v>
      </c>
      <c r="E2967" s="81" t="s">
        <v>189</v>
      </c>
      <c r="F2967" s="81" t="s">
        <v>56</v>
      </c>
      <c r="G2967" s="81" t="s">
        <v>189</v>
      </c>
      <c r="H2967" s="82">
        <v>530</v>
      </c>
      <c r="I2967" s="92">
        <v>0.47</v>
      </c>
      <c r="J2967" s="78">
        <f t="shared" si="95"/>
        <v>280.90000000000003</v>
      </c>
    </row>
    <row r="2968" spans="1:10" ht="15.5">
      <c r="A2968" s="34">
        <f t="shared" si="96"/>
        <v>2964</v>
      </c>
      <c r="B2968" s="81" t="s">
        <v>6052</v>
      </c>
      <c r="C2968" s="81" t="s">
        <v>6280</v>
      </c>
      <c r="D2968" s="81" t="s">
        <v>11537</v>
      </c>
      <c r="E2968" s="81" t="s">
        <v>189</v>
      </c>
      <c r="F2968" s="81" t="s">
        <v>56</v>
      </c>
      <c r="G2968" s="81" t="s">
        <v>189</v>
      </c>
      <c r="H2968" s="82">
        <v>117.5</v>
      </c>
      <c r="I2968" s="92">
        <v>0.47</v>
      </c>
      <c r="J2968" s="78">
        <f t="shared" si="95"/>
        <v>62.275000000000006</v>
      </c>
    </row>
    <row r="2969" spans="1:10" ht="15.5">
      <c r="A2969" s="34">
        <f t="shared" si="96"/>
        <v>2965</v>
      </c>
      <c r="B2969" s="81" t="s">
        <v>6052</v>
      </c>
      <c r="C2969" s="81" t="s">
        <v>6281</v>
      </c>
      <c r="D2969" s="81" t="s">
        <v>6282</v>
      </c>
      <c r="E2969" s="81" t="s">
        <v>189</v>
      </c>
      <c r="F2969" s="81" t="s">
        <v>56</v>
      </c>
      <c r="G2969" s="81" t="s">
        <v>189</v>
      </c>
      <c r="H2969" s="82">
        <v>3742.5</v>
      </c>
      <c r="I2969" s="92">
        <v>0.47</v>
      </c>
      <c r="J2969" s="78">
        <f t="shared" si="95"/>
        <v>1983.5250000000001</v>
      </c>
    </row>
    <row r="2970" spans="1:10" ht="15.5">
      <c r="A2970" s="34">
        <f t="shared" si="96"/>
        <v>2966</v>
      </c>
      <c r="B2970" s="81" t="s">
        <v>6052</v>
      </c>
      <c r="C2970" s="81" t="s">
        <v>6283</v>
      </c>
      <c r="D2970" s="81" t="s">
        <v>6284</v>
      </c>
      <c r="E2970" s="81" t="s">
        <v>189</v>
      </c>
      <c r="F2970" s="81" t="s">
        <v>56</v>
      </c>
      <c r="G2970" s="81" t="s">
        <v>189</v>
      </c>
      <c r="H2970" s="82">
        <v>225</v>
      </c>
      <c r="I2970" s="92">
        <v>0.47</v>
      </c>
      <c r="J2970" s="78">
        <f t="shared" si="95"/>
        <v>119.25</v>
      </c>
    </row>
    <row r="2971" spans="1:10" ht="15.5">
      <c r="A2971" s="34">
        <f t="shared" si="96"/>
        <v>2967</v>
      </c>
      <c r="B2971" s="81" t="s">
        <v>6052</v>
      </c>
      <c r="C2971" s="81" t="s">
        <v>6285</v>
      </c>
      <c r="D2971" s="81" t="s">
        <v>6286</v>
      </c>
      <c r="E2971" s="81" t="s">
        <v>189</v>
      </c>
      <c r="F2971" s="81" t="s">
        <v>56</v>
      </c>
      <c r="G2971" s="81" t="s">
        <v>189</v>
      </c>
      <c r="H2971" s="82">
        <v>1567.5</v>
      </c>
      <c r="I2971" s="92">
        <v>0.47</v>
      </c>
      <c r="J2971" s="78">
        <f t="shared" si="95"/>
        <v>830.77500000000009</v>
      </c>
    </row>
    <row r="2972" spans="1:10" ht="15.5">
      <c r="A2972" s="34">
        <f t="shared" si="96"/>
        <v>2968</v>
      </c>
      <c r="B2972" s="81" t="s">
        <v>6052</v>
      </c>
      <c r="C2972" s="81" t="s">
        <v>6287</v>
      </c>
      <c r="D2972" s="81" t="s">
        <v>6288</v>
      </c>
      <c r="E2972" s="81" t="s">
        <v>189</v>
      </c>
      <c r="F2972" s="81" t="s">
        <v>56</v>
      </c>
      <c r="G2972" s="81" t="s">
        <v>189</v>
      </c>
      <c r="H2972" s="82">
        <v>135</v>
      </c>
      <c r="I2972" s="92">
        <v>0.47</v>
      </c>
      <c r="J2972" s="78">
        <f t="shared" si="95"/>
        <v>71.55</v>
      </c>
    </row>
    <row r="2973" spans="1:10" ht="15.5">
      <c r="A2973" s="34">
        <f t="shared" si="96"/>
        <v>2969</v>
      </c>
      <c r="B2973" s="81" t="s">
        <v>6052</v>
      </c>
      <c r="C2973" s="81" t="s">
        <v>6289</v>
      </c>
      <c r="D2973" s="81" t="s">
        <v>11538</v>
      </c>
      <c r="E2973" s="81" t="s">
        <v>189</v>
      </c>
      <c r="F2973" s="81" t="s">
        <v>56</v>
      </c>
      <c r="G2973" s="81" t="s">
        <v>189</v>
      </c>
      <c r="H2973" s="82">
        <v>985</v>
      </c>
      <c r="I2973" s="92">
        <v>0.47</v>
      </c>
      <c r="J2973" s="78">
        <f t="shared" si="95"/>
        <v>522.05000000000007</v>
      </c>
    </row>
    <row r="2974" spans="1:10" ht="15.5">
      <c r="A2974" s="34">
        <f t="shared" si="96"/>
        <v>2970</v>
      </c>
      <c r="B2974" s="81" t="s">
        <v>6052</v>
      </c>
      <c r="C2974" s="81" t="s">
        <v>6290</v>
      </c>
      <c r="D2974" s="81" t="s">
        <v>6291</v>
      </c>
      <c r="E2974" s="81" t="s">
        <v>189</v>
      </c>
      <c r="F2974" s="81" t="s">
        <v>56</v>
      </c>
      <c r="G2974" s="81" t="s">
        <v>189</v>
      </c>
      <c r="H2974" s="82">
        <v>3012.5</v>
      </c>
      <c r="I2974" s="92">
        <v>0.47</v>
      </c>
      <c r="J2974" s="78">
        <f t="shared" si="95"/>
        <v>1596.625</v>
      </c>
    </row>
    <row r="2975" spans="1:10" ht="15.5">
      <c r="A2975" s="34">
        <f t="shared" si="96"/>
        <v>2971</v>
      </c>
      <c r="B2975" s="81" t="s">
        <v>6052</v>
      </c>
      <c r="C2975" s="81" t="s">
        <v>6292</v>
      </c>
      <c r="D2975" s="81" t="s">
        <v>6293</v>
      </c>
      <c r="E2975" s="81" t="s">
        <v>189</v>
      </c>
      <c r="F2975" s="81" t="s">
        <v>56</v>
      </c>
      <c r="G2975" s="81" t="s">
        <v>189</v>
      </c>
      <c r="H2975" s="82">
        <v>990</v>
      </c>
      <c r="I2975" s="92">
        <v>0.47</v>
      </c>
      <c r="J2975" s="78">
        <f t="shared" si="95"/>
        <v>524.70000000000005</v>
      </c>
    </row>
    <row r="2976" spans="1:10" ht="15.5">
      <c r="A2976" s="34">
        <f t="shared" si="96"/>
        <v>2972</v>
      </c>
      <c r="B2976" s="81" t="s">
        <v>6052</v>
      </c>
      <c r="C2976" s="81" t="s">
        <v>6294</v>
      </c>
      <c r="D2976" s="81" t="s">
        <v>6295</v>
      </c>
      <c r="E2976" s="81" t="s">
        <v>189</v>
      </c>
      <c r="F2976" s="81" t="s">
        <v>56</v>
      </c>
      <c r="G2976" s="81" t="s">
        <v>189</v>
      </c>
      <c r="H2976" s="82">
        <v>165</v>
      </c>
      <c r="I2976" s="92">
        <v>0.47</v>
      </c>
      <c r="J2976" s="78">
        <f t="shared" si="95"/>
        <v>87.45</v>
      </c>
    </row>
    <row r="2977" spans="1:10" ht="15.5">
      <c r="A2977" s="34">
        <f t="shared" si="96"/>
        <v>2973</v>
      </c>
      <c r="B2977" s="81" t="s">
        <v>6052</v>
      </c>
      <c r="C2977" s="81" t="s">
        <v>6296</v>
      </c>
      <c r="D2977" s="81" t="s">
        <v>6297</v>
      </c>
      <c r="E2977" s="81" t="s">
        <v>189</v>
      </c>
      <c r="F2977" s="81" t="s">
        <v>56</v>
      </c>
      <c r="G2977" s="81" t="s">
        <v>189</v>
      </c>
      <c r="H2977" s="82">
        <v>215</v>
      </c>
      <c r="I2977" s="92">
        <v>0.47</v>
      </c>
      <c r="J2977" s="78">
        <f t="shared" si="95"/>
        <v>113.95</v>
      </c>
    </row>
    <row r="2978" spans="1:10" ht="15.5">
      <c r="A2978" s="34">
        <f t="shared" si="96"/>
        <v>2974</v>
      </c>
      <c r="B2978" s="81" t="s">
        <v>6052</v>
      </c>
      <c r="C2978" s="81" t="s">
        <v>6298</v>
      </c>
      <c r="D2978" s="81" t="s">
        <v>6299</v>
      </c>
      <c r="E2978" s="81" t="s">
        <v>189</v>
      </c>
      <c r="F2978" s="81" t="s">
        <v>56</v>
      </c>
      <c r="G2978" s="81" t="s">
        <v>189</v>
      </c>
      <c r="H2978" s="82">
        <v>1287.5</v>
      </c>
      <c r="I2978" s="92">
        <v>0.47</v>
      </c>
      <c r="J2978" s="78">
        <f t="shared" si="95"/>
        <v>682.375</v>
      </c>
    </row>
    <row r="2979" spans="1:10" ht="15.5">
      <c r="A2979" s="34">
        <f t="shared" si="96"/>
        <v>2975</v>
      </c>
      <c r="B2979" s="81" t="s">
        <v>6052</v>
      </c>
      <c r="C2979" s="81" t="s">
        <v>6300</v>
      </c>
      <c r="D2979" s="81" t="s">
        <v>6301</v>
      </c>
      <c r="E2979" s="81" t="s">
        <v>189</v>
      </c>
      <c r="F2979" s="81" t="s">
        <v>56</v>
      </c>
      <c r="G2979" s="81" t="s">
        <v>189</v>
      </c>
      <c r="H2979" s="82">
        <v>122.5</v>
      </c>
      <c r="I2979" s="92">
        <v>0.47</v>
      </c>
      <c r="J2979" s="78">
        <f t="shared" si="95"/>
        <v>64.924999999999997</v>
      </c>
    </row>
    <row r="2980" spans="1:10" ht="15.5">
      <c r="A2980" s="34">
        <f t="shared" si="96"/>
        <v>2976</v>
      </c>
      <c r="B2980" s="81" t="s">
        <v>6052</v>
      </c>
      <c r="C2980" s="81" t="s">
        <v>6302</v>
      </c>
      <c r="D2980" s="81" t="s">
        <v>6303</v>
      </c>
      <c r="E2980" s="81" t="s">
        <v>189</v>
      </c>
      <c r="F2980" s="81" t="s">
        <v>56</v>
      </c>
      <c r="G2980" s="81" t="s">
        <v>189</v>
      </c>
      <c r="H2980" s="82">
        <v>102.5</v>
      </c>
      <c r="I2980" s="92">
        <v>0.47</v>
      </c>
      <c r="J2980" s="78">
        <f t="shared" si="95"/>
        <v>54.325000000000003</v>
      </c>
    </row>
    <row r="2981" spans="1:10" ht="15.5">
      <c r="A2981" s="34">
        <f t="shared" si="96"/>
        <v>2977</v>
      </c>
      <c r="B2981" s="81" t="s">
        <v>6052</v>
      </c>
      <c r="C2981" s="81" t="s">
        <v>6304</v>
      </c>
      <c r="D2981" s="81" t="s">
        <v>11539</v>
      </c>
      <c r="E2981" s="81" t="s">
        <v>189</v>
      </c>
      <c r="F2981" s="81" t="s">
        <v>56</v>
      </c>
      <c r="G2981" s="81" t="s">
        <v>189</v>
      </c>
      <c r="H2981" s="82">
        <v>1607.5</v>
      </c>
      <c r="I2981" s="92">
        <v>0.47</v>
      </c>
      <c r="J2981" s="78">
        <f t="shared" si="95"/>
        <v>851.97500000000002</v>
      </c>
    </row>
    <row r="2982" spans="1:10" ht="15.5">
      <c r="A2982" s="34">
        <f t="shared" si="96"/>
        <v>2978</v>
      </c>
      <c r="B2982" s="81" t="s">
        <v>6052</v>
      </c>
      <c r="C2982" s="81" t="s">
        <v>6305</v>
      </c>
      <c r="D2982" s="81" t="s">
        <v>11540</v>
      </c>
      <c r="E2982" s="81" t="s">
        <v>189</v>
      </c>
      <c r="F2982" s="81" t="s">
        <v>56</v>
      </c>
      <c r="G2982" s="81" t="s">
        <v>189</v>
      </c>
      <c r="H2982" s="82">
        <v>237.5</v>
      </c>
      <c r="I2982" s="92">
        <v>0.47</v>
      </c>
      <c r="J2982" s="78">
        <f t="shared" ref="J2982:J3045" si="97">H2982*(1-I2982)</f>
        <v>125.875</v>
      </c>
    </row>
    <row r="2983" spans="1:10" ht="15.5">
      <c r="A2983" s="34">
        <f t="shared" si="96"/>
        <v>2979</v>
      </c>
      <c r="B2983" s="81" t="s">
        <v>6052</v>
      </c>
      <c r="C2983" s="81" t="s">
        <v>6306</v>
      </c>
      <c r="D2983" s="81" t="s">
        <v>6307</v>
      </c>
      <c r="E2983" s="81" t="s">
        <v>189</v>
      </c>
      <c r="F2983" s="81" t="s">
        <v>56</v>
      </c>
      <c r="G2983" s="81" t="s">
        <v>189</v>
      </c>
      <c r="H2983" s="82">
        <v>7175</v>
      </c>
      <c r="I2983" s="92">
        <v>0.47</v>
      </c>
      <c r="J2983" s="78">
        <f t="shared" si="97"/>
        <v>3802.75</v>
      </c>
    </row>
    <row r="2984" spans="1:10" ht="15.5">
      <c r="A2984" s="34">
        <f t="shared" si="96"/>
        <v>2980</v>
      </c>
      <c r="B2984" s="81" t="s">
        <v>6052</v>
      </c>
      <c r="C2984" s="81" t="s">
        <v>6308</v>
      </c>
      <c r="D2984" s="81" t="s">
        <v>6854</v>
      </c>
      <c r="E2984" s="81" t="s">
        <v>189</v>
      </c>
      <c r="F2984" s="81" t="s">
        <v>56</v>
      </c>
      <c r="G2984" s="81" t="s">
        <v>189</v>
      </c>
      <c r="H2984" s="82">
        <v>0</v>
      </c>
      <c r="I2984" s="92">
        <v>0.47</v>
      </c>
      <c r="J2984" s="78">
        <f t="shared" si="97"/>
        <v>0</v>
      </c>
    </row>
    <row r="2985" spans="1:10" ht="15.5">
      <c r="A2985" s="34">
        <f t="shared" si="96"/>
        <v>2981</v>
      </c>
      <c r="B2985" s="81" t="s">
        <v>6052</v>
      </c>
      <c r="C2985" s="81" t="s">
        <v>6309</v>
      </c>
      <c r="D2985" s="81" t="s">
        <v>6310</v>
      </c>
      <c r="E2985" s="81" t="s">
        <v>189</v>
      </c>
      <c r="F2985" s="81" t="s">
        <v>56</v>
      </c>
      <c r="G2985" s="81" t="s">
        <v>189</v>
      </c>
      <c r="H2985" s="82">
        <v>837.5</v>
      </c>
      <c r="I2985" s="92">
        <v>0.47</v>
      </c>
      <c r="J2985" s="78">
        <f t="shared" si="97"/>
        <v>443.875</v>
      </c>
    </row>
    <row r="2986" spans="1:10" ht="15.5">
      <c r="A2986" s="34">
        <f t="shared" si="96"/>
        <v>2982</v>
      </c>
      <c r="B2986" s="81" t="s">
        <v>6052</v>
      </c>
      <c r="C2986" s="81" t="s">
        <v>6311</v>
      </c>
      <c r="D2986" s="81" t="s">
        <v>6312</v>
      </c>
      <c r="E2986" s="81" t="s">
        <v>189</v>
      </c>
      <c r="F2986" s="81" t="s">
        <v>56</v>
      </c>
      <c r="G2986" s="81" t="s">
        <v>189</v>
      </c>
      <c r="H2986" s="82">
        <v>10025</v>
      </c>
      <c r="I2986" s="92">
        <v>0.47</v>
      </c>
      <c r="J2986" s="78">
        <f t="shared" si="97"/>
        <v>5313.25</v>
      </c>
    </row>
    <row r="2987" spans="1:10" ht="15.5">
      <c r="A2987" s="34">
        <f t="shared" si="96"/>
        <v>2983</v>
      </c>
      <c r="B2987" s="81" t="s">
        <v>6052</v>
      </c>
      <c r="C2987" s="81" t="s">
        <v>6313</v>
      </c>
      <c r="D2987" s="81" t="s">
        <v>6314</v>
      </c>
      <c r="E2987" s="81" t="s">
        <v>189</v>
      </c>
      <c r="F2987" s="81" t="s">
        <v>56</v>
      </c>
      <c r="G2987" s="81" t="s">
        <v>189</v>
      </c>
      <c r="H2987" s="82">
        <v>837.5</v>
      </c>
      <c r="I2987" s="92">
        <v>0.47</v>
      </c>
      <c r="J2987" s="78">
        <f t="shared" si="97"/>
        <v>443.875</v>
      </c>
    </row>
    <row r="2988" spans="1:10" ht="15.5">
      <c r="A2988" s="34">
        <f t="shared" si="96"/>
        <v>2984</v>
      </c>
      <c r="B2988" s="81" t="s">
        <v>6052</v>
      </c>
      <c r="C2988" s="81" t="s">
        <v>6315</v>
      </c>
      <c r="D2988" s="81" t="s">
        <v>6316</v>
      </c>
      <c r="E2988" s="81" t="s">
        <v>189</v>
      </c>
      <c r="F2988" s="81" t="s">
        <v>56</v>
      </c>
      <c r="G2988" s="81" t="s">
        <v>189</v>
      </c>
      <c r="H2988" s="82">
        <v>837.5</v>
      </c>
      <c r="I2988" s="92">
        <v>0.47</v>
      </c>
      <c r="J2988" s="78">
        <f t="shared" si="97"/>
        <v>443.875</v>
      </c>
    </row>
    <row r="2989" spans="1:10" ht="15.5">
      <c r="A2989" s="34">
        <f t="shared" si="96"/>
        <v>2985</v>
      </c>
      <c r="B2989" s="81" t="s">
        <v>6052</v>
      </c>
      <c r="C2989" s="81" t="s">
        <v>6317</v>
      </c>
      <c r="D2989" s="81" t="s">
        <v>6318</v>
      </c>
      <c r="E2989" s="81" t="s">
        <v>189</v>
      </c>
      <c r="F2989" s="81" t="s">
        <v>56</v>
      </c>
      <c r="G2989" s="81" t="s">
        <v>189</v>
      </c>
      <c r="H2989" s="82">
        <v>987.5</v>
      </c>
      <c r="I2989" s="92">
        <v>0.47</v>
      </c>
      <c r="J2989" s="78">
        <f t="shared" si="97"/>
        <v>523.375</v>
      </c>
    </row>
    <row r="2990" spans="1:10" ht="15.5">
      <c r="A2990" s="34">
        <f t="shared" si="96"/>
        <v>2986</v>
      </c>
      <c r="B2990" s="81" t="s">
        <v>6052</v>
      </c>
      <c r="C2990" s="81" t="s">
        <v>6319</v>
      </c>
      <c r="D2990" s="81" t="s">
        <v>6320</v>
      </c>
      <c r="E2990" s="81" t="s">
        <v>189</v>
      </c>
      <c r="F2990" s="81" t="s">
        <v>56</v>
      </c>
      <c r="G2990" s="81" t="s">
        <v>189</v>
      </c>
      <c r="H2990" s="82">
        <v>97.5</v>
      </c>
      <c r="I2990" s="92">
        <v>0.47</v>
      </c>
      <c r="J2990" s="78">
        <f t="shared" si="97"/>
        <v>51.675000000000004</v>
      </c>
    </row>
    <row r="2991" spans="1:10" ht="15.5">
      <c r="A2991" s="34">
        <f t="shared" si="96"/>
        <v>2987</v>
      </c>
      <c r="B2991" s="81" t="s">
        <v>6052</v>
      </c>
      <c r="C2991" s="81" t="s">
        <v>6321</v>
      </c>
      <c r="D2991" s="81" t="s">
        <v>6322</v>
      </c>
      <c r="E2991" s="81" t="s">
        <v>189</v>
      </c>
      <c r="F2991" s="81" t="s">
        <v>56</v>
      </c>
      <c r="G2991" s="81" t="s">
        <v>189</v>
      </c>
      <c r="H2991" s="82">
        <v>60</v>
      </c>
      <c r="I2991" s="92">
        <v>0.47</v>
      </c>
      <c r="J2991" s="78">
        <f t="shared" si="97"/>
        <v>31.8</v>
      </c>
    </row>
    <row r="2992" spans="1:10" ht="15.5">
      <c r="A2992" s="34">
        <f t="shared" si="96"/>
        <v>2988</v>
      </c>
      <c r="B2992" s="81" t="s">
        <v>6052</v>
      </c>
      <c r="C2992" s="81" t="s">
        <v>6323</v>
      </c>
      <c r="D2992" s="81" t="s">
        <v>6324</v>
      </c>
      <c r="E2992" s="81" t="s">
        <v>189</v>
      </c>
      <c r="F2992" s="81" t="s">
        <v>56</v>
      </c>
      <c r="G2992" s="81" t="s">
        <v>189</v>
      </c>
      <c r="H2992" s="82">
        <v>70</v>
      </c>
      <c r="I2992" s="92">
        <v>0.47</v>
      </c>
      <c r="J2992" s="78">
        <f t="shared" si="97"/>
        <v>37.1</v>
      </c>
    </row>
    <row r="2993" spans="1:10" ht="15.5">
      <c r="A2993" s="34">
        <f t="shared" si="96"/>
        <v>2989</v>
      </c>
      <c r="B2993" s="81" t="s">
        <v>6052</v>
      </c>
      <c r="C2993" s="81" t="s">
        <v>6325</v>
      </c>
      <c r="D2993" s="81" t="s">
        <v>11541</v>
      </c>
      <c r="E2993" s="81" t="s">
        <v>189</v>
      </c>
      <c r="F2993" s="81" t="s">
        <v>56</v>
      </c>
      <c r="G2993" s="81" t="s">
        <v>189</v>
      </c>
      <c r="H2993" s="82">
        <v>192.5</v>
      </c>
      <c r="I2993" s="92">
        <v>0.47</v>
      </c>
      <c r="J2993" s="78">
        <f t="shared" si="97"/>
        <v>102.02500000000001</v>
      </c>
    </row>
    <row r="2994" spans="1:10" ht="15.5">
      <c r="A2994" s="34">
        <f t="shared" si="96"/>
        <v>2990</v>
      </c>
      <c r="B2994" s="81" t="s">
        <v>6052</v>
      </c>
      <c r="C2994" s="81" t="s">
        <v>6326</v>
      </c>
      <c r="D2994" s="81" t="s">
        <v>11542</v>
      </c>
      <c r="E2994" s="81" t="s">
        <v>189</v>
      </c>
      <c r="F2994" s="81" t="s">
        <v>56</v>
      </c>
      <c r="G2994" s="81" t="s">
        <v>189</v>
      </c>
      <c r="H2994" s="82">
        <v>872.5</v>
      </c>
      <c r="I2994" s="92">
        <v>0.47</v>
      </c>
      <c r="J2994" s="78">
        <f t="shared" si="97"/>
        <v>462.42500000000001</v>
      </c>
    </row>
    <row r="2995" spans="1:10" ht="15.5">
      <c r="A2995" s="34">
        <f t="shared" si="96"/>
        <v>2991</v>
      </c>
      <c r="B2995" s="81" t="s">
        <v>6052</v>
      </c>
      <c r="C2995" s="81" t="s">
        <v>6327</v>
      </c>
      <c r="D2995" s="81" t="s">
        <v>11543</v>
      </c>
      <c r="E2995" s="81" t="s">
        <v>189</v>
      </c>
      <c r="F2995" s="81" t="s">
        <v>56</v>
      </c>
      <c r="G2995" s="81" t="s">
        <v>189</v>
      </c>
      <c r="H2995" s="82">
        <v>180</v>
      </c>
      <c r="I2995" s="92">
        <v>0.47</v>
      </c>
      <c r="J2995" s="78">
        <f t="shared" si="97"/>
        <v>95.4</v>
      </c>
    </row>
    <row r="2996" spans="1:10" ht="15.5">
      <c r="A2996" s="34">
        <f t="shared" si="96"/>
        <v>2992</v>
      </c>
      <c r="B2996" s="81" t="s">
        <v>6052</v>
      </c>
      <c r="C2996" s="81" t="s">
        <v>6328</v>
      </c>
      <c r="D2996" s="81" t="s">
        <v>6329</v>
      </c>
      <c r="E2996" s="81" t="s">
        <v>189</v>
      </c>
      <c r="F2996" s="81" t="s">
        <v>56</v>
      </c>
      <c r="G2996" s="81" t="s">
        <v>189</v>
      </c>
      <c r="H2996" s="82">
        <v>20000</v>
      </c>
      <c r="I2996" s="92">
        <v>0.47</v>
      </c>
      <c r="J2996" s="78">
        <f t="shared" si="97"/>
        <v>10600</v>
      </c>
    </row>
    <row r="2997" spans="1:10" ht="15.5">
      <c r="A2997" s="34">
        <f t="shared" si="96"/>
        <v>2993</v>
      </c>
      <c r="B2997" s="81" t="s">
        <v>6052</v>
      </c>
      <c r="C2997" s="81" t="s">
        <v>6330</v>
      </c>
      <c r="D2997" s="81" t="s">
        <v>6331</v>
      </c>
      <c r="E2997" s="81" t="s">
        <v>189</v>
      </c>
      <c r="F2997" s="81" t="s">
        <v>56</v>
      </c>
      <c r="G2997" s="81" t="s">
        <v>189</v>
      </c>
      <c r="H2997" s="82">
        <v>660</v>
      </c>
      <c r="I2997" s="92">
        <v>0.47</v>
      </c>
      <c r="J2997" s="78">
        <f t="shared" si="97"/>
        <v>349.8</v>
      </c>
    </row>
    <row r="2998" spans="1:10" ht="15.5">
      <c r="A2998" s="34">
        <f t="shared" si="96"/>
        <v>2994</v>
      </c>
      <c r="B2998" s="81" t="s">
        <v>6052</v>
      </c>
      <c r="C2998" s="81" t="s">
        <v>6332</v>
      </c>
      <c r="D2998" s="81" t="s">
        <v>6333</v>
      </c>
      <c r="E2998" s="81" t="s">
        <v>189</v>
      </c>
      <c r="F2998" s="81" t="s">
        <v>56</v>
      </c>
      <c r="G2998" s="81" t="s">
        <v>189</v>
      </c>
      <c r="H2998" s="82">
        <v>182.5</v>
      </c>
      <c r="I2998" s="92">
        <v>0.47</v>
      </c>
      <c r="J2998" s="78">
        <f t="shared" si="97"/>
        <v>96.725000000000009</v>
      </c>
    </row>
    <row r="2999" spans="1:10" ht="15.5">
      <c r="A2999" s="34">
        <f t="shared" si="96"/>
        <v>2995</v>
      </c>
      <c r="B2999" s="81" t="s">
        <v>6052</v>
      </c>
      <c r="C2999" s="81" t="s">
        <v>6334</v>
      </c>
      <c r="D2999" s="81" t="s">
        <v>6335</v>
      </c>
      <c r="E2999" s="81" t="s">
        <v>189</v>
      </c>
      <c r="F2999" s="81" t="s">
        <v>56</v>
      </c>
      <c r="G2999" s="81" t="s">
        <v>189</v>
      </c>
      <c r="H2999" s="82">
        <v>302.5</v>
      </c>
      <c r="I2999" s="92">
        <v>0.47</v>
      </c>
      <c r="J2999" s="78">
        <f t="shared" si="97"/>
        <v>160.32500000000002</v>
      </c>
    </row>
    <row r="3000" spans="1:10" ht="15.5">
      <c r="A3000" s="34">
        <f t="shared" si="96"/>
        <v>2996</v>
      </c>
      <c r="B3000" s="81" t="s">
        <v>6052</v>
      </c>
      <c r="C3000" s="81" t="s">
        <v>6336</v>
      </c>
      <c r="D3000" s="81" t="s">
        <v>6337</v>
      </c>
      <c r="E3000" s="81" t="s">
        <v>189</v>
      </c>
      <c r="F3000" s="81" t="s">
        <v>56</v>
      </c>
      <c r="G3000" s="81" t="s">
        <v>189</v>
      </c>
      <c r="H3000" s="82">
        <v>70</v>
      </c>
      <c r="I3000" s="92">
        <v>0.47</v>
      </c>
      <c r="J3000" s="78">
        <f t="shared" si="97"/>
        <v>37.1</v>
      </c>
    </row>
    <row r="3001" spans="1:10" ht="15.5">
      <c r="A3001" s="34">
        <f t="shared" si="96"/>
        <v>2997</v>
      </c>
      <c r="B3001" s="81" t="s">
        <v>6052</v>
      </c>
      <c r="C3001" s="81" t="s">
        <v>6338</v>
      </c>
      <c r="D3001" s="81" t="s">
        <v>6339</v>
      </c>
      <c r="E3001" s="81" t="s">
        <v>189</v>
      </c>
      <c r="F3001" s="81" t="s">
        <v>56</v>
      </c>
      <c r="G3001" s="81" t="s">
        <v>189</v>
      </c>
      <c r="H3001" s="82">
        <v>1682.5</v>
      </c>
      <c r="I3001" s="92">
        <v>0.47</v>
      </c>
      <c r="J3001" s="78">
        <f t="shared" si="97"/>
        <v>891.72500000000002</v>
      </c>
    </row>
    <row r="3002" spans="1:10" ht="15.5">
      <c r="A3002" s="34">
        <f t="shared" si="96"/>
        <v>2998</v>
      </c>
      <c r="B3002" s="81" t="s">
        <v>6052</v>
      </c>
      <c r="C3002" s="81" t="s">
        <v>6340</v>
      </c>
      <c r="D3002" s="81" t="s">
        <v>11544</v>
      </c>
      <c r="E3002" s="81" t="s">
        <v>189</v>
      </c>
      <c r="F3002" s="81" t="s">
        <v>56</v>
      </c>
      <c r="G3002" s="81" t="s">
        <v>189</v>
      </c>
      <c r="H3002" s="82">
        <v>677.5</v>
      </c>
      <c r="I3002" s="92">
        <v>0.47</v>
      </c>
      <c r="J3002" s="78">
        <f t="shared" si="97"/>
        <v>359.07500000000005</v>
      </c>
    </row>
    <row r="3003" spans="1:10" ht="15.5">
      <c r="A3003" s="34">
        <f t="shared" si="96"/>
        <v>2999</v>
      </c>
      <c r="B3003" s="81" t="s">
        <v>6052</v>
      </c>
      <c r="C3003" s="81" t="s">
        <v>6341</v>
      </c>
      <c r="D3003" s="81" t="s">
        <v>6342</v>
      </c>
      <c r="E3003" s="81" t="s">
        <v>189</v>
      </c>
      <c r="F3003" s="81" t="s">
        <v>56</v>
      </c>
      <c r="G3003" s="81" t="s">
        <v>189</v>
      </c>
      <c r="H3003" s="82">
        <v>540</v>
      </c>
      <c r="I3003" s="92">
        <v>0.47</v>
      </c>
      <c r="J3003" s="78">
        <f t="shared" si="97"/>
        <v>286.2</v>
      </c>
    </row>
    <row r="3004" spans="1:10" ht="15.5">
      <c r="A3004" s="34">
        <f t="shared" si="96"/>
        <v>3000</v>
      </c>
      <c r="B3004" s="81" t="s">
        <v>6052</v>
      </c>
      <c r="C3004" s="81" t="s">
        <v>6343</v>
      </c>
      <c r="D3004" s="81" t="s">
        <v>6344</v>
      </c>
      <c r="E3004" s="81" t="s">
        <v>189</v>
      </c>
      <c r="F3004" s="81" t="s">
        <v>56</v>
      </c>
      <c r="G3004" s="81" t="s">
        <v>189</v>
      </c>
      <c r="H3004" s="82">
        <v>60</v>
      </c>
      <c r="I3004" s="92">
        <v>0.47</v>
      </c>
      <c r="J3004" s="78">
        <f t="shared" si="97"/>
        <v>31.8</v>
      </c>
    </row>
    <row r="3005" spans="1:10" ht="15.5">
      <c r="A3005" s="34">
        <f t="shared" si="96"/>
        <v>3001</v>
      </c>
      <c r="B3005" s="81" t="s">
        <v>6052</v>
      </c>
      <c r="C3005" s="81" t="s">
        <v>6345</v>
      </c>
      <c r="D3005" s="81" t="s">
        <v>6346</v>
      </c>
      <c r="E3005" s="81" t="s">
        <v>189</v>
      </c>
      <c r="F3005" s="81" t="s">
        <v>56</v>
      </c>
      <c r="G3005" s="81" t="s">
        <v>189</v>
      </c>
      <c r="H3005" s="82">
        <v>2720</v>
      </c>
      <c r="I3005" s="92">
        <v>0.47</v>
      </c>
      <c r="J3005" s="78">
        <f t="shared" si="97"/>
        <v>1441.6000000000001</v>
      </c>
    </row>
    <row r="3006" spans="1:10" ht="15.5">
      <c r="A3006" s="34">
        <f t="shared" si="96"/>
        <v>3002</v>
      </c>
      <c r="B3006" s="81" t="s">
        <v>6052</v>
      </c>
      <c r="C3006" s="81" t="s">
        <v>6347</v>
      </c>
      <c r="D3006" s="81" t="s">
        <v>6348</v>
      </c>
      <c r="E3006" s="81" t="s">
        <v>189</v>
      </c>
      <c r="F3006" s="81" t="s">
        <v>56</v>
      </c>
      <c r="G3006" s="81" t="s">
        <v>189</v>
      </c>
      <c r="H3006" s="82">
        <v>2767.5</v>
      </c>
      <c r="I3006" s="92">
        <v>0.47</v>
      </c>
      <c r="J3006" s="78">
        <f t="shared" si="97"/>
        <v>1466.7750000000001</v>
      </c>
    </row>
    <row r="3007" spans="1:10" ht="15.5">
      <c r="A3007" s="34">
        <f t="shared" si="96"/>
        <v>3003</v>
      </c>
      <c r="B3007" s="81" t="s">
        <v>6052</v>
      </c>
      <c r="C3007" s="81" t="s">
        <v>6349</v>
      </c>
      <c r="D3007" s="81" t="s">
        <v>6350</v>
      </c>
      <c r="E3007" s="81" t="s">
        <v>189</v>
      </c>
      <c r="F3007" s="81" t="s">
        <v>56</v>
      </c>
      <c r="G3007" s="81" t="s">
        <v>189</v>
      </c>
      <c r="H3007" s="82">
        <v>1130</v>
      </c>
      <c r="I3007" s="92">
        <v>0.47</v>
      </c>
      <c r="J3007" s="78">
        <f t="shared" si="97"/>
        <v>598.9</v>
      </c>
    </row>
    <row r="3008" spans="1:10" ht="15.5">
      <c r="A3008" s="34">
        <f t="shared" si="96"/>
        <v>3004</v>
      </c>
      <c r="B3008" s="81" t="s">
        <v>6052</v>
      </c>
      <c r="C3008" s="81" t="s">
        <v>6351</v>
      </c>
      <c r="D3008" s="81" t="s">
        <v>6352</v>
      </c>
      <c r="E3008" s="81" t="s">
        <v>189</v>
      </c>
      <c r="F3008" s="81" t="s">
        <v>56</v>
      </c>
      <c r="G3008" s="81" t="s">
        <v>189</v>
      </c>
      <c r="H3008" s="82">
        <v>1150</v>
      </c>
      <c r="I3008" s="92">
        <v>0.47</v>
      </c>
      <c r="J3008" s="78">
        <f t="shared" si="97"/>
        <v>609.5</v>
      </c>
    </row>
    <row r="3009" spans="1:10" ht="15.5">
      <c r="A3009" s="34">
        <f t="shared" si="96"/>
        <v>3005</v>
      </c>
      <c r="B3009" s="81" t="s">
        <v>6052</v>
      </c>
      <c r="C3009" s="81" t="s">
        <v>6353</v>
      </c>
      <c r="D3009" s="81" t="s">
        <v>6354</v>
      </c>
      <c r="E3009" s="81" t="s">
        <v>189</v>
      </c>
      <c r="F3009" s="81" t="s">
        <v>56</v>
      </c>
      <c r="G3009" s="81" t="s">
        <v>189</v>
      </c>
      <c r="H3009" s="82">
        <v>60</v>
      </c>
      <c r="I3009" s="92">
        <v>0.47</v>
      </c>
      <c r="J3009" s="78">
        <f t="shared" si="97"/>
        <v>31.8</v>
      </c>
    </row>
    <row r="3010" spans="1:10" ht="15.5">
      <c r="A3010" s="34">
        <f t="shared" si="96"/>
        <v>3006</v>
      </c>
      <c r="B3010" s="81" t="s">
        <v>6052</v>
      </c>
      <c r="C3010" s="81" t="s">
        <v>6355</v>
      </c>
      <c r="D3010" s="81" t="s">
        <v>11545</v>
      </c>
      <c r="E3010" s="81" t="s">
        <v>189</v>
      </c>
      <c r="F3010" s="81" t="s">
        <v>56</v>
      </c>
      <c r="G3010" s="81" t="s">
        <v>189</v>
      </c>
      <c r="H3010" s="82">
        <v>87.5</v>
      </c>
      <c r="I3010" s="92">
        <v>0.47</v>
      </c>
      <c r="J3010" s="78">
        <f t="shared" si="97"/>
        <v>46.375</v>
      </c>
    </row>
    <row r="3011" spans="1:10" ht="15.5">
      <c r="A3011" s="34">
        <f t="shared" si="96"/>
        <v>3007</v>
      </c>
      <c r="B3011" s="81" t="s">
        <v>6052</v>
      </c>
      <c r="C3011" s="81" t="s">
        <v>6356</v>
      </c>
      <c r="D3011" s="81" t="s">
        <v>6854</v>
      </c>
      <c r="E3011" s="81" t="s">
        <v>189</v>
      </c>
      <c r="F3011" s="81" t="s">
        <v>56</v>
      </c>
      <c r="G3011" s="81" t="s">
        <v>189</v>
      </c>
      <c r="H3011" s="82">
        <v>0</v>
      </c>
      <c r="I3011" s="92">
        <v>0.47</v>
      </c>
      <c r="J3011" s="78">
        <f t="shared" si="97"/>
        <v>0</v>
      </c>
    </row>
    <row r="3012" spans="1:10" ht="15.5">
      <c r="A3012" s="34">
        <f t="shared" si="96"/>
        <v>3008</v>
      </c>
      <c r="B3012" s="81" t="s">
        <v>6052</v>
      </c>
      <c r="C3012" s="81" t="s">
        <v>6357</v>
      </c>
      <c r="D3012" s="81" t="s">
        <v>6854</v>
      </c>
      <c r="E3012" s="81" t="s">
        <v>189</v>
      </c>
      <c r="F3012" s="81" t="s">
        <v>56</v>
      </c>
      <c r="G3012" s="81" t="s">
        <v>189</v>
      </c>
      <c r="H3012" s="82">
        <v>0</v>
      </c>
      <c r="I3012" s="92">
        <v>0.47</v>
      </c>
      <c r="J3012" s="78">
        <f t="shared" si="97"/>
        <v>0</v>
      </c>
    </row>
    <row r="3013" spans="1:10" ht="15.5">
      <c r="A3013" s="34">
        <f t="shared" si="96"/>
        <v>3009</v>
      </c>
      <c r="B3013" s="81" t="s">
        <v>6052</v>
      </c>
      <c r="C3013" s="81" t="s">
        <v>6358</v>
      </c>
      <c r="D3013" s="81" t="s">
        <v>6359</v>
      </c>
      <c r="E3013" s="81" t="s">
        <v>189</v>
      </c>
      <c r="F3013" s="81" t="s">
        <v>56</v>
      </c>
      <c r="G3013" s="81" t="s">
        <v>189</v>
      </c>
      <c r="H3013" s="82">
        <v>582.5</v>
      </c>
      <c r="I3013" s="92">
        <v>0.47</v>
      </c>
      <c r="J3013" s="78">
        <f t="shared" si="97"/>
        <v>308.72500000000002</v>
      </c>
    </row>
    <row r="3014" spans="1:10" ht="15.5">
      <c r="A3014" s="34">
        <f t="shared" si="96"/>
        <v>3010</v>
      </c>
      <c r="B3014" s="81" t="s">
        <v>6052</v>
      </c>
      <c r="C3014" s="81" t="s">
        <v>6360</v>
      </c>
      <c r="D3014" s="81" t="s">
        <v>11546</v>
      </c>
      <c r="E3014" s="81" t="s">
        <v>189</v>
      </c>
      <c r="F3014" s="81" t="s">
        <v>56</v>
      </c>
      <c r="G3014" s="81" t="s">
        <v>189</v>
      </c>
      <c r="H3014" s="82">
        <v>42.5</v>
      </c>
      <c r="I3014" s="92">
        <v>0.47</v>
      </c>
      <c r="J3014" s="78">
        <f t="shared" si="97"/>
        <v>22.525000000000002</v>
      </c>
    </row>
    <row r="3015" spans="1:10" ht="15.5">
      <c r="A3015" s="34">
        <f t="shared" si="96"/>
        <v>3011</v>
      </c>
      <c r="B3015" s="81" t="s">
        <v>6052</v>
      </c>
      <c r="C3015" s="81" t="s">
        <v>6361</v>
      </c>
      <c r="D3015" s="81" t="s">
        <v>11547</v>
      </c>
      <c r="E3015" s="81" t="s">
        <v>189</v>
      </c>
      <c r="F3015" s="81" t="s">
        <v>56</v>
      </c>
      <c r="G3015" s="81" t="s">
        <v>189</v>
      </c>
      <c r="H3015" s="82">
        <v>47.5</v>
      </c>
      <c r="I3015" s="92">
        <v>0.47</v>
      </c>
      <c r="J3015" s="78">
        <f t="shared" si="97"/>
        <v>25.175000000000001</v>
      </c>
    </row>
    <row r="3016" spans="1:10" ht="15.5">
      <c r="A3016" s="34">
        <f t="shared" si="96"/>
        <v>3012</v>
      </c>
      <c r="B3016" s="81" t="s">
        <v>6052</v>
      </c>
      <c r="C3016" s="81" t="s">
        <v>6362</v>
      </c>
      <c r="D3016" s="81" t="s">
        <v>11548</v>
      </c>
      <c r="E3016" s="81" t="s">
        <v>189</v>
      </c>
      <c r="F3016" s="81" t="s">
        <v>56</v>
      </c>
      <c r="G3016" s="81" t="s">
        <v>189</v>
      </c>
      <c r="H3016" s="82">
        <v>90</v>
      </c>
      <c r="I3016" s="92">
        <v>0.47</v>
      </c>
      <c r="J3016" s="78">
        <f t="shared" si="97"/>
        <v>47.7</v>
      </c>
    </row>
    <row r="3017" spans="1:10" ht="15.5">
      <c r="A3017" s="34">
        <f t="shared" si="96"/>
        <v>3013</v>
      </c>
      <c r="B3017" s="81" t="s">
        <v>6052</v>
      </c>
      <c r="C3017" s="81" t="s">
        <v>6363</v>
      </c>
      <c r="D3017" s="81" t="s">
        <v>11549</v>
      </c>
      <c r="E3017" s="81" t="s">
        <v>189</v>
      </c>
      <c r="F3017" s="81" t="s">
        <v>56</v>
      </c>
      <c r="G3017" s="81" t="s">
        <v>189</v>
      </c>
      <c r="H3017" s="82">
        <v>47.5</v>
      </c>
      <c r="I3017" s="92">
        <v>0.47</v>
      </c>
      <c r="J3017" s="78">
        <f t="shared" si="97"/>
        <v>25.175000000000001</v>
      </c>
    </row>
    <row r="3018" spans="1:10" ht="15.5">
      <c r="A3018" s="34">
        <f t="shared" si="96"/>
        <v>3014</v>
      </c>
      <c r="B3018" s="81" t="s">
        <v>6052</v>
      </c>
      <c r="C3018" s="81" t="s">
        <v>6364</v>
      </c>
      <c r="D3018" s="81" t="s">
        <v>6365</v>
      </c>
      <c r="E3018" s="81" t="s">
        <v>189</v>
      </c>
      <c r="F3018" s="81" t="s">
        <v>56</v>
      </c>
      <c r="G3018" s="81" t="s">
        <v>189</v>
      </c>
      <c r="H3018" s="82">
        <v>220</v>
      </c>
      <c r="I3018" s="92">
        <v>0.47</v>
      </c>
      <c r="J3018" s="78">
        <f t="shared" si="97"/>
        <v>116.60000000000001</v>
      </c>
    </row>
    <row r="3019" spans="1:10" ht="15.5">
      <c r="A3019" s="34">
        <f t="shared" si="96"/>
        <v>3015</v>
      </c>
      <c r="B3019" s="81" t="s">
        <v>6052</v>
      </c>
      <c r="C3019" s="81" t="s">
        <v>6366</v>
      </c>
      <c r="D3019" s="81" t="s">
        <v>11550</v>
      </c>
      <c r="E3019" s="81" t="s">
        <v>189</v>
      </c>
      <c r="F3019" s="81" t="s">
        <v>56</v>
      </c>
      <c r="G3019" s="81" t="s">
        <v>189</v>
      </c>
      <c r="H3019" s="82">
        <v>245</v>
      </c>
      <c r="I3019" s="92">
        <v>0.47</v>
      </c>
      <c r="J3019" s="78">
        <f t="shared" si="97"/>
        <v>129.85</v>
      </c>
    </row>
    <row r="3020" spans="1:10" ht="15.5">
      <c r="A3020" s="34">
        <f t="shared" si="96"/>
        <v>3016</v>
      </c>
      <c r="B3020" s="81" t="s">
        <v>6052</v>
      </c>
      <c r="C3020" s="81" t="s">
        <v>6367</v>
      </c>
      <c r="D3020" s="81" t="s">
        <v>6368</v>
      </c>
      <c r="E3020" s="81" t="s">
        <v>189</v>
      </c>
      <c r="F3020" s="81" t="s">
        <v>56</v>
      </c>
      <c r="G3020" s="81" t="s">
        <v>189</v>
      </c>
      <c r="H3020" s="82">
        <v>372.5</v>
      </c>
      <c r="I3020" s="92">
        <v>0.47</v>
      </c>
      <c r="J3020" s="78">
        <f t="shared" si="97"/>
        <v>197.42500000000001</v>
      </c>
    </row>
    <row r="3021" spans="1:10" ht="15.5">
      <c r="A3021" s="34">
        <f t="shared" si="96"/>
        <v>3017</v>
      </c>
      <c r="B3021" s="81" t="s">
        <v>6052</v>
      </c>
      <c r="C3021" s="81" t="s">
        <v>6369</v>
      </c>
      <c r="D3021" s="81" t="s">
        <v>11551</v>
      </c>
      <c r="E3021" s="81" t="s">
        <v>189</v>
      </c>
      <c r="F3021" s="81" t="s">
        <v>56</v>
      </c>
      <c r="G3021" s="81" t="s">
        <v>189</v>
      </c>
      <c r="H3021" s="82">
        <v>397.5</v>
      </c>
      <c r="I3021" s="92">
        <v>0.47</v>
      </c>
      <c r="J3021" s="78">
        <f t="shared" si="97"/>
        <v>210.67500000000001</v>
      </c>
    </row>
    <row r="3022" spans="1:10" ht="15.5">
      <c r="A3022" s="34">
        <f t="shared" si="96"/>
        <v>3018</v>
      </c>
      <c r="B3022" s="81" t="s">
        <v>6052</v>
      </c>
      <c r="C3022" s="81" t="s">
        <v>6370</v>
      </c>
      <c r="D3022" s="81" t="s">
        <v>6371</v>
      </c>
      <c r="E3022" s="81" t="s">
        <v>189</v>
      </c>
      <c r="F3022" s="81" t="s">
        <v>56</v>
      </c>
      <c r="G3022" s="81" t="s">
        <v>189</v>
      </c>
      <c r="H3022" s="82">
        <v>370</v>
      </c>
      <c r="I3022" s="92">
        <v>0.47</v>
      </c>
      <c r="J3022" s="78">
        <f t="shared" si="97"/>
        <v>196.10000000000002</v>
      </c>
    </row>
    <row r="3023" spans="1:10" ht="15.5">
      <c r="A3023" s="34">
        <f t="shared" si="96"/>
        <v>3019</v>
      </c>
      <c r="B3023" s="81" t="s">
        <v>6052</v>
      </c>
      <c r="C3023" s="81" t="s">
        <v>6372</v>
      </c>
      <c r="D3023" s="81" t="s">
        <v>6373</v>
      </c>
      <c r="E3023" s="81" t="s">
        <v>189</v>
      </c>
      <c r="F3023" s="81" t="s">
        <v>56</v>
      </c>
      <c r="G3023" s="81" t="s">
        <v>189</v>
      </c>
      <c r="H3023" s="82">
        <v>282.5</v>
      </c>
      <c r="I3023" s="92">
        <v>0.47</v>
      </c>
      <c r="J3023" s="78">
        <f t="shared" si="97"/>
        <v>149.72499999999999</v>
      </c>
    </row>
    <row r="3024" spans="1:10" ht="15.5">
      <c r="A3024" s="34">
        <f t="shared" si="96"/>
        <v>3020</v>
      </c>
      <c r="B3024" s="81" t="s">
        <v>6052</v>
      </c>
      <c r="C3024" s="81" t="s">
        <v>6374</v>
      </c>
      <c r="D3024" s="81" t="s">
        <v>6375</v>
      </c>
      <c r="E3024" s="81" t="s">
        <v>189</v>
      </c>
      <c r="F3024" s="81" t="s">
        <v>56</v>
      </c>
      <c r="G3024" s="81" t="s">
        <v>189</v>
      </c>
      <c r="H3024" s="82">
        <v>370</v>
      </c>
      <c r="I3024" s="92">
        <v>0.47</v>
      </c>
      <c r="J3024" s="78">
        <f t="shared" si="97"/>
        <v>196.10000000000002</v>
      </c>
    </row>
    <row r="3025" spans="1:10" ht="15.5">
      <c r="A3025" s="34">
        <f t="shared" si="96"/>
        <v>3021</v>
      </c>
      <c r="B3025" s="81" t="s">
        <v>6052</v>
      </c>
      <c r="C3025" s="81" t="s">
        <v>6376</v>
      </c>
      <c r="D3025" s="81" t="s">
        <v>6377</v>
      </c>
      <c r="E3025" s="81" t="s">
        <v>189</v>
      </c>
      <c r="F3025" s="81" t="s">
        <v>56</v>
      </c>
      <c r="G3025" s="81" t="s">
        <v>189</v>
      </c>
      <c r="H3025" s="82">
        <v>282.5</v>
      </c>
      <c r="I3025" s="92">
        <v>0.47</v>
      </c>
      <c r="J3025" s="78">
        <f t="shared" si="97"/>
        <v>149.72499999999999</v>
      </c>
    </row>
    <row r="3026" spans="1:10" ht="15.5">
      <c r="A3026" s="34">
        <f t="shared" si="96"/>
        <v>3022</v>
      </c>
      <c r="B3026" s="81" t="s">
        <v>6052</v>
      </c>
      <c r="C3026" s="81" t="s">
        <v>6378</v>
      </c>
      <c r="D3026" s="81" t="s">
        <v>6379</v>
      </c>
      <c r="E3026" s="81" t="s">
        <v>189</v>
      </c>
      <c r="F3026" s="81" t="s">
        <v>56</v>
      </c>
      <c r="G3026" s="81" t="s">
        <v>189</v>
      </c>
      <c r="H3026" s="82">
        <v>440</v>
      </c>
      <c r="I3026" s="92">
        <v>0.47</v>
      </c>
      <c r="J3026" s="78">
        <f t="shared" si="97"/>
        <v>233.20000000000002</v>
      </c>
    </row>
    <row r="3027" spans="1:10" ht="15.5">
      <c r="A3027" s="34">
        <f t="shared" si="96"/>
        <v>3023</v>
      </c>
      <c r="B3027" s="81" t="s">
        <v>6052</v>
      </c>
      <c r="C3027" s="81" t="s">
        <v>6380</v>
      </c>
      <c r="D3027" s="81" t="s">
        <v>6381</v>
      </c>
      <c r="E3027" s="81" t="s">
        <v>189</v>
      </c>
      <c r="F3027" s="81" t="s">
        <v>56</v>
      </c>
      <c r="G3027" s="81" t="s">
        <v>189</v>
      </c>
      <c r="H3027" s="82">
        <v>380</v>
      </c>
      <c r="I3027" s="92">
        <v>0.47</v>
      </c>
      <c r="J3027" s="78">
        <f t="shared" si="97"/>
        <v>201.4</v>
      </c>
    </row>
    <row r="3028" spans="1:10" ht="15.5">
      <c r="A3028" s="34">
        <f t="shared" si="96"/>
        <v>3024</v>
      </c>
      <c r="B3028" s="81" t="s">
        <v>6052</v>
      </c>
      <c r="C3028" s="81" t="s">
        <v>6382</v>
      </c>
      <c r="D3028" s="81" t="s">
        <v>6383</v>
      </c>
      <c r="E3028" s="81" t="s">
        <v>189</v>
      </c>
      <c r="F3028" s="81" t="s">
        <v>56</v>
      </c>
      <c r="G3028" s="81" t="s">
        <v>189</v>
      </c>
      <c r="H3028" s="82">
        <v>440</v>
      </c>
      <c r="I3028" s="92">
        <v>0.47</v>
      </c>
      <c r="J3028" s="78">
        <f t="shared" si="97"/>
        <v>233.20000000000002</v>
      </c>
    </row>
    <row r="3029" spans="1:10" ht="15.5">
      <c r="A3029" s="34">
        <f t="shared" si="96"/>
        <v>3025</v>
      </c>
      <c r="B3029" s="81" t="s">
        <v>6052</v>
      </c>
      <c r="C3029" s="81" t="s">
        <v>6384</v>
      </c>
      <c r="D3029" s="81" t="s">
        <v>6385</v>
      </c>
      <c r="E3029" s="81" t="s">
        <v>189</v>
      </c>
      <c r="F3029" s="81" t="s">
        <v>56</v>
      </c>
      <c r="G3029" s="81" t="s">
        <v>189</v>
      </c>
      <c r="H3029" s="82">
        <v>380</v>
      </c>
      <c r="I3029" s="92">
        <v>0.47</v>
      </c>
      <c r="J3029" s="78">
        <f t="shared" si="97"/>
        <v>201.4</v>
      </c>
    </row>
    <row r="3030" spans="1:10" ht="15.5">
      <c r="A3030" s="34">
        <f t="shared" si="96"/>
        <v>3026</v>
      </c>
      <c r="B3030" s="81" t="s">
        <v>6052</v>
      </c>
      <c r="C3030" s="81" t="s">
        <v>6386</v>
      </c>
      <c r="D3030" s="81" t="s">
        <v>11552</v>
      </c>
      <c r="E3030" s="81" t="s">
        <v>189</v>
      </c>
      <c r="F3030" s="81" t="s">
        <v>56</v>
      </c>
      <c r="G3030" s="81" t="s">
        <v>189</v>
      </c>
      <c r="H3030" s="82">
        <v>210</v>
      </c>
      <c r="I3030" s="92">
        <v>0.47</v>
      </c>
      <c r="J3030" s="78">
        <f t="shared" si="97"/>
        <v>111.30000000000001</v>
      </c>
    </row>
    <row r="3031" spans="1:10" ht="15.5">
      <c r="A3031" s="34">
        <f t="shared" ref="A3031:A3094" si="98">SUM(A3030+1)</f>
        <v>3027</v>
      </c>
      <c r="B3031" s="81" t="s">
        <v>6052</v>
      </c>
      <c r="C3031" s="81" t="s">
        <v>6387</v>
      </c>
      <c r="D3031" s="81" t="s">
        <v>11553</v>
      </c>
      <c r="E3031" s="81" t="s">
        <v>189</v>
      </c>
      <c r="F3031" s="81" t="s">
        <v>56</v>
      </c>
      <c r="G3031" s="81" t="s">
        <v>189</v>
      </c>
      <c r="H3031" s="82">
        <v>210</v>
      </c>
      <c r="I3031" s="92">
        <v>0.47</v>
      </c>
      <c r="J3031" s="78">
        <f t="shared" si="97"/>
        <v>111.30000000000001</v>
      </c>
    </row>
    <row r="3032" spans="1:10" ht="15.5">
      <c r="A3032" s="34">
        <f t="shared" si="98"/>
        <v>3028</v>
      </c>
      <c r="B3032" s="81" t="s">
        <v>6052</v>
      </c>
      <c r="C3032" s="81" t="s">
        <v>6388</v>
      </c>
      <c r="D3032" s="81" t="s">
        <v>6389</v>
      </c>
      <c r="E3032" s="81" t="s">
        <v>189</v>
      </c>
      <c r="F3032" s="81" t="s">
        <v>56</v>
      </c>
      <c r="G3032" s="81" t="s">
        <v>189</v>
      </c>
      <c r="H3032" s="82">
        <v>170</v>
      </c>
      <c r="I3032" s="92">
        <v>0.47</v>
      </c>
      <c r="J3032" s="78">
        <f t="shared" si="97"/>
        <v>90.100000000000009</v>
      </c>
    </row>
    <row r="3033" spans="1:10" ht="15.5">
      <c r="A3033" s="34">
        <f t="shared" si="98"/>
        <v>3029</v>
      </c>
      <c r="B3033" s="81" t="s">
        <v>6052</v>
      </c>
      <c r="C3033" s="81" t="s">
        <v>6390</v>
      </c>
      <c r="D3033" s="81" t="s">
        <v>6391</v>
      </c>
      <c r="E3033" s="81" t="s">
        <v>189</v>
      </c>
      <c r="F3033" s="81" t="s">
        <v>56</v>
      </c>
      <c r="G3033" s="81" t="s">
        <v>189</v>
      </c>
      <c r="H3033" s="82">
        <v>240</v>
      </c>
      <c r="I3033" s="92">
        <v>0.47</v>
      </c>
      <c r="J3033" s="78">
        <f t="shared" si="97"/>
        <v>127.2</v>
      </c>
    </row>
    <row r="3034" spans="1:10" ht="15.5">
      <c r="A3034" s="34">
        <f t="shared" si="98"/>
        <v>3030</v>
      </c>
      <c r="B3034" s="81" t="s">
        <v>6052</v>
      </c>
      <c r="C3034" s="81" t="s">
        <v>6392</v>
      </c>
      <c r="D3034" s="81" t="s">
        <v>6393</v>
      </c>
      <c r="E3034" s="81" t="s">
        <v>189</v>
      </c>
      <c r="F3034" s="81" t="s">
        <v>56</v>
      </c>
      <c r="G3034" s="81" t="s">
        <v>189</v>
      </c>
      <c r="H3034" s="82">
        <v>72.5</v>
      </c>
      <c r="I3034" s="92">
        <v>0.47</v>
      </c>
      <c r="J3034" s="78">
        <f t="shared" si="97"/>
        <v>38.425000000000004</v>
      </c>
    </row>
    <row r="3035" spans="1:10" ht="15.5">
      <c r="A3035" s="34">
        <f t="shared" si="98"/>
        <v>3031</v>
      </c>
      <c r="B3035" s="81" t="s">
        <v>6052</v>
      </c>
      <c r="C3035" s="81" t="s">
        <v>6394</v>
      </c>
      <c r="D3035" s="81" t="s">
        <v>6395</v>
      </c>
      <c r="E3035" s="81" t="s">
        <v>189</v>
      </c>
      <c r="F3035" s="81" t="s">
        <v>56</v>
      </c>
      <c r="G3035" s="81" t="s">
        <v>189</v>
      </c>
      <c r="H3035" s="82">
        <v>27.5</v>
      </c>
      <c r="I3035" s="92">
        <v>0.47</v>
      </c>
      <c r="J3035" s="78">
        <f t="shared" si="97"/>
        <v>14.575000000000001</v>
      </c>
    </row>
    <row r="3036" spans="1:10" ht="15.5">
      <c r="A3036" s="34">
        <f t="shared" si="98"/>
        <v>3032</v>
      </c>
      <c r="B3036" s="81" t="s">
        <v>6052</v>
      </c>
      <c r="C3036" s="81" t="s">
        <v>6396</v>
      </c>
      <c r="D3036" s="81" t="s">
        <v>11554</v>
      </c>
      <c r="E3036" s="81" t="s">
        <v>189</v>
      </c>
      <c r="F3036" s="81" t="s">
        <v>56</v>
      </c>
      <c r="G3036" s="81" t="s">
        <v>189</v>
      </c>
      <c r="H3036" s="82">
        <v>515</v>
      </c>
      <c r="I3036" s="92">
        <v>0.47</v>
      </c>
      <c r="J3036" s="78">
        <f t="shared" si="97"/>
        <v>272.95</v>
      </c>
    </row>
    <row r="3037" spans="1:10" ht="15.5">
      <c r="A3037" s="34">
        <f t="shared" si="98"/>
        <v>3033</v>
      </c>
      <c r="B3037" s="81" t="s">
        <v>6052</v>
      </c>
      <c r="C3037" s="81" t="s">
        <v>6397</v>
      </c>
      <c r="D3037" s="81" t="s">
        <v>11555</v>
      </c>
      <c r="E3037" s="81" t="s">
        <v>189</v>
      </c>
      <c r="F3037" s="81" t="s">
        <v>56</v>
      </c>
      <c r="G3037" s="81" t="s">
        <v>189</v>
      </c>
      <c r="H3037" s="82">
        <v>670</v>
      </c>
      <c r="I3037" s="92">
        <v>0.47</v>
      </c>
      <c r="J3037" s="78">
        <f t="shared" si="97"/>
        <v>355.1</v>
      </c>
    </row>
    <row r="3038" spans="1:10" ht="15.5">
      <c r="A3038" s="34">
        <f t="shared" si="98"/>
        <v>3034</v>
      </c>
      <c r="B3038" s="81" t="s">
        <v>6052</v>
      </c>
      <c r="C3038" s="81" t="s">
        <v>6398</v>
      </c>
      <c r="D3038" s="81" t="s">
        <v>11556</v>
      </c>
      <c r="E3038" s="81" t="s">
        <v>189</v>
      </c>
      <c r="F3038" s="81" t="s">
        <v>56</v>
      </c>
      <c r="G3038" s="81" t="s">
        <v>189</v>
      </c>
      <c r="H3038" s="82">
        <v>885</v>
      </c>
      <c r="I3038" s="92">
        <v>0.47</v>
      </c>
      <c r="J3038" s="78">
        <f t="shared" si="97"/>
        <v>469.05</v>
      </c>
    </row>
    <row r="3039" spans="1:10" ht="15.5">
      <c r="A3039" s="34">
        <f t="shared" si="98"/>
        <v>3035</v>
      </c>
      <c r="B3039" s="81" t="s">
        <v>6052</v>
      </c>
      <c r="C3039" s="81" t="s">
        <v>6399</v>
      </c>
      <c r="D3039" s="81" t="s">
        <v>11557</v>
      </c>
      <c r="E3039" s="81" t="s">
        <v>189</v>
      </c>
      <c r="F3039" s="81" t="s">
        <v>56</v>
      </c>
      <c r="G3039" s="81" t="s">
        <v>189</v>
      </c>
      <c r="H3039" s="82">
        <v>272.5</v>
      </c>
      <c r="I3039" s="92">
        <v>0.47</v>
      </c>
      <c r="J3039" s="78">
        <f t="shared" si="97"/>
        <v>144.42500000000001</v>
      </c>
    </row>
    <row r="3040" spans="1:10" ht="15.5">
      <c r="A3040" s="34">
        <f t="shared" si="98"/>
        <v>3036</v>
      </c>
      <c r="B3040" s="81" t="s">
        <v>6052</v>
      </c>
      <c r="C3040" s="81" t="s">
        <v>6400</v>
      </c>
      <c r="D3040" s="81" t="s">
        <v>11558</v>
      </c>
      <c r="E3040" s="81" t="s">
        <v>189</v>
      </c>
      <c r="F3040" s="81" t="s">
        <v>56</v>
      </c>
      <c r="G3040" s="81" t="s">
        <v>189</v>
      </c>
      <c r="H3040" s="82">
        <v>272.5</v>
      </c>
      <c r="I3040" s="92">
        <v>0.47</v>
      </c>
      <c r="J3040" s="78">
        <f t="shared" si="97"/>
        <v>144.42500000000001</v>
      </c>
    </row>
    <row r="3041" spans="1:10" ht="15.5">
      <c r="A3041" s="34">
        <f t="shared" si="98"/>
        <v>3037</v>
      </c>
      <c r="B3041" s="81" t="s">
        <v>6052</v>
      </c>
      <c r="C3041" s="81" t="s">
        <v>6401</v>
      </c>
      <c r="D3041" s="81" t="s">
        <v>6402</v>
      </c>
      <c r="E3041" s="81" t="s">
        <v>189</v>
      </c>
      <c r="F3041" s="81" t="s">
        <v>56</v>
      </c>
      <c r="G3041" s="81" t="s">
        <v>189</v>
      </c>
      <c r="H3041" s="82">
        <v>687.5</v>
      </c>
      <c r="I3041" s="92">
        <v>0.47</v>
      </c>
      <c r="J3041" s="78">
        <f t="shared" si="97"/>
        <v>364.375</v>
      </c>
    </row>
    <row r="3042" spans="1:10" ht="15.5">
      <c r="A3042" s="34">
        <f t="shared" si="98"/>
        <v>3038</v>
      </c>
      <c r="B3042" s="81" t="s">
        <v>6052</v>
      </c>
      <c r="C3042" s="81" t="s">
        <v>6403</v>
      </c>
      <c r="D3042" s="81" t="s">
        <v>6404</v>
      </c>
      <c r="E3042" s="81" t="s">
        <v>189</v>
      </c>
      <c r="F3042" s="81" t="s">
        <v>56</v>
      </c>
      <c r="G3042" s="81" t="s">
        <v>189</v>
      </c>
      <c r="H3042" s="82">
        <v>805</v>
      </c>
      <c r="I3042" s="92">
        <v>0.47</v>
      </c>
      <c r="J3042" s="78">
        <f t="shared" si="97"/>
        <v>426.65000000000003</v>
      </c>
    </row>
    <row r="3043" spans="1:10" ht="15.5">
      <c r="A3043" s="34">
        <f t="shared" si="98"/>
        <v>3039</v>
      </c>
      <c r="B3043" s="81" t="s">
        <v>6052</v>
      </c>
      <c r="C3043" s="81" t="s">
        <v>6405</v>
      </c>
      <c r="D3043" s="81" t="s">
        <v>6406</v>
      </c>
      <c r="E3043" s="81" t="s">
        <v>189</v>
      </c>
      <c r="F3043" s="81" t="s">
        <v>56</v>
      </c>
      <c r="G3043" s="81" t="s">
        <v>189</v>
      </c>
      <c r="H3043" s="82">
        <v>280</v>
      </c>
      <c r="I3043" s="92">
        <v>0.47</v>
      </c>
      <c r="J3043" s="78">
        <f t="shared" si="97"/>
        <v>148.4</v>
      </c>
    </row>
    <row r="3044" spans="1:10" ht="15.5">
      <c r="A3044" s="34">
        <f t="shared" si="98"/>
        <v>3040</v>
      </c>
      <c r="B3044" s="81" t="s">
        <v>6052</v>
      </c>
      <c r="C3044" s="81" t="s">
        <v>6407</v>
      </c>
      <c r="D3044" s="81" t="s">
        <v>6408</v>
      </c>
      <c r="E3044" s="81" t="s">
        <v>189</v>
      </c>
      <c r="F3044" s="81" t="s">
        <v>56</v>
      </c>
      <c r="G3044" s="81" t="s">
        <v>189</v>
      </c>
      <c r="H3044" s="82">
        <v>280</v>
      </c>
      <c r="I3044" s="92">
        <v>0.47</v>
      </c>
      <c r="J3044" s="78">
        <f t="shared" si="97"/>
        <v>148.4</v>
      </c>
    </row>
    <row r="3045" spans="1:10" ht="15.5">
      <c r="A3045" s="34">
        <f t="shared" si="98"/>
        <v>3041</v>
      </c>
      <c r="B3045" s="81" t="s">
        <v>6052</v>
      </c>
      <c r="C3045" s="81" t="s">
        <v>6409</v>
      </c>
      <c r="D3045" s="81" t="s">
        <v>11559</v>
      </c>
      <c r="E3045" s="81" t="s">
        <v>189</v>
      </c>
      <c r="F3045" s="81" t="s">
        <v>56</v>
      </c>
      <c r="G3045" s="81" t="s">
        <v>189</v>
      </c>
      <c r="H3045" s="82">
        <v>207.5</v>
      </c>
      <c r="I3045" s="92">
        <v>0.47</v>
      </c>
      <c r="J3045" s="78">
        <f t="shared" si="97"/>
        <v>109.97500000000001</v>
      </c>
    </row>
    <row r="3046" spans="1:10" ht="15.5">
      <c r="A3046" s="34">
        <f t="shared" si="98"/>
        <v>3042</v>
      </c>
      <c r="B3046" s="81" t="s">
        <v>6052</v>
      </c>
      <c r="C3046" s="81" t="s">
        <v>6410</v>
      </c>
      <c r="D3046" s="81" t="s">
        <v>6411</v>
      </c>
      <c r="E3046" s="81" t="s">
        <v>189</v>
      </c>
      <c r="F3046" s="81" t="s">
        <v>56</v>
      </c>
      <c r="G3046" s="81" t="s">
        <v>189</v>
      </c>
      <c r="H3046" s="82">
        <v>230</v>
      </c>
      <c r="I3046" s="92">
        <v>0.47</v>
      </c>
      <c r="J3046" s="78">
        <f t="shared" ref="J3046:J3059" si="99">H3046*(1-I3046)</f>
        <v>121.9</v>
      </c>
    </row>
    <row r="3047" spans="1:10" ht="15.5">
      <c r="A3047" s="34">
        <f t="shared" si="98"/>
        <v>3043</v>
      </c>
      <c r="B3047" s="81" t="s">
        <v>6052</v>
      </c>
      <c r="C3047" s="81" t="s">
        <v>6412</v>
      </c>
      <c r="D3047" s="81" t="s">
        <v>6413</v>
      </c>
      <c r="E3047" s="81" t="s">
        <v>189</v>
      </c>
      <c r="F3047" s="81" t="s">
        <v>56</v>
      </c>
      <c r="G3047" s="81" t="s">
        <v>189</v>
      </c>
      <c r="H3047" s="82">
        <v>2080</v>
      </c>
      <c r="I3047" s="92">
        <v>0.47</v>
      </c>
      <c r="J3047" s="78">
        <f t="shared" si="99"/>
        <v>1102.4000000000001</v>
      </c>
    </row>
    <row r="3048" spans="1:10" ht="15.5">
      <c r="A3048" s="34">
        <f t="shared" si="98"/>
        <v>3044</v>
      </c>
      <c r="B3048" s="81" t="s">
        <v>6052</v>
      </c>
      <c r="C3048" s="81" t="s">
        <v>6414</v>
      </c>
      <c r="D3048" s="81" t="s">
        <v>6415</v>
      </c>
      <c r="E3048" s="81" t="s">
        <v>189</v>
      </c>
      <c r="F3048" s="81" t="s">
        <v>56</v>
      </c>
      <c r="G3048" s="81" t="s">
        <v>189</v>
      </c>
      <c r="H3048" s="82">
        <v>1230</v>
      </c>
      <c r="I3048" s="92">
        <v>0.47</v>
      </c>
      <c r="J3048" s="78">
        <f t="shared" si="99"/>
        <v>651.9</v>
      </c>
    </row>
    <row r="3049" spans="1:10" ht="15.5">
      <c r="A3049" s="34">
        <f t="shared" si="98"/>
        <v>3045</v>
      </c>
      <c r="B3049" s="81" t="s">
        <v>6052</v>
      </c>
      <c r="C3049" s="81" t="s">
        <v>6416</v>
      </c>
      <c r="D3049" s="81" t="s">
        <v>6417</v>
      </c>
      <c r="E3049" s="81" t="s">
        <v>189</v>
      </c>
      <c r="F3049" s="81" t="s">
        <v>56</v>
      </c>
      <c r="G3049" s="81" t="s">
        <v>189</v>
      </c>
      <c r="H3049" s="82">
        <v>33.75</v>
      </c>
      <c r="I3049" s="92">
        <v>0.47</v>
      </c>
      <c r="J3049" s="78">
        <f t="shared" si="99"/>
        <v>17.887499999999999</v>
      </c>
    </row>
    <row r="3050" spans="1:10" ht="15.5">
      <c r="A3050" s="34">
        <f t="shared" si="98"/>
        <v>3046</v>
      </c>
      <c r="B3050" s="81" t="s">
        <v>6052</v>
      </c>
      <c r="C3050" s="81" t="s">
        <v>6418</v>
      </c>
      <c r="D3050" s="81" t="s">
        <v>6419</v>
      </c>
      <c r="E3050" s="81" t="s">
        <v>189</v>
      </c>
      <c r="F3050" s="81" t="s">
        <v>56</v>
      </c>
      <c r="G3050" s="81" t="s">
        <v>189</v>
      </c>
      <c r="H3050" s="82">
        <v>752.5</v>
      </c>
      <c r="I3050" s="92">
        <v>0.47</v>
      </c>
      <c r="J3050" s="78">
        <f t="shared" si="99"/>
        <v>398.82500000000005</v>
      </c>
    </row>
    <row r="3051" spans="1:10" ht="15.5">
      <c r="A3051" s="34">
        <f t="shared" si="98"/>
        <v>3047</v>
      </c>
      <c r="B3051" s="81" t="s">
        <v>6052</v>
      </c>
      <c r="C3051" s="81" t="s">
        <v>6420</v>
      </c>
      <c r="D3051" s="81" t="s">
        <v>6421</v>
      </c>
      <c r="E3051" s="81" t="s">
        <v>189</v>
      </c>
      <c r="F3051" s="81" t="s">
        <v>56</v>
      </c>
      <c r="G3051" s="81" t="s">
        <v>189</v>
      </c>
      <c r="H3051" s="82">
        <v>172.5</v>
      </c>
      <c r="I3051" s="92">
        <v>0.47</v>
      </c>
      <c r="J3051" s="78">
        <f t="shared" si="99"/>
        <v>91.425000000000011</v>
      </c>
    </row>
    <row r="3052" spans="1:10" ht="15.5">
      <c r="A3052" s="34">
        <f t="shared" si="98"/>
        <v>3048</v>
      </c>
      <c r="B3052" s="81" t="s">
        <v>6052</v>
      </c>
      <c r="C3052" s="81" t="s">
        <v>6422</v>
      </c>
      <c r="D3052" s="81" t="s">
        <v>6423</v>
      </c>
      <c r="E3052" s="81" t="s">
        <v>189</v>
      </c>
      <c r="F3052" s="81" t="s">
        <v>56</v>
      </c>
      <c r="G3052" s="81" t="s">
        <v>189</v>
      </c>
      <c r="H3052" s="82">
        <v>175</v>
      </c>
      <c r="I3052" s="92">
        <v>0.47</v>
      </c>
      <c r="J3052" s="78">
        <f t="shared" si="99"/>
        <v>92.75</v>
      </c>
    </row>
    <row r="3053" spans="1:10" ht="15.5">
      <c r="A3053" s="34">
        <f t="shared" si="98"/>
        <v>3049</v>
      </c>
      <c r="B3053" s="81" t="s">
        <v>6052</v>
      </c>
      <c r="C3053" s="81" t="s">
        <v>6424</v>
      </c>
      <c r="D3053" s="81" t="s">
        <v>6425</v>
      </c>
      <c r="E3053" s="81" t="s">
        <v>189</v>
      </c>
      <c r="F3053" s="81" t="s">
        <v>56</v>
      </c>
      <c r="G3053" s="81" t="s">
        <v>189</v>
      </c>
      <c r="H3053" s="82">
        <v>3312.5</v>
      </c>
      <c r="I3053" s="92">
        <v>0.47</v>
      </c>
      <c r="J3053" s="78">
        <f t="shared" si="99"/>
        <v>1755.625</v>
      </c>
    </row>
    <row r="3054" spans="1:10" ht="15.5">
      <c r="A3054" s="34">
        <f t="shared" si="98"/>
        <v>3050</v>
      </c>
      <c r="B3054" s="81" t="s">
        <v>6052</v>
      </c>
      <c r="C3054" s="81" t="s">
        <v>6426</v>
      </c>
      <c r="D3054" s="81" t="s">
        <v>6427</v>
      </c>
      <c r="E3054" s="81" t="s">
        <v>189</v>
      </c>
      <c r="F3054" s="81" t="s">
        <v>56</v>
      </c>
      <c r="G3054" s="81" t="s">
        <v>189</v>
      </c>
      <c r="H3054" s="82">
        <v>145</v>
      </c>
      <c r="I3054" s="92">
        <v>0.47</v>
      </c>
      <c r="J3054" s="78">
        <f t="shared" si="99"/>
        <v>76.850000000000009</v>
      </c>
    </row>
    <row r="3055" spans="1:10" ht="15.5">
      <c r="A3055" s="34">
        <f t="shared" si="98"/>
        <v>3051</v>
      </c>
      <c r="B3055" s="81" t="s">
        <v>6052</v>
      </c>
      <c r="C3055" s="81" t="s">
        <v>6428</v>
      </c>
      <c r="D3055" s="81" t="s">
        <v>6429</v>
      </c>
      <c r="E3055" s="81" t="s">
        <v>189</v>
      </c>
      <c r="F3055" s="81" t="s">
        <v>56</v>
      </c>
      <c r="G3055" s="81" t="s">
        <v>189</v>
      </c>
      <c r="H3055" s="82">
        <v>3475</v>
      </c>
      <c r="I3055" s="92">
        <v>0.47</v>
      </c>
      <c r="J3055" s="78">
        <f t="shared" si="99"/>
        <v>1841.75</v>
      </c>
    </row>
    <row r="3056" spans="1:10" ht="15.5">
      <c r="A3056" s="34">
        <f t="shared" si="98"/>
        <v>3052</v>
      </c>
      <c r="B3056" s="81" t="s">
        <v>6052</v>
      </c>
      <c r="C3056" s="81" t="s">
        <v>6430</v>
      </c>
      <c r="D3056" s="81" t="s">
        <v>6431</v>
      </c>
      <c r="E3056" s="81" t="s">
        <v>189</v>
      </c>
      <c r="F3056" s="81" t="s">
        <v>56</v>
      </c>
      <c r="G3056" s="81" t="s">
        <v>189</v>
      </c>
      <c r="H3056" s="82">
        <v>495</v>
      </c>
      <c r="I3056" s="92">
        <v>0.47</v>
      </c>
      <c r="J3056" s="78">
        <f t="shared" si="99"/>
        <v>262.35000000000002</v>
      </c>
    </row>
    <row r="3057" spans="1:10" ht="15.5">
      <c r="A3057" s="34">
        <f t="shared" si="98"/>
        <v>3053</v>
      </c>
      <c r="B3057" s="81" t="s">
        <v>6052</v>
      </c>
      <c r="C3057" s="81" t="s">
        <v>6432</v>
      </c>
      <c r="D3057" s="81" t="s">
        <v>6433</v>
      </c>
      <c r="E3057" s="81" t="s">
        <v>189</v>
      </c>
      <c r="F3057" s="81" t="s">
        <v>56</v>
      </c>
      <c r="G3057" s="81" t="s">
        <v>189</v>
      </c>
      <c r="H3057" s="82">
        <v>670</v>
      </c>
      <c r="I3057" s="92">
        <v>0.47</v>
      </c>
      <c r="J3057" s="78">
        <f t="shared" si="99"/>
        <v>355.1</v>
      </c>
    </row>
    <row r="3058" spans="1:10" ht="15.5">
      <c r="A3058" s="34">
        <f t="shared" si="98"/>
        <v>3054</v>
      </c>
      <c r="B3058" s="81" t="s">
        <v>6052</v>
      </c>
      <c r="C3058" s="81" t="s">
        <v>6434</v>
      </c>
      <c r="D3058" s="81" t="s">
        <v>6435</v>
      </c>
      <c r="E3058" s="81" t="s">
        <v>189</v>
      </c>
      <c r="F3058" s="81" t="s">
        <v>56</v>
      </c>
      <c r="G3058" s="81" t="s">
        <v>189</v>
      </c>
      <c r="H3058" s="82">
        <v>4200</v>
      </c>
      <c r="I3058" s="92">
        <v>0.47</v>
      </c>
      <c r="J3058" s="78">
        <f t="shared" si="99"/>
        <v>2226</v>
      </c>
    </row>
    <row r="3059" spans="1:10" ht="15.5">
      <c r="A3059" s="34">
        <f t="shared" si="98"/>
        <v>3055</v>
      </c>
      <c r="B3059" s="81" t="s">
        <v>6052</v>
      </c>
      <c r="C3059" s="81" t="s">
        <v>6436</v>
      </c>
      <c r="D3059" s="81" t="s">
        <v>6437</v>
      </c>
      <c r="E3059" s="81" t="s">
        <v>189</v>
      </c>
      <c r="F3059" s="81" t="s">
        <v>56</v>
      </c>
      <c r="G3059" s="81" t="s">
        <v>189</v>
      </c>
      <c r="H3059" s="82">
        <v>55</v>
      </c>
      <c r="I3059" s="92">
        <v>0.47</v>
      </c>
      <c r="J3059" s="78">
        <f t="shared" si="99"/>
        <v>29.150000000000002</v>
      </c>
    </row>
    <row r="3060" spans="1:10" ht="15.5">
      <c r="A3060" s="34">
        <f t="shared" si="98"/>
        <v>3056</v>
      </c>
      <c r="B3060" s="81" t="s">
        <v>6052</v>
      </c>
      <c r="C3060" s="81" t="s">
        <v>6445</v>
      </c>
      <c r="D3060" s="81" t="s">
        <v>6446</v>
      </c>
      <c r="E3060" s="81" t="s">
        <v>189</v>
      </c>
      <c r="F3060" s="81" t="s">
        <v>56</v>
      </c>
      <c r="G3060" s="81" t="s">
        <v>189</v>
      </c>
      <c r="H3060" s="82">
        <v>1712.5</v>
      </c>
      <c r="I3060" s="92">
        <v>0.47</v>
      </c>
      <c r="J3060" s="78">
        <f t="shared" ref="J3060" si="100">H3060*(1-I3060)</f>
        <v>907.625</v>
      </c>
    </row>
    <row r="3061" spans="1:10" ht="15.5">
      <c r="A3061" s="34">
        <f t="shared" si="98"/>
        <v>3057</v>
      </c>
      <c r="B3061" s="81" t="s">
        <v>6052</v>
      </c>
      <c r="C3061" s="81" t="s">
        <v>6447</v>
      </c>
      <c r="D3061" s="81" t="s">
        <v>6448</v>
      </c>
      <c r="E3061" s="81" t="s">
        <v>189</v>
      </c>
      <c r="F3061" s="81" t="s">
        <v>56</v>
      </c>
      <c r="G3061" s="81" t="s">
        <v>189</v>
      </c>
      <c r="H3061" s="82">
        <v>337.5</v>
      </c>
      <c r="I3061" s="92">
        <v>0.47</v>
      </c>
      <c r="J3061" s="78">
        <f t="shared" ref="J3061:J3124" si="101">H3061*(1-I3061)</f>
        <v>178.875</v>
      </c>
    </row>
    <row r="3062" spans="1:10" ht="15.5">
      <c r="A3062" s="34">
        <f t="shared" si="98"/>
        <v>3058</v>
      </c>
      <c r="B3062" s="81" t="s">
        <v>6052</v>
      </c>
      <c r="C3062" s="81" t="s">
        <v>6309</v>
      </c>
      <c r="D3062" s="81" t="s">
        <v>6310</v>
      </c>
      <c r="E3062" s="81" t="s">
        <v>189</v>
      </c>
      <c r="F3062" s="81" t="s">
        <v>56</v>
      </c>
      <c r="G3062" s="81" t="s">
        <v>189</v>
      </c>
      <c r="H3062" s="82">
        <v>837.5</v>
      </c>
      <c r="I3062" s="92">
        <v>0.47</v>
      </c>
      <c r="J3062" s="78">
        <f t="shared" si="101"/>
        <v>443.875</v>
      </c>
    </row>
    <row r="3063" spans="1:10" ht="15.5">
      <c r="A3063" s="34">
        <f t="shared" si="98"/>
        <v>3059</v>
      </c>
      <c r="B3063" s="81" t="s">
        <v>6052</v>
      </c>
      <c r="C3063" s="81" t="s">
        <v>6449</v>
      </c>
      <c r="D3063" s="81" t="s">
        <v>6450</v>
      </c>
      <c r="E3063" s="81" t="s">
        <v>189</v>
      </c>
      <c r="F3063" s="81" t="s">
        <v>56</v>
      </c>
      <c r="G3063" s="81" t="s">
        <v>189</v>
      </c>
      <c r="H3063" s="82">
        <v>2025</v>
      </c>
      <c r="I3063" s="92">
        <v>0.47</v>
      </c>
      <c r="J3063" s="78">
        <f t="shared" si="101"/>
        <v>1073.25</v>
      </c>
    </row>
    <row r="3064" spans="1:10" ht="15.5">
      <c r="A3064" s="34">
        <f t="shared" si="98"/>
        <v>3060</v>
      </c>
      <c r="B3064" s="81" t="s">
        <v>6052</v>
      </c>
      <c r="C3064" s="81" t="s">
        <v>6451</v>
      </c>
      <c r="D3064" s="81" t="s">
        <v>6450</v>
      </c>
      <c r="E3064" s="81" t="s">
        <v>189</v>
      </c>
      <c r="F3064" s="81" t="s">
        <v>56</v>
      </c>
      <c r="G3064" s="81" t="s">
        <v>189</v>
      </c>
      <c r="H3064" s="82">
        <v>2130</v>
      </c>
      <c r="I3064" s="92">
        <v>0.47</v>
      </c>
      <c r="J3064" s="78">
        <f t="shared" si="101"/>
        <v>1128.9000000000001</v>
      </c>
    </row>
    <row r="3065" spans="1:10" ht="15.5">
      <c r="A3065" s="34">
        <f t="shared" si="98"/>
        <v>3061</v>
      </c>
      <c r="B3065" s="81" t="s">
        <v>6052</v>
      </c>
      <c r="C3065" s="81" t="s">
        <v>6452</v>
      </c>
      <c r="D3065" s="81" t="s">
        <v>6453</v>
      </c>
      <c r="E3065" s="81" t="s">
        <v>189</v>
      </c>
      <c r="F3065" s="81" t="s">
        <v>56</v>
      </c>
      <c r="G3065" s="81" t="s">
        <v>189</v>
      </c>
      <c r="H3065" s="82">
        <v>897.5</v>
      </c>
      <c r="I3065" s="92">
        <v>0.47</v>
      </c>
      <c r="J3065" s="78">
        <f t="shared" si="101"/>
        <v>475.67500000000001</v>
      </c>
    </row>
    <row r="3066" spans="1:10" ht="15.5">
      <c r="A3066" s="34">
        <f t="shared" si="98"/>
        <v>3062</v>
      </c>
      <c r="B3066" s="81" t="s">
        <v>6052</v>
      </c>
      <c r="C3066" s="81" t="s">
        <v>6454</v>
      </c>
      <c r="D3066" s="81" t="s">
        <v>6455</v>
      </c>
      <c r="E3066" s="81" t="s">
        <v>189</v>
      </c>
      <c r="F3066" s="81" t="s">
        <v>56</v>
      </c>
      <c r="G3066" s="81" t="s">
        <v>189</v>
      </c>
      <c r="H3066" s="82">
        <v>1155</v>
      </c>
      <c r="I3066" s="92">
        <v>0.47</v>
      </c>
      <c r="J3066" s="78">
        <f t="shared" si="101"/>
        <v>612.15</v>
      </c>
    </row>
    <row r="3067" spans="1:10" ht="15.5">
      <c r="A3067" s="34">
        <f t="shared" si="98"/>
        <v>3063</v>
      </c>
      <c r="B3067" s="81" t="s">
        <v>6052</v>
      </c>
      <c r="C3067" s="81" t="s">
        <v>6456</v>
      </c>
      <c r="D3067" s="81" t="s">
        <v>6457</v>
      </c>
      <c r="E3067" s="81" t="s">
        <v>189</v>
      </c>
      <c r="F3067" s="81" t="s">
        <v>56</v>
      </c>
      <c r="G3067" s="81" t="s">
        <v>189</v>
      </c>
      <c r="H3067" s="82">
        <v>130</v>
      </c>
      <c r="I3067" s="92">
        <v>0.47</v>
      </c>
      <c r="J3067" s="78">
        <f t="shared" si="101"/>
        <v>68.900000000000006</v>
      </c>
    </row>
    <row r="3068" spans="1:10" ht="15.5">
      <c r="A3068" s="34">
        <f t="shared" si="98"/>
        <v>3064</v>
      </c>
      <c r="B3068" s="81" t="s">
        <v>6052</v>
      </c>
      <c r="C3068" s="81" t="s">
        <v>6458</v>
      </c>
      <c r="D3068" s="81" t="s">
        <v>6459</v>
      </c>
      <c r="E3068" s="81" t="s">
        <v>189</v>
      </c>
      <c r="F3068" s="81" t="s">
        <v>56</v>
      </c>
      <c r="G3068" s="81" t="s">
        <v>189</v>
      </c>
      <c r="H3068" s="82">
        <v>770</v>
      </c>
      <c r="I3068" s="92">
        <v>0.47</v>
      </c>
      <c r="J3068" s="78">
        <f t="shared" si="101"/>
        <v>408.1</v>
      </c>
    </row>
    <row r="3069" spans="1:10" ht="15.5">
      <c r="A3069" s="34">
        <f t="shared" si="98"/>
        <v>3065</v>
      </c>
      <c r="B3069" s="81" t="s">
        <v>6052</v>
      </c>
      <c r="C3069" s="81" t="s">
        <v>6460</v>
      </c>
      <c r="D3069" s="81" t="s">
        <v>6461</v>
      </c>
      <c r="E3069" s="81" t="s">
        <v>189</v>
      </c>
      <c r="F3069" s="81" t="s">
        <v>56</v>
      </c>
      <c r="G3069" s="81" t="s">
        <v>189</v>
      </c>
      <c r="H3069" s="82">
        <v>2050</v>
      </c>
      <c r="I3069" s="92">
        <v>0.47</v>
      </c>
      <c r="J3069" s="78">
        <f t="shared" si="101"/>
        <v>1086.5</v>
      </c>
    </row>
    <row r="3070" spans="1:10" ht="38.5">
      <c r="A3070" s="34">
        <f t="shared" si="98"/>
        <v>3066</v>
      </c>
      <c r="B3070" s="85" t="s">
        <v>6462</v>
      </c>
      <c r="C3070" s="85" t="s">
        <v>6463</v>
      </c>
      <c r="D3070" s="85" t="s">
        <v>6464</v>
      </c>
      <c r="E3070" s="85">
        <v>1</v>
      </c>
      <c r="F3070" s="85" t="s">
        <v>56</v>
      </c>
      <c r="G3070" s="85">
        <v>1</v>
      </c>
      <c r="H3070" s="86">
        <v>780</v>
      </c>
      <c r="I3070" s="94">
        <v>0.28000000000000003</v>
      </c>
      <c r="J3070" s="78">
        <f t="shared" si="101"/>
        <v>561.6</v>
      </c>
    </row>
    <row r="3071" spans="1:10" ht="51">
      <c r="A3071" s="34">
        <f t="shared" si="98"/>
        <v>3067</v>
      </c>
      <c r="B3071" s="85" t="s">
        <v>6462</v>
      </c>
      <c r="C3071" s="85" t="s">
        <v>6465</v>
      </c>
      <c r="D3071" s="85" t="s">
        <v>6466</v>
      </c>
      <c r="E3071" s="85">
        <v>1</v>
      </c>
      <c r="F3071" s="85" t="s">
        <v>56</v>
      </c>
      <c r="G3071" s="85">
        <v>1</v>
      </c>
      <c r="H3071" s="86">
        <v>700</v>
      </c>
      <c r="I3071" s="94">
        <v>0.28000000000000003</v>
      </c>
      <c r="J3071" s="78">
        <f t="shared" si="101"/>
        <v>504</v>
      </c>
    </row>
    <row r="3072" spans="1:10" ht="26">
      <c r="A3072" s="34">
        <f t="shared" si="98"/>
        <v>3068</v>
      </c>
      <c r="B3072" s="85" t="s">
        <v>6462</v>
      </c>
      <c r="C3072" s="85" t="s">
        <v>6467</v>
      </c>
      <c r="D3072" s="85" t="s">
        <v>6468</v>
      </c>
      <c r="E3072" s="85">
        <v>1</v>
      </c>
      <c r="F3072" s="85" t="s">
        <v>56</v>
      </c>
      <c r="G3072" s="85">
        <v>1</v>
      </c>
      <c r="H3072" s="86">
        <v>800</v>
      </c>
      <c r="I3072" s="94">
        <v>0.28000000000000003</v>
      </c>
      <c r="J3072" s="78">
        <f t="shared" si="101"/>
        <v>576</v>
      </c>
    </row>
    <row r="3073" spans="1:10" ht="51">
      <c r="A3073" s="34">
        <f t="shared" si="98"/>
        <v>3069</v>
      </c>
      <c r="B3073" s="85" t="s">
        <v>6462</v>
      </c>
      <c r="C3073" s="85" t="s">
        <v>6469</v>
      </c>
      <c r="D3073" s="85" t="s">
        <v>6470</v>
      </c>
      <c r="E3073" s="85">
        <v>1</v>
      </c>
      <c r="F3073" s="85" t="s">
        <v>56</v>
      </c>
      <c r="G3073" s="85">
        <v>1</v>
      </c>
      <c r="H3073" s="86">
        <v>400</v>
      </c>
      <c r="I3073" s="94">
        <v>0.28000000000000003</v>
      </c>
      <c r="J3073" s="78">
        <f t="shared" si="101"/>
        <v>288</v>
      </c>
    </row>
    <row r="3074" spans="1:10" ht="51">
      <c r="A3074" s="34">
        <f t="shared" si="98"/>
        <v>3070</v>
      </c>
      <c r="B3074" s="85" t="s">
        <v>6462</v>
      </c>
      <c r="C3074" s="85" t="s">
        <v>6471</v>
      </c>
      <c r="D3074" s="85" t="s">
        <v>6472</v>
      </c>
      <c r="E3074" s="85">
        <v>1</v>
      </c>
      <c r="F3074" s="85" t="s">
        <v>56</v>
      </c>
      <c r="G3074" s="85">
        <v>1</v>
      </c>
      <c r="H3074" s="86">
        <v>600</v>
      </c>
      <c r="I3074" s="94">
        <v>0.28000000000000003</v>
      </c>
      <c r="J3074" s="78">
        <f t="shared" si="101"/>
        <v>432</v>
      </c>
    </row>
    <row r="3075" spans="1:10" ht="51">
      <c r="A3075" s="34">
        <f t="shared" si="98"/>
        <v>3071</v>
      </c>
      <c r="B3075" s="85" t="s">
        <v>6462</v>
      </c>
      <c r="C3075" s="85" t="s">
        <v>6473</v>
      </c>
      <c r="D3075" s="85" t="s">
        <v>6474</v>
      </c>
      <c r="E3075" s="85">
        <v>1</v>
      </c>
      <c r="F3075" s="85" t="s">
        <v>56</v>
      </c>
      <c r="G3075" s="85">
        <v>1</v>
      </c>
      <c r="H3075" s="86">
        <v>400</v>
      </c>
      <c r="I3075" s="94">
        <v>0.28000000000000003</v>
      </c>
      <c r="J3075" s="78">
        <f t="shared" si="101"/>
        <v>288</v>
      </c>
    </row>
    <row r="3076" spans="1:10" ht="26">
      <c r="A3076" s="34">
        <f t="shared" si="98"/>
        <v>3072</v>
      </c>
      <c r="B3076" s="85" t="s">
        <v>6462</v>
      </c>
      <c r="C3076" s="85" t="s">
        <v>6475</v>
      </c>
      <c r="D3076" s="85" t="s">
        <v>6476</v>
      </c>
      <c r="E3076" s="85">
        <v>1</v>
      </c>
      <c r="F3076" s="85" t="s">
        <v>56</v>
      </c>
      <c r="G3076" s="85">
        <v>1</v>
      </c>
      <c r="H3076" s="86">
        <v>600</v>
      </c>
      <c r="I3076" s="94">
        <v>0.28000000000000003</v>
      </c>
      <c r="J3076" s="78">
        <f t="shared" si="101"/>
        <v>432</v>
      </c>
    </row>
    <row r="3077" spans="1:10" ht="51">
      <c r="A3077" s="34">
        <f t="shared" si="98"/>
        <v>3073</v>
      </c>
      <c r="B3077" s="85" t="s">
        <v>6462</v>
      </c>
      <c r="C3077" s="85" t="s">
        <v>6477</v>
      </c>
      <c r="D3077" s="85" t="s">
        <v>6478</v>
      </c>
      <c r="E3077" s="85">
        <v>1</v>
      </c>
      <c r="F3077" s="85" t="s">
        <v>56</v>
      </c>
      <c r="G3077" s="85">
        <v>1</v>
      </c>
      <c r="H3077" s="86">
        <v>500</v>
      </c>
      <c r="I3077" s="94">
        <v>0.28000000000000003</v>
      </c>
      <c r="J3077" s="78">
        <f t="shared" si="101"/>
        <v>360</v>
      </c>
    </row>
    <row r="3078" spans="1:10" ht="51">
      <c r="A3078" s="34">
        <f t="shared" si="98"/>
        <v>3074</v>
      </c>
      <c r="B3078" s="85" t="s">
        <v>6462</v>
      </c>
      <c r="C3078" s="85" t="s">
        <v>6479</v>
      </c>
      <c r="D3078" s="85" t="s">
        <v>6480</v>
      </c>
      <c r="E3078" s="85">
        <v>1</v>
      </c>
      <c r="F3078" s="85" t="s">
        <v>56</v>
      </c>
      <c r="G3078" s="85">
        <v>1</v>
      </c>
      <c r="H3078" s="86">
        <v>500</v>
      </c>
      <c r="I3078" s="94">
        <v>0.28000000000000003</v>
      </c>
      <c r="J3078" s="78">
        <f t="shared" si="101"/>
        <v>360</v>
      </c>
    </row>
    <row r="3079" spans="1:10" ht="15.5">
      <c r="A3079" s="34">
        <f t="shared" si="98"/>
        <v>3075</v>
      </c>
      <c r="B3079" s="85" t="s">
        <v>6462</v>
      </c>
      <c r="C3079" s="85" t="s">
        <v>6481</v>
      </c>
      <c r="D3079" s="85" t="s">
        <v>6482</v>
      </c>
      <c r="E3079" s="85">
        <v>1</v>
      </c>
      <c r="F3079" s="85" t="s">
        <v>56</v>
      </c>
      <c r="G3079" s="85">
        <v>1</v>
      </c>
      <c r="H3079" s="86">
        <v>1800</v>
      </c>
      <c r="I3079" s="94">
        <v>0.28000000000000003</v>
      </c>
      <c r="J3079" s="78">
        <f t="shared" si="101"/>
        <v>1296</v>
      </c>
    </row>
    <row r="3080" spans="1:10" ht="15.5">
      <c r="A3080" s="34">
        <f t="shared" si="98"/>
        <v>3076</v>
      </c>
      <c r="B3080" s="85" t="s">
        <v>6462</v>
      </c>
      <c r="C3080" s="85" t="s">
        <v>6483</v>
      </c>
      <c r="D3080" s="85" t="s">
        <v>6484</v>
      </c>
      <c r="E3080" s="85">
        <v>1</v>
      </c>
      <c r="F3080" s="85" t="s">
        <v>56</v>
      </c>
      <c r="G3080" s="85">
        <v>1</v>
      </c>
      <c r="H3080" s="86">
        <v>1800</v>
      </c>
      <c r="I3080" s="94">
        <v>0.28000000000000003</v>
      </c>
      <c r="J3080" s="78">
        <f t="shared" si="101"/>
        <v>1296</v>
      </c>
    </row>
    <row r="3081" spans="1:10" ht="38.5">
      <c r="A3081" s="34">
        <f t="shared" si="98"/>
        <v>3077</v>
      </c>
      <c r="B3081" s="85" t="s">
        <v>6462</v>
      </c>
      <c r="C3081" s="85" t="s">
        <v>6485</v>
      </c>
      <c r="D3081" s="85" t="s">
        <v>6486</v>
      </c>
      <c r="E3081" s="85">
        <v>1</v>
      </c>
      <c r="F3081" s="85" t="s">
        <v>56</v>
      </c>
      <c r="G3081" s="85">
        <v>1</v>
      </c>
      <c r="H3081" s="86">
        <v>700</v>
      </c>
      <c r="I3081" s="94">
        <v>0.28000000000000003</v>
      </c>
      <c r="J3081" s="78">
        <f t="shared" si="101"/>
        <v>504</v>
      </c>
    </row>
    <row r="3082" spans="1:10" ht="51">
      <c r="A3082" s="34">
        <f t="shared" si="98"/>
        <v>3078</v>
      </c>
      <c r="B3082" s="85" t="s">
        <v>6462</v>
      </c>
      <c r="C3082" s="85" t="s">
        <v>6487</v>
      </c>
      <c r="D3082" s="85" t="s">
        <v>6488</v>
      </c>
      <c r="E3082" s="85">
        <v>1</v>
      </c>
      <c r="F3082" s="85" t="s">
        <v>56</v>
      </c>
      <c r="G3082" s="85">
        <v>1</v>
      </c>
      <c r="H3082" s="86">
        <v>1700</v>
      </c>
      <c r="I3082" s="94">
        <v>0.28000000000000003</v>
      </c>
      <c r="J3082" s="78">
        <f t="shared" si="101"/>
        <v>1224</v>
      </c>
    </row>
    <row r="3083" spans="1:10" ht="38.5">
      <c r="A3083" s="34">
        <f t="shared" si="98"/>
        <v>3079</v>
      </c>
      <c r="B3083" s="85" t="s">
        <v>6462</v>
      </c>
      <c r="C3083" s="85" t="s">
        <v>6489</v>
      </c>
      <c r="D3083" s="85" t="s">
        <v>6490</v>
      </c>
      <c r="E3083" s="85">
        <v>1</v>
      </c>
      <c r="F3083" s="85" t="s">
        <v>56</v>
      </c>
      <c r="G3083" s="85">
        <v>1</v>
      </c>
      <c r="H3083" s="86">
        <v>2000</v>
      </c>
      <c r="I3083" s="94">
        <v>0.28000000000000003</v>
      </c>
      <c r="J3083" s="78">
        <f t="shared" si="101"/>
        <v>1440</v>
      </c>
    </row>
    <row r="3084" spans="1:10" ht="15.5">
      <c r="A3084" s="34">
        <f t="shared" si="98"/>
        <v>3080</v>
      </c>
      <c r="B3084" s="85" t="s">
        <v>6462</v>
      </c>
      <c r="C3084" s="85" t="s">
        <v>6491</v>
      </c>
      <c r="D3084" s="85" t="s">
        <v>6492</v>
      </c>
      <c r="E3084" s="85">
        <v>1</v>
      </c>
      <c r="F3084" s="85" t="s">
        <v>56</v>
      </c>
      <c r="G3084" s="85">
        <v>1</v>
      </c>
      <c r="H3084" s="86">
        <v>20</v>
      </c>
      <c r="I3084" s="94">
        <v>0.28000000000000003</v>
      </c>
      <c r="J3084" s="78">
        <f t="shared" si="101"/>
        <v>14.399999999999999</v>
      </c>
    </row>
    <row r="3085" spans="1:10" ht="15.5">
      <c r="A3085" s="34">
        <f t="shared" si="98"/>
        <v>3081</v>
      </c>
      <c r="B3085" s="85" t="s">
        <v>6462</v>
      </c>
      <c r="C3085" s="85" t="s">
        <v>6493</v>
      </c>
      <c r="D3085" s="85" t="s">
        <v>6494</v>
      </c>
      <c r="E3085" s="85">
        <v>1</v>
      </c>
      <c r="F3085" s="85" t="s">
        <v>56</v>
      </c>
      <c r="G3085" s="85">
        <v>1</v>
      </c>
      <c r="H3085" s="86">
        <v>170</v>
      </c>
      <c r="I3085" s="94">
        <v>0.28000000000000003</v>
      </c>
      <c r="J3085" s="78">
        <f t="shared" si="101"/>
        <v>122.39999999999999</v>
      </c>
    </row>
    <row r="3086" spans="1:10" ht="15.5">
      <c r="A3086" s="34">
        <f t="shared" si="98"/>
        <v>3082</v>
      </c>
      <c r="B3086" s="85" t="s">
        <v>6462</v>
      </c>
      <c r="C3086" s="85" t="s">
        <v>6495</v>
      </c>
      <c r="D3086" s="85" t="s">
        <v>6496</v>
      </c>
      <c r="E3086" s="85">
        <v>1</v>
      </c>
      <c r="F3086" s="85" t="s">
        <v>56</v>
      </c>
      <c r="G3086" s="85">
        <v>1</v>
      </c>
      <c r="H3086" s="86">
        <v>2320</v>
      </c>
      <c r="I3086" s="94">
        <v>0.28000000000000003</v>
      </c>
      <c r="J3086" s="78">
        <f t="shared" si="101"/>
        <v>1670.3999999999999</v>
      </c>
    </row>
    <row r="3087" spans="1:10" ht="15.5">
      <c r="A3087" s="34">
        <f t="shared" si="98"/>
        <v>3083</v>
      </c>
      <c r="B3087" s="85" t="s">
        <v>6462</v>
      </c>
      <c r="C3087" s="85" t="s">
        <v>6497</v>
      </c>
      <c r="D3087" s="85" t="s">
        <v>6498</v>
      </c>
      <c r="E3087" s="85">
        <v>1</v>
      </c>
      <c r="F3087" s="85" t="s">
        <v>56</v>
      </c>
      <c r="G3087" s="85">
        <v>1</v>
      </c>
      <c r="H3087" s="86">
        <v>4200</v>
      </c>
      <c r="I3087" s="94">
        <v>0.28000000000000003</v>
      </c>
      <c r="J3087" s="78">
        <f t="shared" si="101"/>
        <v>3024</v>
      </c>
    </row>
    <row r="3088" spans="1:10" ht="15.5">
      <c r="A3088" s="34">
        <f t="shared" si="98"/>
        <v>3084</v>
      </c>
      <c r="B3088" s="85" t="s">
        <v>6462</v>
      </c>
      <c r="C3088" s="85" t="s">
        <v>6499</v>
      </c>
      <c r="D3088" s="85" t="s">
        <v>6500</v>
      </c>
      <c r="E3088" s="85">
        <v>1</v>
      </c>
      <c r="F3088" s="85" t="s">
        <v>56</v>
      </c>
      <c r="G3088" s="85">
        <v>1</v>
      </c>
      <c r="H3088" s="86">
        <v>4720</v>
      </c>
      <c r="I3088" s="94">
        <v>0.28000000000000003</v>
      </c>
      <c r="J3088" s="78">
        <f t="shared" si="101"/>
        <v>3398.4</v>
      </c>
    </row>
    <row r="3089" spans="1:10" ht="15.5">
      <c r="A3089" s="34">
        <f t="shared" si="98"/>
        <v>3085</v>
      </c>
      <c r="B3089" s="85" t="s">
        <v>6462</v>
      </c>
      <c r="C3089" s="85" t="s">
        <v>6501</v>
      </c>
      <c r="D3089" s="85" t="s">
        <v>6502</v>
      </c>
      <c r="E3089" s="85">
        <v>1</v>
      </c>
      <c r="F3089" s="85" t="s">
        <v>56</v>
      </c>
      <c r="G3089" s="85">
        <v>1</v>
      </c>
      <c r="H3089" s="86">
        <v>4520</v>
      </c>
      <c r="I3089" s="94">
        <v>0.28000000000000003</v>
      </c>
      <c r="J3089" s="78">
        <f t="shared" si="101"/>
        <v>3254.4</v>
      </c>
    </row>
    <row r="3090" spans="1:10" ht="26">
      <c r="A3090" s="34">
        <f t="shared" si="98"/>
        <v>3086</v>
      </c>
      <c r="B3090" s="85" t="s">
        <v>6462</v>
      </c>
      <c r="C3090" s="85" t="s">
        <v>6503</v>
      </c>
      <c r="D3090" s="85" t="s">
        <v>6504</v>
      </c>
      <c r="E3090" s="85">
        <v>1</v>
      </c>
      <c r="F3090" s="85" t="s">
        <v>56</v>
      </c>
      <c r="G3090" s="85">
        <v>1</v>
      </c>
      <c r="H3090" s="86">
        <v>4000</v>
      </c>
      <c r="I3090" s="94">
        <v>0.28000000000000003</v>
      </c>
      <c r="J3090" s="78">
        <f t="shared" si="101"/>
        <v>2880</v>
      </c>
    </row>
    <row r="3091" spans="1:10" ht="15.5">
      <c r="A3091" s="34">
        <f t="shared" si="98"/>
        <v>3087</v>
      </c>
      <c r="B3091" s="85" t="s">
        <v>6462</v>
      </c>
      <c r="C3091" s="85" t="s">
        <v>6505</v>
      </c>
      <c r="D3091" s="85" t="s">
        <v>6506</v>
      </c>
      <c r="E3091" s="85">
        <v>1</v>
      </c>
      <c r="F3091" s="85" t="s">
        <v>56</v>
      </c>
      <c r="G3091" s="85">
        <v>1</v>
      </c>
      <c r="H3091" s="86">
        <v>800</v>
      </c>
      <c r="I3091" s="94">
        <v>0.28000000000000003</v>
      </c>
      <c r="J3091" s="78">
        <f t="shared" si="101"/>
        <v>576</v>
      </c>
    </row>
    <row r="3092" spans="1:10" ht="15.5">
      <c r="A3092" s="34">
        <f t="shared" si="98"/>
        <v>3088</v>
      </c>
      <c r="B3092" s="85" t="s">
        <v>6462</v>
      </c>
      <c r="C3092" s="85" t="s">
        <v>6507</v>
      </c>
      <c r="D3092" s="85" t="s">
        <v>6508</v>
      </c>
      <c r="E3092" s="85">
        <v>1</v>
      </c>
      <c r="F3092" s="85" t="s">
        <v>56</v>
      </c>
      <c r="G3092" s="85">
        <v>1</v>
      </c>
      <c r="H3092" s="86">
        <v>1200</v>
      </c>
      <c r="I3092" s="94">
        <v>0.28000000000000003</v>
      </c>
      <c r="J3092" s="78">
        <f t="shared" si="101"/>
        <v>864</v>
      </c>
    </row>
    <row r="3093" spans="1:10" ht="15.5">
      <c r="A3093" s="34">
        <f t="shared" si="98"/>
        <v>3089</v>
      </c>
      <c r="B3093" s="85" t="s">
        <v>6462</v>
      </c>
      <c r="C3093" s="85" t="s">
        <v>6509</v>
      </c>
      <c r="D3093" s="85" t="s">
        <v>6510</v>
      </c>
      <c r="E3093" s="85">
        <v>1</v>
      </c>
      <c r="F3093" s="85" t="s">
        <v>56</v>
      </c>
      <c r="G3093" s="85">
        <v>1</v>
      </c>
      <c r="H3093" s="86">
        <v>1600</v>
      </c>
      <c r="I3093" s="94">
        <v>0.28000000000000003</v>
      </c>
      <c r="J3093" s="78">
        <f t="shared" si="101"/>
        <v>1152</v>
      </c>
    </row>
    <row r="3094" spans="1:10" ht="15.5">
      <c r="A3094" s="34">
        <f t="shared" si="98"/>
        <v>3090</v>
      </c>
      <c r="B3094" s="85" t="s">
        <v>6462</v>
      </c>
      <c r="C3094" s="85" t="s">
        <v>6511</v>
      </c>
      <c r="D3094" s="85" t="s">
        <v>6512</v>
      </c>
      <c r="E3094" s="85">
        <v>1</v>
      </c>
      <c r="F3094" s="85" t="s">
        <v>56</v>
      </c>
      <c r="G3094" s="85">
        <v>1</v>
      </c>
      <c r="H3094" s="86">
        <v>210</v>
      </c>
      <c r="I3094" s="94">
        <v>0.28000000000000003</v>
      </c>
      <c r="J3094" s="78">
        <f t="shared" si="101"/>
        <v>151.19999999999999</v>
      </c>
    </row>
    <row r="3095" spans="1:10" ht="15.5">
      <c r="A3095" s="34">
        <f t="shared" ref="A3095:A3158" si="102">SUM(A3094+1)</f>
        <v>3091</v>
      </c>
      <c r="B3095" s="85" t="s">
        <v>6462</v>
      </c>
      <c r="C3095" s="85" t="s">
        <v>6513</v>
      </c>
      <c r="D3095" s="85" t="s">
        <v>6514</v>
      </c>
      <c r="E3095" s="85">
        <v>1</v>
      </c>
      <c r="F3095" s="85" t="s">
        <v>56</v>
      </c>
      <c r="G3095" s="85">
        <v>1</v>
      </c>
      <c r="H3095" s="86">
        <v>280</v>
      </c>
      <c r="I3095" s="94">
        <v>0.28000000000000003</v>
      </c>
      <c r="J3095" s="78">
        <f t="shared" si="101"/>
        <v>201.6</v>
      </c>
    </row>
    <row r="3096" spans="1:10" ht="15.5">
      <c r="A3096" s="34">
        <f t="shared" si="102"/>
        <v>3092</v>
      </c>
      <c r="B3096" s="85" t="s">
        <v>6462</v>
      </c>
      <c r="C3096" s="85" t="s">
        <v>6515</v>
      </c>
      <c r="D3096" s="85" t="s">
        <v>6516</v>
      </c>
      <c r="E3096" s="85">
        <v>1</v>
      </c>
      <c r="F3096" s="85" t="s">
        <v>56</v>
      </c>
      <c r="G3096" s="85">
        <v>1</v>
      </c>
      <c r="H3096" s="86">
        <v>350</v>
      </c>
      <c r="I3096" s="94">
        <v>0.28000000000000003</v>
      </c>
      <c r="J3096" s="78">
        <f t="shared" si="101"/>
        <v>252</v>
      </c>
    </row>
    <row r="3097" spans="1:10" ht="15.5">
      <c r="A3097" s="34">
        <f t="shared" si="102"/>
        <v>3093</v>
      </c>
      <c r="B3097" s="85" t="s">
        <v>6462</v>
      </c>
      <c r="C3097" s="85" t="s">
        <v>6517</v>
      </c>
      <c r="D3097" s="85" t="s">
        <v>6518</v>
      </c>
      <c r="E3097" s="85">
        <v>1</v>
      </c>
      <c r="F3097" s="85" t="s">
        <v>56</v>
      </c>
      <c r="G3097" s="85">
        <v>1</v>
      </c>
      <c r="H3097" s="86">
        <v>210</v>
      </c>
      <c r="I3097" s="94">
        <v>0.28000000000000003</v>
      </c>
      <c r="J3097" s="78">
        <f t="shared" si="101"/>
        <v>151.19999999999999</v>
      </c>
    </row>
    <row r="3098" spans="1:10" ht="15.5">
      <c r="A3098" s="34">
        <f t="shared" si="102"/>
        <v>3094</v>
      </c>
      <c r="B3098" s="85" t="s">
        <v>6462</v>
      </c>
      <c r="C3098" s="85" t="s">
        <v>6519</v>
      </c>
      <c r="D3098" s="85" t="s">
        <v>6520</v>
      </c>
      <c r="E3098" s="85">
        <v>1</v>
      </c>
      <c r="F3098" s="85" t="s">
        <v>56</v>
      </c>
      <c r="G3098" s="85">
        <v>1</v>
      </c>
      <c r="H3098" s="86">
        <v>280</v>
      </c>
      <c r="I3098" s="94">
        <v>0.28000000000000003</v>
      </c>
      <c r="J3098" s="78">
        <f t="shared" si="101"/>
        <v>201.6</v>
      </c>
    </row>
    <row r="3099" spans="1:10" ht="15.5">
      <c r="A3099" s="34">
        <f t="shared" si="102"/>
        <v>3095</v>
      </c>
      <c r="B3099" s="85" t="s">
        <v>6462</v>
      </c>
      <c r="C3099" s="85" t="s">
        <v>6521</v>
      </c>
      <c r="D3099" s="85" t="s">
        <v>6522</v>
      </c>
      <c r="E3099" s="85">
        <v>1</v>
      </c>
      <c r="F3099" s="85" t="s">
        <v>56</v>
      </c>
      <c r="G3099" s="85">
        <v>1</v>
      </c>
      <c r="H3099" s="86">
        <v>350</v>
      </c>
      <c r="I3099" s="94">
        <v>0.28000000000000003</v>
      </c>
      <c r="J3099" s="78">
        <f t="shared" si="101"/>
        <v>252</v>
      </c>
    </row>
    <row r="3100" spans="1:10" ht="15.5">
      <c r="A3100" s="34">
        <f t="shared" si="102"/>
        <v>3096</v>
      </c>
      <c r="B3100" s="85" t="s">
        <v>6462</v>
      </c>
      <c r="C3100" s="85" t="s">
        <v>6523</v>
      </c>
      <c r="D3100" s="85" t="s">
        <v>6524</v>
      </c>
      <c r="E3100" s="85">
        <v>1</v>
      </c>
      <c r="F3100" s="85" t="s">
        <v>56</v>
      </c>
      <c r="G3100" s="85">
        <v>1</v>
      </c>
      <c r="H3100" s="86">
        <v>210</v>
      </c>
      <c r="I3100" s="94">
        <v>0.28000000000000003</v>
      </c>
      <c r="J3100" s="78">
        <f t="shared" si="101"/>
        <v>151.19999999999999</v>
      </c>
    </row>
    <row r="3101" spans="1:10" ht="15.5">
      <c r="A3101" s="34">
        <f t="shared" si="102"/>
        <v>3097</v>
      </c>
      <c r="B3101" s="85" t="s">
        <v>6462</v>
      </c>
      <c r="C3101" s="85" t="s">
        <v>6525</v>
      </c>
      <c r="D3101" s="85" t="s">
        <v>6526</v>
      </c>
      <c r="E3101" s="85">
        <v>1</v>
      </c>
      <c r="F3101" s="85" t="s">
        <v>56</v>
      </c>
      <c r="G3101" s="85">
        <v>1</v>
      </c>
      <c r="H3101" s="86">
        <v>280</v>
      </c>
      <c r="I3101" s="94">
        <v>0.28000000000000003</v>
      </c>
      <c r="J3101" s="78">
        <f t="shared" si="101"/>
        <v>201.6</v>
      </c>
    </row>
    <row r="3102" spans="1:10" ht="15.5">
      <c r="A3102" s="34">
        <f t="shared" si="102"/>
        <v>3098</v>
      </c>
      <c r="B3102" s="85" t="s">
        <v>6462</v>
      </c>
      <c r="C3102" s="85" t="s">
        <v>6527</v>
      </c>
      <c r="D3102" s="85" t="s">
        <v>6528</v>
      </c>
      <c r="E3102" s="85">
        <v>1</v>
      </c>
      <c r="F3102" s="85" t="s">
        <v>56</v>
      </c>
      <c r="G3102" s="85">
        <v>1</v>
      </c>
      <c r="H3102" s="86">
        <v>350</v>
      </c>
      <c r="I3102" s="94">
        <v>0.28000000000000003</v>
      </c>
      <c r="J3102" s="78">
        <f t="shared" si="101"/>
        <v>252</v>
      </c>
    </row>
    <row r="3103" spans="1:10" ht="15.5">
      <c r="A3103" s="34">
        <f t="shared" si="102"/>
        <v>3099</v>
      </c>
      <c r="B3103" s="85" t="s">
        <v>6462</v>
      </c>
      <c r="C3103" s="85" t="s">
        <v>6529</v>
      </c>
      <c r="D3103" s="85" t="s">
        <v>6530</v>
      </c>
      <c r="E3103" s="85">
        <v>1</v>
      </c>
      <c r="F3103" s="85" t="s">
        <v>56</v>
      </c>
      <c r="G3103" s="85">
        <v>1</v>
      </c>
      <c r="H3103" s="86">
        <v>210</v>
      </c>
      <c r="I3103" s="94">
        <v>0.28000000000000003</v>
      </c>
      <c r="J3103" s="78">
        <f t="shared" si="101"/>
        <v>151.19999999999999</v>
      </c>
    </row>
    <row r="3104" spans="1:10" ht="15.5">
      <c r="A3104" s="34">
        <f t="shared" si="102"/>
        <v>3100</v>
      </c>
      <c r="B3104" s="85" t="s">
        <v>6462</v>
      </c>
      <c r="C3104" s="85" t="s">
        <v>6531</v>
      </c>
      <c r="D3104" s="85" t="s">
        <v>6532</v>
      </c>
      <c r="E3104" s="85">
        <v>1</v>
      </c>
      <c r="F3104" s="85" t="s">
        <v>56</v>
      </c>
      <c r="G3104" s="85">
        <v>1</v>
      </c>
      <c r="H3104" s="86">
        <v>280</v>
      </c>
      <c r="I3104" s="94">
        <v>0.28000000000000003</v>
      </c>
      <c r="J3104" s="78">
        <f t="shared" si="101"/>
        <v>201.6</v>
      </c>
    </row>
    <row r="3105" spans="1:10" ht="15.5">
      <c r="A3105" s="34">
        <f t="shared" si="102"/>
        <v>3101</v>
      </c>
      <c r="B3105" s="85" t="s">
        <v>6462</v>
      </c>
      <c r="C3105" s="85" t="s">
        <v>6533</v>
      </c>
      <c r="D3105" s="85" t="s">
        <v>6534</v>
      </c>
      <c r="E3105" s="85">
        <v>1</v>
      </c>
      <c r="F3105" s="85" t="s">
        <v>56</v>
      </c>
      <c r="G3105" s="85">
        <v>1</v>
      </c>
      <c r="H3105" s="86">
        <v>350</v>
      </c>
      <c r="I3105" s="94">
        <v>0.28000000000000003</v>
      </c>
      <c r="J3105" s="78">
        <f t="shared" si="101"/>
        <v>252</v>
      </c>
    </row>
    <row r="3106" spans="1:10" ht="15.5">
      <c r="A3106" s="34">
        <f t="shared" si="102"/>
        <v>3102</v>
      </c>
      <c r="B3106" s="85" t="s">
        <v>6462</v>
      </c>
      <c r="C3106" s="85" t="s">
        <v>6535</v>
      </c>
      <c r="D3106" s="85" t="s">
        <v>6536</v>
      </c>
      <c r="E3106" s="85">
        <v>1</v>
      </c>
      <c r="F3106" s="85" t="s">
        <v>56</v>
      </c>
      <c r="G3106" s="85">
        <v>1</v>
      </c>
      <c r="H3106" s="86">
        <v>1460</v>
      </c>
      <c r="I3106" s="94">
        <v>0.28000000000000003</v>
      </c>
      <c r="J3106" s="78">
        <f t="shared" si="101"/>
        <v>1051.2</v>
      </c>
    </row>
    <row r="3107" spans="1:10" ht="15.5">
      <c r="A3107" s="34">
        <f t="shared" si="102"/>
        <v>3103</v>
      </c>
      <c r="B3107" s="85" t="s">
        <v>6462</v>
      </c>
      <c r="C3107" s="85" t="s">
        <v>6537</v>
      </c>
      <c r="D3107" s="85" t="s">
        <v>6538</v>
      </c>
      <c r="E3107" s="85">
        <v>1</v>
      </c>
      <c r="F3107" s="85" t="s">
        <v>56</v>
      </c>
      <c r="G3107" s="85">
        <v>1</v>
      </c>
      <c r="H3107" s="86">
        <v>2160</v>
      </c>
      <c r="I3107" s="94">
        <v>0.28000000000000003</v>
      </c>
      <c r="J3107" s="78">
        <f t="shared" si="101"/>
        <v>1555.2</v>
      </c>
    </row>
    <row r="3108" spans="1:10" ht="15.5">
      <c r="A3108" s="34">
        <f t="shared" si="102"/>
        <v>3104</v>
      </c>
      <c r="B3108" s="85" t="s">
        <v>6462</v>
      </c>
      <c r="C3108" s="85" t="s">
        <v>6539</v>
      </c>
      <c r="D3108" s="85" t="s">
        <v>6540</v>
      </c>
      <c r="E3108" s="85">
        <v>1</v>
      </c>
      <c r="F3108" s="85" t="s">
        <v>56</v>
      </c>
      <c r="G3108" s="85">
        <v>1</v>
      </c>
      <c r="H3108" s="86">
        <v>2860</v>
      </c>
      <c r="I3108" s="94">
        <v>0.28000000000000003</v>
      </c>
      <c r="J3108" s="78">
        <f t="shared" si="101"/>
        <v>2059.1999999999998</v>
      </c>
    </row>
    <row r="3109" spans="1:10" ht="15.5">
      <c r="A3109" s="34">
        <f t="shared" si="102"/>
        <v>3105</v>
      </c>
      <c r="B3109" s="85" t="s">
        <v>6462</v>
      </c>
      <c r="C3109" s="85" t="s">
        <v>6541</v>
      </c>
      <c r="D3109" s="85" t="s">
        <v>6542</v>
      </c>
      <c r="E3109" s="85">
        <v>1</v>
      </c>
      <c r="F3109" s="85" t="s">
        <v>56</v>
      </c>
      <c r="G3109" s="85">
        <v>1</v>
      </c>
      <c r="H3109" s="86">
        <v>3560</v>
      </c>
      <c r="I3109" s="94">
        <v>0.28000000000000003</v>
      </c>
      <c r="J3109" s="78">
        <f t="shared" si="101"/>
        <v>2563.1999999999998</v>
      </c>
    </row>
    <row r="3110" spans="1:10" ht="15.5">
      <c r="A3110" s="34">
        <f t="shared" si="102"/>
        <v>3106</v>
      </c>
      <c r="B3110" s="85" t="s">
        <v>6462</v>
      </c>
      <c r="C3110" s="85" t="s">
        <v>6543</v>
      </c>
      <c r="D3110" s="85" t="s">
        <v>6544</v>
      </c>
      <c r="E3110" s="85">
        <v>1</v>
      </c>
      <c r="F3110" s="85" t="s">
        <v>56</v>
      </c>
      <c r="G3110" s="85">
        <v>1</v>
      </c>
      <c r="H3110" s="86">
        <v>4890</v>
      </c>
      <c r="I3110" s="94">
        <v>0.28000000000000003</v>
      </c>
      <c r="J3110" s="78">
        <f t="shared" si="101"/>
        <v>3520.7999999999997</v>
      </c>
    </row>
    <row r="3111" spans="1:10" ht="15.5">
      <c r="A3111" s="34">
        <f t="shared" si="102"/>
        <v>3107</v>
      </c>
      <c r="B3111" s="85" t="s">
        <v>6462</v>
      </c>
      <c r="C3111" s="85" t="s">
        <v>6545</v>
      </c>
      <c r="D3111" s="85" t="s">
        <v>6546</v>
      </c>
      <c r="E3111" s="85">
        <v>1</v>
      </c>
      <c r="F3111" s="85" t="s">
        <v>56</v>
      </c>
      <c r="G3111" s="85">
        <v>1</v>
      </c>
      <c r="H3111" s="86">
        <v>5590</v>
      </c>
      <c r="I3111" s="94">
        <v>0.28000000000000003</v>
      </c>
      <c r="J3111" s="78">
        <f t="shared" si="101"/>
        <v>4024.7999999999997</v>
      </c>
    </row>
    <row r="3112" spans="1:10" ht="15.5">
      <c r="A3112" s="34">
        <f t="shared" si="102"/>
        <v>3108</v>
      </c>
      <c r="B3112" s="85" t="s">
        <v>6462</v>
      </c>
      <c r="C3112" s="85" t="s">
        <v>6547</v>
      </c>
      <c r="D3112" s="85" t="s">
        <v>6548</v>
      </c>
      <c r="E3112" s="85">
        <v>1</v>
      </c>
      <c r="F3112" s="85" t="s">
        <v>56</v>
      </c>
      <c r="G3112" s="85">
        <v>1</v>
      </c>
      <c r="H3112" s="86">
        <v>6290</v>
      </c>
      <c r="I3112" s="94">
        <v>0.28000000000000003</v>
      </c>
      <c r="J3112" s="78">
        <f t="shared" si="101"/>
        <v>4528.8</v>
      </c>
    </row>
    <row r="3113" spans="1:10" ht="15.5">
      <c r="A3113" s="34">
        <f t="shared" si="102"/>
        <v>3109</v>
      </c>
      <c r="B3113" s="85" t="s">
        <v>6462</v>
      </c>
      <c r="C3113" s="85" t="s">
        <v>6549</v>
      </c>
      <c r="D3113" s="85" t="s">
        <v>6550</v>
      </c>
      <c r="E3113" s="85">
        <v>1</v>
      </c>
      <c r="F3113" s="85" t="s">
        <v>56</v>
      </c>
      <c r="G3113" s="85">
        <v>1</v>
      </c>
      <c r="H3113" s="86">
        <v>6990</v>
      </c>
      <c r="I3113" s="94">
        <v>0.28000000000000003</v>
      </c>
      <c r="J3113" s="78">
        <f t="shared" si="101"/>
        <v>5032.8</v>
      </c>
    </row>
    <row r="3114" spans="1:10" ht="15.5">
      <c r="A3114" s="34">
        <f t="shared" si="102"/>
        <v>3110</v>
      </c>
      <c r="B3114" s="85" t="s">
        <v>6462</v>
      </c>
      <c r="C3114" s="85" t="s">
        <v>6551</v>
      </c>
      <c r="D3114" s="85" t="s">
        <v>6552</v>
      </c>
      <c r="E3114" s="85">
        <v>1</v>
      </c>
      <c r="F3114" s="85" t="s">
        <v>56</v>
      </c>
      <c r="G3114" s="85">
        <v>1</v>
      </c>
      <c r="H3114" s="86">
        <v>2090</v>
      </c>
      <c r="I3114" s="94">
        <v>0.28000000000000003</v>
      </c>
      <c r="J3114" s="78">
        <f t="shared" si="101"/>
        <v>1504.8</v>
      </c>
    </row>
    <row r="3115" spans="1:10" ht="15.5">
      <c r="A3115" s="34">
        <f t="shared" si="102"/>
        <v>3111</v>
      </c>
      <c r="B3115" s="85" t="s">
        <v>6462</v>
      </c>
      <c r="C3115" s="85" t="s">
        <v>6553</v>
      </c>
      <c r="D3115" s="85" t="s">
        <v>6554</v>
      </c>
      <c r="E3115" s="85">
        <v>1</v>
      </c>
      <c r="F3115" s="85" t="s">
        <v>56</v>
      </c>
      <c r="G3115" s="85">
        <v>1</v>
      </c>
      <c r="H3115" s="86">
        <v>2790</v>
      </c>
      <c r="I3115" s="94">
        <v>0.28000000000000003</v>
      </c>
      <c r="J3115" s="78">
        <f t="shared" si="101"/>
        <v>2008.8</v>
      </c>
    </row>
    <row r="3116" spans="1:10" ht="15.5">
      <c r="A3116" s="34">
        <f t="shared" si="102"/>
        <v>3112</v>
      </c>
      <c r="B3116" s="85" t="s">
        <v>6462</v>
      </c>
      <c r="C3116" s="85" t="s">
        <v>6555</v>
      </c>
      <c r="D3116" s="85" t="s">
        <v>6556</v>
      </c>
      <c r="E3116" s="85">
        <v>1</v>
      </c>
      <c r="F3116" s="85" t="s">
        <v>56</v>
      </c>
      <c r="G3116" s="85">
        <v>1</v>
      </c>
      <c r="H3116" s="86">
        <v>3500</v>
      </c>
      <c r="I3116" s="94">
        <v>0.28000000000000003</v>
      </c>
      <c r="J3116" s="78">
        <f t="shared" si="101"/>
        <v>2520</v>
      </c>
    </row>
    <row r="3117" spans="1:10" ht="15.5">
      <c r="A3117" s="34">
        <f t="shared" si="102"/>
        <v>3113</v>
      </c>
      <c r="B3117" s="85" t="s">
        <v>6462</v>
      </c>
      <c r="C3117" s="85" t="s">
        <v>6557</v>
      </c>
      <c r="D3117" s="85" t="s">
        <v>6558</v>
      </c>
      <c r="E3117" s="85">
        <v>1</v>
      </c>
      <c r="F3117" s="85" t="s">
        <v>56</v>
      </c>
      <c r="G3117" s="85">
        <v>1</v>
      </c>
      <c r="H3117" s="86">
        <v>4190</v>
      </c>
      <c r="I3117" s="94">
        <v>0.28000000000000003</v>
      </c>
      <c r="J3117" s="78">
        <f t="shared" si="101"/>
        <v>3016.7999999999997</v>
      </c>
    </row>
    <row r="3118" spans="1:10" ht="15.5">
      <c r="A3118" s="34">
        <f t="shared" si="102"/>
        <v>3114</v>
      </c>
      <c r="B3118" s="85" t="s">
        <v>6462</v>
      </c>
      <c r="C3118" s="85" t="s">
        <v>6559</v>
      </c>
      <c r="D3118" s="85" t="s">
        <v>6560</v>
      </c>
      <c r="E3118" s="85">
        <v>1</v>
      </c>
      <c r="F3118" s="85" t="s">
        <v>56</v>
      </c>
      <c r="G3118" s="85">
        <v>1</v>
      </c>
      <c r="H3118" s="86">
        <v>1290</v>
      </c>
      <c r="I3118" s="94">
        <v>0.28000000000000003</v>
      </c>
      <c r="J3118" s="78">
        <f t="shared" si="101"/>
        <v>928.8</v>
      </c>
    </row>
    <row r="3119" spans="1:10" ht="15.5">
      <c r="A3119" s="34">
        <f t="shared" si="102"/>
        <v>3115</v>
      </c>
      <c r="B3119" s="85" t="s">
        <v>6462</v>
      </c>
      <c r="C3119" s="85" t="s">
        <v>6561</v>
      </c>
      <c r="D3119" s="85" t="s">
        <v>6562</v>
      </c>
      <c r="E3119" s="85">
        <v>1</v>
      </c>
      <c r="F3119" s="85" t="s">
        <v>56</v>
      </c>
      <c r="G3119" s="85">
        <v>1</v>
      </c>
      <c r="H3119" s="86">
        <v>1460</v>
      </c>
      <c r="I3119" s="94">
        <v>0.28000000000000003</v>
      </c>
      <c r="J3119" s="78">
        <f t="shared" si="101"/>
        <v>1051.2</v>
      </c>
    </row>
    <row r="3120" spans="1:10" ht="15.5">
      <c r="A3120" s="34">
        <f t="shared" si="102"/>
        <v>3116</v>
      </c>
      <c r="B3120" s="85" t="s">
        <v>6462</v>
      </c>
      <c r="C3120" s="85" t="s">
        <v>6563</v>
      </c>
      <c r="D3120" s="85" t="s">
        <v>6564</v>
      </c>
      <c r="E3120" s="85">
        <v>1</v>
      </c>
      <c r="F3120" s="85" t="s">
        <v>56</v>
      </c>
      <c r="G3120" s="85">
        <v>1</v>
      </c>
      <c r="H3120" s="86">
        <v>1990</v>
      </c>
      <c r="I3120" s="94">
        <v>0.28000000000000003</v>
      </c>
      <c r="J3120" s="78">
        <f t="shared" si="101"/>
        <v>1432.8</v>
      </c>
    </row>
    <row r="3121" spans="1:10" ht="15.5">
      <c r="A3121" s="34">
        <f t="shared" si="102"/>
        <v>3117</v>
      </c>
      <c r="B3121" s="85" t="s">
        <v>6462</v>
      </c>
      <c r="C3121" s="85" t="s">
        <v>6565</v>
      </c>
      <c r="D3121" s="85" t="s">
        <v>6566</v>
      </c>
      <c r="E3121" s="85">
        <v>1</v>
      </c>
      <c r="F3121" s="85" t="s">
        <v>56</v>
      </c>
      <c r="G3121" s="85">
        <v>1</v>
      </c>
      <c r="H3121" s="86">
        <v>2160</v>
      </c>
      <c r="I3121" s="94">
        <v>0.28000000000000003</v>
      </c>
      <c r="J3121" s="78">
        <f t="shared" si="101"/>
        <v>1555.2</v>
      </c>
    </row>
    <row r="3122" spans="1:10" ht="15.5">
      <c r="A3122" s="34">
        <f t="shared" si="102"/>
        <v>3118</v>
      </c>
      <c r="B3122" s="85" t="s">
        <v>6462</v>
      </c>
      <c r="C3122" s="85" t="s">
        <v>6567</v>
      </c>
      <c r="D3122" s="85" t="s">
        <v>6568</v>
      </c>
      <c r="E3122" s="85">
        <v>1</v>
      </c>
      <c r="F3122" s="85" t="s">
        <v>56</v>
      </c>
      <c r="G3122" s="85">
        <v>1</v>
      </c>
      <c r="H3122" s="86">
        <v>2860</v>
      </c>
      <c r="I3122" s="94">
        <v>0.28000000000000003</v>
      </c>
      <c r="J3122" s="78">
        <f t="shared" si="101"/>
        <v>2059.1999999999998</v>
      </c>
    </row>
    <row r="3123" spans="1:10" ht="15.5">
      <c r="A3123" s="34">
        <f t="shared" si="102"/>
        <v>3119</v>
      </c>
      <c r="B3123" s="85" t="s">
        <v>6462</v>
      </c>
      <c r="C3123" s="85" t="s">
        <v>6569</v>
      </c>
      <c r="D3123" s="85" t="s">
        <v>6570</v>
      </c>
      <c r="E3123" s="85">
        <v>1</v>
      </c>
      <c r="F3123" s="85" t="s">
        <v>56</v>
      </c>
      <c r="G3123" s="85">
        <v>1</v>
      </c>
      <c r="H3123" s="86">
        <v>3560</v>
      </c>
      <c r="I3123" s="94">
        <v>0.28000000000000003</v>
      </c>
      <c r="J3123" s="78">
        <f t="shared" si="101"/>
        <v>2563.1999999999998</v>
      </c>
    </row>
    <row r="3124" spans="1:10" ht="15.5">
      <c r="A3124" s="34">
        <f t="shared" si="102"/>
        <v>3120</v>
      </c>
      <c r="B3124" s="85" t="s">
        <v>6462</v>
      </c>
      <c r="C3124" s="85" t="s">
        <v>6571</v>
      </c>
      <c r="D3124" s="85" t="s">
        <v>6572</v>
      </c>
      <c r="E3124" s="85">
        <v>1</v>
      </c>
      <c r="F3124" s="85" t="s">
        <v>56</v>
      </c>
      <c r="G3124" s="85">
        <v>1</v>
      </c>
      <c r="H3124" s="86">
        <v>3090</v>
      </c>
      <c r="I3124" s="94">
        <v>0.28000000000000003</v>
      </c>
      <c r="J3124" s="78">
        <f t="shared" si="101"/>
        <v>2224.7999999999997</v>
      </c>
    </row>
    <row r="3125" spans="1:10" ht="15.5">
      <c r="A3125" s="34">
        <f t="shared" si="102"/>
        <v>3121</v>
      </c>
      <c r="B3125" s="85" t="s">
        <v>6462</v>
      </c>
      <c r="C3125" s="85" t="s">
        <v>6573</v>
      </c>
      <c r="D3125" s="85" t="s">
        <v>6574</v>
      </c>
      <c r="E3125" s="85">
        <v>1</v>
      </c>
      <c r="F3125" s="85" t="s">
        <v>56</v>
      </c>
      <c r="G3125" s="85">
        <v>1</v>
      </c>
      <c r="H3125" s="86">
        <v>3790</v>
      </c>
      <c r="I3125" s="94">
        <v>0.28000000000000003</v>
      </c>
      <c r="J3125" s="78">
        <f t="shared" ref="J3125:J3188" si="103">H3125*(1-I3125)</f>
        <v>2728.7999999999997</v>
      </c>
    </row>
    <row r="3126" spans="1:10" ht="15.5">
      <c r="A3126" s="34">
        <f t="shared" si="102"/>
        <v>3122</v>
      </c>
      <c r="B3126" s="85" t="s">
        <v>6462</v>
      </c>
      <c r="C3126" s="85" t="s">
        <v>6575</v>
      </c>
      <c r="D3126" s="85" t="s">
        <v>6576</v>
      </c>
      <c r="E3126" s="85">
        <v>1</v>
      </c>
      <c r="F3126" s="85" t="s">
        <v>56</v>
      </c>
      <c r="G3126" s="85">
        <v>1</v>
      </c>
      <c r="H3126" s="86">
        <v>4490</v>
      </c>
      <c r="I3126" s="94">
        <v>0.28000000000000003</v>
      </c>
      <c r="J3126" s="78">
        <f t="shared" si="103"/>
        <v>3232.7999999999997</v>
      </c>
    </row>
    <row r="3127" spans="1:10" ht="15.5">
      <c r="A3127" s="34">
        <f t="shared" si="102"/>
        <v>3123</v>
      </c>
      <c r="B3127" s="85" t="s">
        <v>6462</v>
      </c>
      <c r="C3127" s="85" t="s">
        <v>6577</v>
      </c>
      <c r="D3127" s="85" t="s">
        <v>6578</v>
      </c>
      <c r="E3127" s="85">
        <v>1</v>
      </c>
      <c r="F3127" s="85" t="s">
        <v>56</v>
      </c>
      <c r="G3127" s="85">
        <v>1</v>
      </c>
      <c r="H3127" s="86">
        <v>5190</v>
      </c>
      <c r="I3127" s="94">
        <v>0.28000000000000003</v>
      </c>
      <c r="J3127" s="78">
        <f t="shared" si="103"/>
        <v>3736.7999999999997</v>
      </c>
    </row>
    <row r="3128" spans="1:10" ht="15.5">
      <c r="A3128" s="34">
        <f t="shared" si="102"/>
        <v>3124</v>
      </c>
      <c r="B3128" s="85" t="s">
        <v>6462</v>
      </c>
      <c r="C3128" s="85" t="s">
        <v>6579</v>
      </c>
      <c r="D3128" s="85" t="s">
        <v>6580</v>
      </c>
      <c r="E3128" s="85">
        <v>1</v>
      </c>
      <c r="F3128" s="85" t="s">
        <v>56</v>
      </c>
      <c r="G3128" s="85">
        <v>1</v>
      </c>
      <c r="H3128" s="86">
        <v>210</v>
      </c>
      <c r="I3128" s="94">
        <v>0.28000000000000003</v>
      </c>
      <c r="J3128" s="78">
        <f t="shared" si="103"/>
        <v>151.19999999999999</v>
      </c>
    </row>
    <row r="3129" spans="1:10" ht="15.5">
      <c r="A3129" s="34">
        <f t="shared" si="102"/>
        <v>3125</v>
      </c>
      <c r="B3129" s="85" t="s">
        <v>6462</v>
      </c>
      <c r="C3129" s="85" t="s">
        <v>6581</v>
      </c>
      <c r="D3129" s="85" t="s">
        <v>6582</v>
      </c>
      <c r="E3129" s="85">
        <v>1</v>
      </c>
      <c r="F3129" s="85" t="s">
        <v>56</v>
      </c>
      <c r="G3129" s="85">
        <v>1</v>
      </c>
      <c r="H3129" s="86">
        <v>280</v>
      </c>
      <c r="I3129" s="94">
        <v>0.28000000000000003</v>
      </c>
      <c r="J3129" s="78">
        <f t="shared" si="103"/>
        <v>201.6</v>
      </c>
    </row>
    <row r="3130" spans="1:10" ht="15.5">
      <c r="A3130" s="34">
        <f t="shared" si="102"/>
        <v>3126</v>
      </c>
      <c r="B3130" s="85" t="s">
        <v>6462</v>
      </c>
      <c r="C3130" s="85" t="s">
        <v>6583</v>
      </c>
      <c r="D3130" s="85" t="s">
        <v>6584</v>
      </c>
      <c r="E3130" s="85">
        <v>1</v>
      </c>
      <c r="F3130" s="85" t="s">
        <v>56</v>
      </c>
      <c r="G3130" s="85">
        <v>1</v>
      </c>
      <c r="H3130" s="86">
        <v>350</v>
      </c>
      <c r="I3130" s="94">
        <v>0.28000000000000003</v>
      </c>
      <c r="J3130" s="78">
        <f t="shared" si="103"/>
        <v>252</v>
      </c>
    </row>
    <row r="3131" spans="1:10" ht="15.5">
      <c r="A3131" s="34">
        <f t="shared" si="102"/>
        <v>3127</v>
      </c>
      <c r="B3131" s="85" t="s">
        <v>6462</v>
      </c>
      <c r="C3131" s="85" t="s">
        <v>6585</v>
      </c>
      <c r="D3131" s="85" t="s">
        <v>6586</v>
      </c>
      <c r="E3131" s="85">
        <v>1</v>
      </c>
      <c r="F3131" s="85" t="s">
        <v>56</v>
      </c>
      <c r="G3131" s="85">
        <v>1</v>
      </c>
      <c r="H3131" s="86">
        <v>10</v>
      </c>
      <c r="I3131" s="94">
        <v>0.28000000000000003</v>
      </c>
      <c r="J3131" s="78">
        <f t="shared" si="103"/>
        <v>7.1999999999999993</v>
      </c>
    </row>
    <row r="3132" spans="1:10" ht="15.5">
      <c r="A3132" s="34">
        <f t="shared" si="102"/>
        <v>3128</v>
      </c>
      <c r="B3132" s="85" t="s">
        <v>6462</v>
      </c>
      <c r="C3132" s="85" t="s">
        <v>6587</v>
      </c>
      <c r="D3132" s="85" t="s">
        <v>6588</v>
      </c>
      <c r="E3132" s="85">
        <v>1</v>
      </c>
      <c r="F3132" s="85" t="s">
        <v>56</v>
      </c>
      <c r="G3132" s="85">
        <v>1</v>
      </c>
      <c r="H3132" s="86">
        <v>10</v>
      </c>
      <c r="I3132" s="94">
        <v>0.28000000000000003</v>
      </c>
      <c r="J3132" s="78">
        <f t="shared" si="103"/>
        <v>7.1999999999999993</v>
      </c>
    </row>
    <row r="3133" spans="1:10" ht="15.5">
      <c r="A3133" s="34">
        <f t="shared" si="102"/>
        <v>3129</v>
      </c>
      <c r="B3133" s="85" t="s">
        <v>6462</v>
      </c>
      <c r="C3133" s="85" t="s">
        <v>6589</v>
      </c>
      <c r="D3133" s="85" t="s">
        <v>6590</v>
      </c>
      <c r="E3133" s="85">
        <v>1</v>
      </c>
      <c r="F3133" s="85" t="s">
        <v>56</v>
      </c>
      <c r="G3133" s="85">
        <v>1</v>
      </c>
      <c r="H3133" s="86">
        <v>20</v>
      </c>
      <c r="I3133" s="94">
        <v>0.28000000000000003</v>
      </c>
      <c r="J3133" s="78">
        <f t="shared" si="103"/>
        <v>14.399999999999999</v>
      </c>
    </row>
    <row r="3134" spans="1:10" ht="15.5">
      <c r="A3134" s="34">
        <f t="shared" si="102"/>
        <v>3130</v>
      </c>
      <c r="B3134" s="85" t="s">
        <v>6462</v>
      </c>
      <c r="C3134" s="85" t="s">
        <v>6591</v>
      </c>
      <c r="D3134" s="85" t="s">
        <v>6592</v>
      </c>
      <c r="E3134" s="85">
        <v>1</v>
      </c>
      <c r="F3134" s="85" t="s">
        <v>56</v>
      </c>
      <c r="G3134" s="85">
        <v>1</v>
      </c>
      <c r="H3134" s="86">
        <v>30</v>
      </c>
      <c r="I3134" s="94">
        <v>0.28000000000000003</v>
      </c>
      <c r="J3134" s="78">
        <f t="shared" si="103"/>
        <v>21.599999999999998</v>
      </c>
    </row>
    <row r="3135" spans="1:10" ht="15.5">
      <c r="A3135" s="34">
        <f t="shared" si="102"/>
        <v>3131</v>
      </c>
      <c r="B3135" s="85" t="s">
        <v>6462</v>
      </c>
      <c r="C3135" s="85" t="s">
        <v>6593</v>
      </c>
      <c r="D3135" s="85" t="s">
        <v>6594</v>
      </c>
      <c r="E3135" s="85">
        <v>1</v>
      </c>
      <c r="F3135" s="85" t="s">
        <v>56</v>
      </c>
      <c r="G3135" s="85">
        <v>1</v>
      </c>
      <c r="H3135" s="86">
        <v>12</v>
      </c>
      <c r="I3135" s="94">
        <v>0.28000000000000003</v>
      </c>
      <c r="J3135" s="78">
        <f t="shared" si="103"/>
        <v>8.64</v>
      </c>
    </row>
    <row r="3136" spans="1:10" ht="51">
      <c r="A3136" s="34">
        <f t="shared" si="102"/>
        <v>3132</v>
      </c>
      <c r="B3136" s="85" t="s">
        <v>6462</v>
      </c>
      <c r="C3136" s="85" t="s">
        <v>6595</v>
      </c>
      <c r="D3136" s="85" t="s">
        <v>6596</v>
      </c>
      <c r="E3136" s="85">
        <v>1</v>
      </c>
      <c r="F3136" s="85" t="s">
        <v>56</v>
      </c>
      <c r="G3136" s="85">
        <v>1</v>
      </c>
      <c r="H3136" s="86">
        <v>100</v>
      </c>
      <c r="I3136" s="94">
        <v>0.28000000000000003</v>
      </c>
      <c r="J3136" s="78">
        <f t="shared" si="103"/>
        <v>72</v>
      </c>
    </row>
    <row r="3137" spans="1:10" ht="15.5">
      <c r="A3137" s="34">
        <f t="shared" si="102"/>
        <v>3133</v>
      </c>
      <c r="B3137" s="85" t="s">
        <v>6462</v>
      </c>
      <c r="C3137" s="85" t="s">
        <v>6597</v>
      </c>
      <c r="D3137" s="85" t="s">
        <v>6598</v>
      </c>
      <c r="E3137" s="85">
        <v>1</v>
      </c>
      <c r="F3137" s="85" t="s">
        <v>56</v>
      </c>
      <c r="G3137" s="85">
        <v>1</v>
      </c>
      <c r="H3137" s="86">
        <v>20</v>
      </c>
      <c r="I3137" s="94">
        <v>0.28000000000000003</v>
      </c>
      <c r="J3137" s="78">
        <f t="shared" si="103"/>
        <v>14.399999999999999</v>
      </c>
    </row>
    <row r="3138" spans="1:10" ht="15.5">
      <c r="A3138" s="34">
        <f t="shared" si="102"/>
        <v>3134</v>
      </c>
      <c r="B3138" s="85" t="s">
        <v>6462</v>
      </c>
      <c r="C3138" s="85" t="s">
        <v>6599</v>
      </c>
      <c r="D3138" s="85" t="s">
        <v>6600</v>
      </c>
      <c r="E3138" s="85">
        <v>1</v>
      </c>
      <c r="F3138" s="85" t="s">
        <v>56</v>
      </c>
      <c r="G3138" s="85">
        <v>1</v>
      </c>
      <c r="H3138" s="86">
        <v>50</v>
      </c>
      <c r="I3138" s="94">
        <v>0.28000000000000003</v>
      </c>
      <c r="J3138" s="78">
        <f t="shared" si="103"/>
        <v>36</v>
      </c>
    </row>
    <row r="3139" spans="1:10" ht="15.5">
      <c r="A3139" s="34">
        <f t="shared" si="102"/>
        <v>3135</v>
      </c>
      <c r="B3139" s="85" t="s">
        <v>6462</v>
      </c>
      <c r="C3139" s="85" t="s">
        <v>6601</v>
      </c>
      <c r="D3139" s="85" t="s">
        <v>6602</v>
      </c>
      <c r="E3139" s="85">
        <v>1</v>
      </c>
      <c r="F3139" s="85" t="s">
        <v>56</v>
      </c>
      <c r="G3139" s="85">
        <v>1</v>
      </c>
      <c r="H3139" s="86">
        <v>40</v>
      </c>
      <c r="I3139" s="94">
        <v>0.28000000000000003</v>
      </c>
      <c r="J3139" s="78">
        <f t="shared" si="103"/>
        <v>28.799999999999997</v>
      </c>
    </row>
    <row r="3140" spans="1:10" ht="15.5">
      <c r="A3140" s="34">
        <f t="shared" si="102"/>
        <v>3136</v>
      </c>
      <c r="B3140" s="85" t="s">
        <v>6462</v>
      </c>
      <c r="C3140" s="85" t="s">
        <v>6603</v>
      </c>
      <c r="D3140" s="85" t="s">
        <v>6604</v>
      </c>
      <c r="E3140" s="85">
        <v>1</v>
      </c>
      <c r="F3140" s="85" t="s">
        <v>56</v>
      </c>
      <c r="G3140" s="85">
        <v>1</v>
      </c>
      <c r="H3140" s="86">
        <v>20</v>
      </c>
      <c r="I3140" s="94">
        <v>0.28000000000000003</v>
      </c>
      <c r="J3140" s="78">
        <f t="shared" si="103"/>
        <v>14.399999999999999</v>
      </c>
    </row>
    <row r="3141" spans="1:10" ht="26">
      <c r="A3141" s="34">
        <f t="shared" si="102"/>
        <v>3137</v>
      </c>
      <c r="B3141" s="85" t="s">
        <v>6462</v>
      </c>
      <c r="C3141" s="85" t="s">
        <v>6605</v>
      </c>
      <c r="D3141" s="85" t="s">
        <v>6606</v>
      </c>
      <c r="E3141" s="85">
        <v>1</v>
      </c>
      <c r="F3141" s="85" t="s">
        <v>56</v>
      </c>
      <c r="G3141" s="85">
        <v>1</v>
      </c>
      <c r="H3141" s="86">
        <v>334</v>
      </c>
      <c r="I3141" s="94">
        <v>0.28000000000000003</v>
      </c>
      <c r="J3141" s="78">
        <f t="shared" si="103"/>
        <v>240.48</v>
      </c>
    </row>
    <row r="3142" spans="1:10" ht="26">
      <c r="A3142" s="34">
        <f t="shared" si="102"/>
        <v>3138</v>
      </c>
      <c r="B3142" s="85" t="s">
        <v>6462</v>
      </c>
      <c r="C3142" s="85" t="s">
        <v>6607</v>
      </c>
      <c r="D3142" s="85" t="s">
        <v>6608</v>
      </c>
      <c r="E3142" s="85">
        <v>1</v>
      </c>
      <c r="F3142" s="85" t="s">
        <v>56</v>
      </c>
      <c r="G3142" s="85">
        <v>1</v>
      </c>
      <c r="H3142" s="86">
        <v>350</v>
      </c>
      <c r="I3142" s="94">
        <v>0.28000000000000003</v>
      </c>
      <c r="J3142" s="78">
        <f t="shared" si="103"/>
        <v>252</v>
      </c>
    </row>
    <row r="3143" spans="1:10" ht="26">
      <c r="A3143" s="34">
        <f t="shared" si="102"/>
        <v>3139</v>
      </c>
      <c r="B3143" s="85" t="s">
        <v>6462</v>
      </c>
      <c r="C3143" s="85" t="s">
        <v>6609</v>
      </c>
      <c r="D3143" s="85" t="s">
        <v>6610</v>
      </c>
      <c r="E3143" s="85">
        <v>1</v>
      </c>
      <c r="F3143" s="85" t="s">
        <v>56</v>
      </c>
      <c r="G3143" s="85">
        <v>1</v>
      </c>
      <c r="H3143" s="86">
        <v>1000</v>
      </c>
      <c r="I3143" s="94">
        <v>0.28000000000000003</v>
      </c>
      <c r="J3143" s="78">
        <f t="shared" si="103"/>
        <v>720</v>
      </c>
    </row>
    <row r="3144" spans="1:10" ht="26">
      <c r="A3144" s="34">
        <f t="shared" si="102"/>
        <v>3140</v>
      </c>
      <c r="B3144" s="85" t="s">
        <v>6462</v>
      </c>
      <c r="C3144" s="85" t="s">
        <v>6611</v>
      </c>
      <c r="D3144" s="85" t="s">
        <v>6612</v>
      </c>
      <c r="E3144" s="85">
        <v>1</v>
      </c>
      <c r="F3144" s="85" t="s">
        <v>56</v>
      </c>
      <c r="G3144" s="85">
        <v>1</v>
      </c>
      <c r="H3144" s="86">
        <v>1800</v>
      </c>
      <c r="I3144" s="94">
        <v>0.28000000000000003</v>
      </c>
      <c r="J3144" s="78">
        <f t="shared" si="103"/>
        <v>1296</v>
      </c>
    </row>
    <row r="3145" spans="1:10" ht="15.5">
      <c r="A3145" s="34">
        <f t="shared" si="102"/>
        <v>3141</v>
      </c>
      <c r="B3145" s="85" t="s">
        <v>6462</v>
      </c>
      <c r="C3145" s="85" t="s">
        <v>6613</v>
      </c>
      <c r="D3145" s="85" t="s">
        <v>6614</v>
      </c>
      <c r="E3145" s="85">
        <v>1</v>
      </c>
      <c r="F3145" s="85" t="s">
        <v>56</v>
      </c>
      <c r="G3145" s="85">
        <v>1</v>
      </c>
      <c r="H3145" s="86">
        <v>1000</v>
      </c>
      <c r="I3145" s="94">
        <v>0.28000000000000003</v>
      </c>
      <c r="J3145" s="78">
        <f t="shared" si="103"/>
        <v>720</v>
      </c>
    </row>
    <row r="3146" spans="1:10" ht="15.5">
      <c r="A3146" s="34">
        <f t="shared" si="102"/>
        <v>3142</v>
      </c>
      <c r="B3146" s="85" t="s">
        <v>6462</v>
      </c>
      <c r="C3146" s="85" t="s">
        <v>6615</v>
      </c>
      <c r="D3146" s="85" t="s">
        <v>6616</v>
      </c>
      <c r="E3146" s="85">
        <v>1</v>
      </c>
      <c r="F3146" s="85" t="s">
        <v>56</v>
      </c>
      <c r="G3146" s="85">
        <v>1</v>
      </c>
      <c r="H3146" s="86">
        <v>1000</v>
      </c>
      <c r="I3146" s="94">
        <v>0.28000000000000003</v>
      </c>
      <c r="J3146" s="78">
        <f t="shared" si="103"/>
        <v>720</v>
      </c>
    </row>
    <row r="3147" spans="1:10" ht="15.5">
      <c r="A3147" s="34">
        <f t="shared" si="102"/>
        <v>3143</v>
      </c>
      <c r="B3147" s="85" t="s">
        <v>6462</v>
      </c>
      <c r="C3147" s="85" t="s">
        <v>6617</v>
      </c>
      <c r="D3147" s="85" t="s">
        <v>6618</v>
      </c>
      <c r="E3147" s="85">
        <v>1</v>
      </c>
      <c r="F3147" s="85" t="s">
        <v>56</v>
      </c>
      <c r="G3147" s="85">
        <v>1</v>
      </c>
      <c r="H3147" s="86">
        <v>1000</v>
      </c>
      <c r="I3147" s="94">
        <v>0.28000000000000003</v>
      </c>
      <c r="J3147" s="78">
        <f t="shared" si="103"/>
        <v>720</v>
      </c>
    </row>
    <row r="3148" spans="1:10" ht="15.5">
      <c r="A3148" s="34">
        <f t="shared" si="102"/>
        <v>3144</v>
      </c>
      <c r="B3148" s="85" t="s">
        <v>6462</v>
      </c>
      <c r="C3148" s="85" t="s">
        <v>6619</v>
      </c>
      <c r="D3148" s="85" t="s">
        <v>6620</v>
      </c>
      <c r="E3148" s="85">
        <v>1</v>
      </c>
      <c r="F3148" s="85" t="s">
        <v>56</v>
      </c>
      <c r="G3148" s="85">
        <v>1</v>
      </c>
      <c r="H3148" s="86">
        <v>1000</v>
      </c>
      <c r="I3148" s="94">
        <v>0.28000000000000003</v>
      </c>
      <c r="J3148" s="78">
        <f t="shared" si="103"/>
        <v>720</v>
      </c>
    </row>
    <row r="3149" spans="1:10" ht="15.5">
      <c r="A3149" s="34">
        <f t="shared" si="102"/>
        <v>3145</v>
      </c>
      <c r="B3149" s="85" t="s">
        <v>6462</v>
      </c>
      <c r="C3149" s="85" t="s">
        <v>6621</v>
      </c>
      <c r="D3149" s="85" t="s">
        <v>6622</v>
      </c>
      <c r="E3149" s="85">
        <v>1</v>
      </c>
      <c r="F3149" s="85" t="s">
        <v>56</v>
      </c>
      <c r="G3149" s="85">
        <v>1</v>
      </c>
      <c r="H3149" s="86">
        <v>1000</v>
      </c>
      <c r="I3149" s="94">
        <v>0.28000000000000003</v>
      </c>
      <c r="J3149" s="78">
        <f t="shared" si="103"/>
        <v>720</v>
      </c>
    </row>
    <row r="3150" spans="1:10" ht="15.5">
      <c r="A3150" s="34">
        <f t="shared" si="102"/>
        <v>3146</v>
      </c>
      <c r="B3150" s="85" t="s">
        <v>6462</v>
      </c>
      <c r="C3150" s="85" t="s">
        <v>6623</v>
      </c>
      <c r="D3150" s="85" t="s">
        <v>6624</v>
      </c>
      <c r="E3150" s="85">
        <v>1</v>
      </c>
      <c r="F3150" s="85" t="s">
        <v>56</v>
      </c>
      <c r="G3150" s="85">
        <v>1</v>
      </c>
      <c r="H3150" s="86">
        <v>1000</v>
      </c>
      <c r="I3150" s="94">
        <v>0.28000000000000003</v>
      </c>
      <c r="J3150" s="78">
        <f t="shared" si="103"/>
        <v>720</v>
      </c>
    </row>
    <row r="3151" spans="1:10" ht="15.5">
      <c r="A3151" s="34">
        <f t="shared" si="102"/>
        <v>3147</v>
      </c>
      <c r="B3151" s="85" t="s">
        <v>6462</v>
      </c>
      <c r="C3151" s="85" t="s">
        <v>6625</v>
      </c>
      <c r="D3151" s="85" t="s">
        <v>6626</v>
      </c>
      <c r="E3151" s="85">
        <v>1</v>
      </c>
      <c r="F3151" s="85" t="s">
        <v>56</v>
      </c>
      <c r="G3151" s="85">
        <v>1</v>
      </c>
      <c r="H3151" s="86">
        <v>1000</v>
      </c>
      <c r="I3151" s="94">
        <v>0.28000000000000003</v>
      </c>
      <c r="J3151" s="78">
        <f t="shared" si="103"/>
        <v>720</v>
      </c>
    </row>
    <row r="3152" spans="1:10" ht="15.5">
      <c r="A3152" s="34">
        <f t="shared" si="102"/>
        <v>3148</v>
      </c>
      <c r="B3152" s="85" t="s">
        <v>6462</v>
      </c>
      <c r="C3152" s="85" t="s">
        <v>6627</v>
      </c>
      <c r="D3152" s="85" t="s">
        <v>6628</v>
      </c>
      <c r="E3152" s="85">
        <v>1</v>
      </c>
      <c r="F3152" s="85" t="s">
        <v>56</v>
      </c>
      <c r="G3152" s="85">
        <v>1</v>
      </c>
      <c r="H3152" s="86">
        <v>1000</v>
      </c>
      <c r="I3152" s="94">
        <v>0.28000000000000003</v>
      </c>
      <c r="J3152" s="78">
        <f t="shared" si="103"/>
        <v>720</v>
      </c>
    </row>
    <row r="3153" spans="1:10" ht="15.5">
      <c r="A3153" s="34">
        <f t="shared" si="102"/>
        <v>3149</v>
      </c>
      <c r="B3153" s="85" t="s">
        <v>6462</v>
      </c>
      <c r="C3153" s="85" t="s">
        <v>6629</v>
      </c>
      <c r="D3153" s="85" t="s">
        <v>6630</v>
      </c>
      <c r="E3153" s="85">
        <v>1</v>
      </c>
      <c r="F3153" s="85" t="s">
        <v>56</v>
      </c>
      <c r="G3153" s="85">
        <v>1</v>
      </c>
      <c r="H3153" s="86">
        <v>1000</v>
      </c>
      <c r="I3153" s="94">
        <v>0.28000000000000003</v>
      </c>
      <c r="J3153" s="78">
        <f t="shared" si="103"/>
        <v>720</v>
      </c>
    </row>
    <row r="3154" spans="1:10" ht="15.5">
      <c r="A3154" s="34">
        <f t="shared" si="102"/>
        <v>3150</v>
      </c>
      <c r="B3154" s="85" t="s">
        <v>6462</v>
      </c>
      <c r="C3154" s="85" t="s">
        <v>6631</v>
      </c>
      <c r="D3154" s="85" t="s">
        <v>6632</v>
      </c>
      <c r="E3154" s="85">
        <v>1</v>
      </c>
      <c r="F3154" s="85" t="s">
        <v>56</v>
      </c>
      <c r="G3154" s="85">
        <v>1</v>
      </c>
      <c r="H3154" s="86">
        <v>1000</v>
      </c>
      <c r="I3154" s="94">
        <v>0.28000000000000003</v>
      </c>
      <c r="J3154" s="78">
        <f t="shared" si="103"/>
        <v>720</v>
      </c>
    </row>
    <row r="3155" spans="1:10" ht="15.5">
      <c r="A3155" s="34">
        <f t="shared" si="102"/>
        <v>3151</v>
      </c>
      <c r="B3155" s="85" t="s">
        <v>6462</v>
      </c>
      <c r="C3155" s="85" t="s">
        <v>6633</v>
      </c>
      <c r="D3155" s="85" t="s">
        <v>6634</v>
      </c>
      <c r="E3155" s="85">
        <v>1</v>
      </c>
      <c r="F3155" s="85" t="s">
        <v>56</v>
      </c>
      <c r="G3155" s="85">
        <v>1</v>
      </c>
      <c r="H3155" s="86">
        <v>1000</v>
      </c>
      <c r="I3155" s="94">
        <v>0.28000000000000003</v>
      </c>
      <c r="J3155" s="78">
        <f t="shared" si="103"/>
        <v>720</v>
      </c>
    </row>
    <row r="3156" spans="1:10" ht="26">
      <c r="A3156" s="34">
        <f t="shared" si="102"/>
        <v>3152</v>
      </c>
      <c r="B3156" s="85" t="s">
        <v>6462</v>
      </c>
      <c r="C3156" s="85" t="s">
        <v>6635</v>
      </c>
      <c r="D3156" s="85" t="s">
        <v>6636</v>
      </c>
      <c r="E3156" s="85">
        <v>1</v>
      </c>
      <c r="F3156" s="85" t="s">
        <v>56</v>
      </c>
      <c r="G3156" s="85">
        <v>1</v>
      </c>
      <c r="H3156" s="86">
        <v>13000</v>
      </c>
      <c r="I3156" s="94">
        <v>0.28000000000000003</v>
      </c>
      <c r="J3156" s="78">
        <f t="shared" si="103"/>
        <v>9360</v>
      </c>
    </row>
    <row r="3157" spans="1:10" ht="26">
      <c r="A3157" s="34">
        <f t="shared" si="102"/>
        <v>3153</v>
      </c>
      <c r="B3157" s="85" t="s">
        <v>6462</v>
      </c>
      <c r="C3157" s="85" t="s">
        <v>6637</v>
      </c>
      <c r="D3157" s="85" t="s">
        <v>6638</v>
      </c>
      <c r="E3157" s="85">
        <v>1</v>
      </c>
      <c r="F3157" s="85" t="s">
        <v>56</v>
      </c>
      <c r="G3157" s="85">
        <v>1</v>
      </c>
      <c r="H3157" s="86">
        <v>15600</v>
      </c>
      <c r="I3157" s="94">
        <v>0.28000000000000003</v>
      </c>
      <c r="J3157" s="78">
        <f t="shared" si="103"/>
        <v>11232</v>
      </c>
    </row>
    <row r="3158" spans="1:10" ht="26">
      <c r="A3158" s="34">
        <f t="shared" si="102"/>
        <v>3154</v>
      </c>
      <c r="B3158" s="85" t="s">
        <v>6462</v>
      </c>
      <c r="C3158" s="85" t="s">
        <v>6639</v>
      </c>
      <c r="D3158" s="85" t="s">
        <v>6640</v>
      </c>
      <c r="E3158" s="85">
        <v>1</v>
      </c>
      <c r="F3158" s="85" t="s">
        <v>56</v>
      </c>
      <c r="G3158" s="85">
        <v>1</v>
      </c>
      <c r="H3158" s="86">
        <v>14000</v>
      </c>
      <c r="I3158" s="94">
        <v>0.28000000000000003</v>
      </c>
      <c r="J3158" s="78">
        <f t="shared" si="103"/>
        <v>10080</v>
      </c>
    </row>
    <row r="3159" spans="1:10" ht="26">
      <c r="A3159" s="34">
        <f t="shared" ref="A3159:A3222" si="104">SUM(A3158+1)</f>
        <v>3155</v>
      </c>
      <c r="B3159" s="85" t="s">
        <v>6462</v>
      </c>
      <c r="C3159" s="85" t="s">
        <v>6641</v>
      </c>
      <c r="D3159" s="85" t="s">
        <v>6642</v>
      </c>
      <c r="E3159" s="85">
        <v>1</v>
      </c>
      <c r="F3159" s="85" t="s">
        <v>56</v>
      </c>
      <c r="G3159" s="85">
        <v>1</v>
      </c>
      <c r="H3159" s="86">
        <v>16800</v>
      </c>
      <c r="I3159" s="94">
        <v>0.28000000000000003</v>
      </c>
      <c r="J3159" s="78">
        <f t="shared" si="103"/>
        <v>12096</v>
      </c>
    </row>
    <row r="3160" spans="1:10" ht="26">
      <c r="A3160" s="34">
        <f t="shared" si="104"/>
        <v>3156</v>
      </c>
      <c r="B3160" s="85" t="s">
        <v>6462</v>
      </c>
      <c r="C3160" s="85" t="s">
        <v>6643</v>
      </c>
      <c r="D3160" s="85" t="s">
        <v>6644</v>
      </c>
      <c r="E3160" s="85">
        <v>1</v>
      </c>
      <c r="F3160" s="85" t="s">
        <v>56</v>
      </c>
      <c r="G3160" s="85">
        <v>1</v>
      </c>
      <c r="H3160" s="86">
        <v>15000</v>
      </c>
      <c r="I3160" s="94">
        <v>0.28000000000000003</v>
      </c>
      <c r="J3160" s="78">
        <f t="shared" si="103"/>
        <v>10800</v>
      </c>
    </row>
    <row r="3161" spans="1:10" ht="26">
      <c r="A3161" s="34">
        <f t="shared" si="104"/>
        <v>3157</v>
      </c>
      <c r="B3161" s="85" t="s">
        <v>6462</v>
      </c>
      <c r="C3161" s="85" t="s">
        <v>6645</v>
      </c>
      <c r="D3161" s="85" t="s">
        <v>6646</v>
      </c>
      <c r="E3161" s="85">
        <v>1</v>
      </c>
      <c r="F3161" s="85" t="s">
        <v>56</v>
      </c>
      <c r="G3161" s="85">
        <v>1</v>
      </c>
      <c r="H3161" s="86">
        <v>18000</v>
      </c>
      <c r="I3161" s="94">
        <v>0.28000000000000003</v>
      </c>
      <c r="J3161" s="78">
        <f t="shared" si="103"/>
        <v>12960</v>
      </c>
    </row>
    <row r="3162" spans="1:10" ht="26">
      <c r="A3162" s="34">
        <f t="shared" si="104"/>
        <v>3158</v>
      </c>
      <c r="B3162" s="85" t="s">
        <v>6462</v>
      </c>
      <c r="C3162" s="85" t="s">
        <v>6647</v>
      </c>
      <c r="D3162" s="85" t="s">
        <v>6648</v>
      </c>
      <c r="E3162" s="85">
        <v>1</v>
      </c>
      <c r="F3162" s="85" t="s">
        <v>56</v>
      </c>
      <c r="G3162" s="85">
        <v>1</v>
      </c>
      <c r="H3162" s="86">
        <v>16000</v>
      </c>
      <c r="I3162" s="94">
        <v>0.28000000000000003</v>
      </c>
      <c r="J3162" s="78">
        <f t="shared" si="103"/>
        <v>11520</v>
      </c>
    </row>
    <row r="3163" spans="1:10" ht="26">
      <c r="A3163" s="34">
        <f t="shared" si="104"/>
        <v>3159</v>
      </c>
      <c r="B3163" s="85" t="s">
        <v>6462</v>
      </c>
      <c r="C3163" s="85" t="s">
        <v>6649</v>
      </c>
      <c r="D3163" s="85" t="s">
        <v>6650</v>
      </c>
      <c r="E3163" s="85">
        <v>1</v>
      </c>
      <c r="F3163" s="85" t="s">
        <v>56</v>
      </c>
      <c r="G3163" s="85">
        <v>1</v>
      </c>
      <c r="H3163" s="86">
        <v>19200</v>
      </c>
      <c r="I3163" s="94">
        <v>0.28000000000000003</v>
      </c>
      <c r="J3163" s="78">
        <f t="shared" si="103"/>
        <v>13824</v>
      </c>
    </row>
    <row r="3164" spans="1:10" ht="26">
      <c r="A3164" s="34">
        <f t="shared" si="104"/>
        <v>3160</v>
      </c>
      <c r="B3164" s="85" t="s">
        <v>6462</v>
      </c>
      <c r="C3164" s="85" t="s">
        <v>6651</v>
      </c>
      <c r="D3164" s="85" t="s">
        <v>6652</v>
      </c>
      <c r="E3164" s="85">
        <v>1</v>
      </c>
      <c r="F3164" s="85" t="s">
        <v>56</v>
      </c>
      <c r="G3164" s="85">
        <v>1</v>
      </c>
      <c r="H3164" s="86">
        <v>20400</v>
      </c>
      <c r="I3164" s="94">
        <v>0.28000000000000003</v>
      </c>
      <c r="J3164" s="78">
        <f t="shared" si="103"/>
        <v>14688</v>
      </c>
    </row>
    <row r="3165" spans="1:10" ht="26">
      <c r="A3165" s="34">
        <f t="shared" si="104"/>
        <v>3161</v>
      </c>
      <c r="B3165" s="85" t="s">
        <v>6462</v>
      </c>
      <c r="C3165" s="85" t="s">
        <v>6653</v>
      </c>
      <c r="D3165" s="85" t="s">
        <v>6654</v>
      </c>
      <c r="E3165" s="85">
        <v>1</v>
      </c>
      <c r="F3165" s="85" t="s">
        <v>56</v>
      </c>
      <c r="G3165" s="85">
        <v>1</v>
      </c>
      <c r="H3165" s="86">
        <v>21600</v>
      </c>
      <c r="I3165" s="94">
        <v>0.28000000000000003</v>
      </c>
      <c r="J3165" s="78">
        <f t="shared" si="103"/>
        <v>15552</v>
      </c>
    </row>
    <row r="3166" spans="1:10" ht="26">
      <c r="A3166" s="34">
        <f t="shared" si="104"/>
        <v>3162</v>
      </c>
      <c r="B3166" s="85" t="s">
        <v>6462</v>
      </c>
      <c r="C3166" s="85" t="s">
        <v>6655</v>
      </c>
      <c r="D3166" s="85" t="s">
        <v>6656</v>
      </c>
      <c r="E3166" s="85">
        <v>1</v>
      </c>
      <c r="F3166" s="85" t="s">
        <v>56</v>
      </c>
      <c r="G3166" s="85">
        <v>1</v>
      </c>
      <c r="H3166" s="86">
        <v>22800</v>
      </c>
      <c r="I3166" s="94">
        <v>0.28000000000000003</v>
      </c>
      <c r="J3166" s="78">
        <f t="shared" si="103"/>
        <v>16416</v>
      </c>
    </row>
    <row r="3167" spans="1:10" ht="26">
      <c r="A3167" s="34">
        <f t="shared" si="104"/>
        <v>3163</v>
      </c>
      <c r="B3167" s="85" t="s">
        <v>6462</v>
      </c>
      <c r="C3167" s="85" t="s">
        <v>6657</v>
      </c>
      <c r="D3167" s="85" t="s">
        <v>6658</v>
      </c>
      <c r="E3167" s="85">
        <v>1</v>
      </c>
      <c r="F3167" s="85" t="s">
        <v>56</v>
      </c>
      <c r="G3167" s="85">
        <v>1</v>
      </c>
      <c r="H3167" s="86">
        <v>24000</v>
      </c>
      <c r="I3167" s="94">
        <v>0.28000000000000003</v>
      </c>
      <c r="J3167" s="78">
        <f t="shared" si="103"/>
        <v>17280</v>
      </c>
    </row>
    <row r="3168" spans="1:10" ht="26">
      <c r="A3168" s="34">
        <f t="shared" si="104"/>
        <v>3164</v>
      </c>
      <c r="B3168" s="85" t="s">
        <v>6462</v>
      </c>
      <c r="C3168" s="85" t="s">
        <v>6659</v>
      </c>
      <c r="D3168" s="85" t="s">
        <v>6660</v>
      </c>
      <c r="E3168" s="85">
        <v>1</v>
      </c>
      <c r="F3168" s="85" t="s">
        <v>56</v>
      </c>
      <c r="G3168" s="85">
        <v>1</v>
      </c>
      <c r="H3168" s="86">
        <v>25200</v>
      </c>
      <c r="I3168" s="94">
        <v>0.28000000000000003</v>
      </c>
      <c r="J3168" s="78">
        <f t="shared" si="103"/>
        <v>18144</v>
      </c>
    </row>
    <row r="3169" spans="1:10" ht="15.5">
      <c r="A3169" s="34">
        <f t="shared" si="104"/>
        <v>3165</v>
      </c>
      <c r="B3169" s="85" t="s">
        <v>6462</v>
      </c>
      <c r="C3169" s="85" t="s">
        <v>6661</v>
      </c>
      <c r="D3169" s="85" t="s">
        <v>6662</v>
      </c>
      <c r="E3169" s="85">
        <v>1</v>
      </c>
      <c r="F3169" s="85" t="s">
        <v>56</v>
      </c>
      <c r="G3169" s="85">
        <v>1</v>
      </c>
      <c r="H3169" s="86">
        <v>2000</v>
      </c>
      <c r="I3169" s="94">
        <v>0.28000000000000003</v>
      </c>
      <c r="J3169" s="78">
        <f t="shared" si="103"/>
        <v>1440</v>
      </c>
    </row>
    <row r="3170" spans="1:10" ht="26">
      <c r="A3170" s="34">
        <f t="shared" si="104"/>
        <v>3166</v>
      </c>
      <c r="B3170" s="85" t="s">
        <v>6462</v>
      </c>
      <c r="C3170" s="85" t="s">
        <v>6663</v>
      </c>
      <c r="D3170" s="85" t="s">
        <v>6664</v>
      </c>
      <c r="E3170" s="85">
        <v>1</v>
      </c>
      <c r="F3170" s="85" t="s">
        <v>56</v>
      </c>
      <c r="G3170" s="85">
        <v>1</v>
      </c>
      <c r="H3170" s="86">
        <v>600</v>
      </c>
      <c r="I3170" s="94">
        <v>0.28000000000000003</v>
      </c>
      <c r="J3170" s="78">
        <f t="shared" si="103"/>
        <v>432</v>
      </c>
    </row>
    <row r="3171" spans="1:10" ht="26">
      <c r="A3171" s="34">
        <f t="shared" si="104"/>
        <v>3167</v>
      </c>
      <c r="B3171" s="85" t="s">
        <v>6462</v>
      </c>
      <c r="C3171" s="85" t="s">
        <v>6665</v>
      </c>
      <c r="D3171" s="85" t="s">
        <v>6666</v>
      </c>
      <c r="E3171" s="85">
        <v>1</v>
      </c>
      <c r="F3171" s="85" t="s">
        <v>56</v>
      </c>
      <c r="G3171" s="85">
        <v>1</v>
      </c>
      <c r="H3171" s="86">
        <v>26400</v>
      </c>
      <c r="I3171" s="94">
        <v>0.28000000000000003</v>
      </c>
      <c r="J3171" s="78">
        <f t="shared" si="103"/>
        <v>19008</v>
      </c>
    </row>
    <row r="3172" spans="1:10" ht="15.5">
      <c r="A3172" s="34">
        <f t="shared" si="104"/>
        <v>3168</v>
      </c>
      <c r="B3172" s="85" t="s">
        <v>6462</v>
      </c>
      <c r="C3172" s="85" t="s">
        <v>6667</v>
      </c>
      <c r="D3172" s="85" t="s">
        <v>6668</v>
      </c>
      <c r="E3172" s="85">
        <v>1</v>
      </c>
      <c r="F3172" s="85" t="s">
        <v>56</v>
      </c>
      <c r="G3172" s="85">
        <v>1</v>
      </c>
      <c r="H3172" s="86">
        <v>3000</v>
      </c>
      <c r="I3172" s="94">
        <v>0.28000000000000003</v>
      </c>
      <c r="J3172" s="78">
        <f t="shared" si="103"/>
        <v>2160</v>
      </c>
    </row>
    <row r="3173" spans="1:10" ht="15.5">
      <c r="A3173" s="34">
        <f t="shared" si="104"/>
        <v>3169</v>
      </c>
      <c r="B3173" s="85" t="s">
        <v>6462</v>
      </c>
      <c r="C3173" s="85" t="s">
        <v>6669</v>
      </c>
      <c r="D3173" s="85" t="s">
        <v>6670</v>
      </c>
      <c r="E3173" s="85">
        <v>1</v>
      </c>
      <c r="F3173" s="85" t="s">
        <v>56</v>
      </c>
      <c r="G3173" s="85">
        <v>1</v>
      </c>
      <c r="H3173" s="86">
        <v>4000</v>
      </c>
      <c r="I3173" s="94">
        <v>0.28000000000000003</v>
      </c>
      <c r="J3173" s="78">
        <f t="shared" si="103"/>
        <v>2880</v>
      </c>
    </row>
    <row r="3174" spans="1:10" ht="15.5">
      <c r="A3174" s="34">
        <f t="shared" si="104"/>
        <v>3170</v>
      </c>
      <c r="B3174" s="85" t="s">
        <v>6462</v>
      </c>
      <c r="C3174" s="85" t="s">
        <v>6671</v>
      </c>
      <c r="D3174" s="85" t="s">
        <v>6672</v>
      </c>
      <c r="E3174" s="85">
        <v>1</v>
      </c>
      <c r="F3174" s="85" t="s">
        <v>56</v>
      </c>
      <c r="G3174" s="85">
        <v>1</v>
      </c>
      <c r="H3174" s="86">
        <v>5000</v>
      </c>
      <c r="I3174" s="94">
        <v>0.28000000000000003</v>
      </c>
      <c r="J3174" s="78">
        <f t="shared" si="103"/>
        <v>3600</v>
      </c>
    </row>
    <row r="3175" spans="1:10" ht="15.5">
      <c r="A3175" s="34">
        <f t="shared" si="104"/>
        <v>3171</v>
      </c>
      <c r="B3175" s="85" t="s">
        <v>6462</v>
      </c>
      <c r="C3175" s="85" t="s">
        <v>6673</v>
      </c>
      <c r="D3175" s="85" t="s">
        <v>6674</v>
      </c>
      <c r="E3175" s="85">
        <v>1</v>
      </c>
      <c r="F3175" s="85" t="s">
        <v>56</v>
      </c>
      <c r="G3175" s="85">
        <v>1</v>
      </c>
      <c r="H3175" s="86">
        <v>6000</v>
      </c>
      <c r="I3175" s="94">
        <v>0.28000000000000003</v>
      </c>
      <c r="J3175" s="78">
        <f t="shared" si="103"/>
        <v>4320</v>
      </c>
    </row>
    <row r="3176" spans="1:10" ht="15.5">
      <c r="A3176" s="34">
        <f t="shared" si="104"/>
        <v>3172</v>
      </c>
      <c r="B3176" s="85" t="s">
        <v>6462</v>
      </c>
      <c r="C3176" s="85" t="s">
        <v>6675</v>
      </c>
      <c r="D3176" s="85" t="s">
        <v>6676</v>
      </c>
      <c r="E3176" s="85">
        <v>1</v>
      </c>
      <c r="F3176" s="85" t="s">
        <v>56</v>
      </c>
      <c r="G3176" s="85">
        <v>1</v>
      </c>
      <c r="H3176" s="86">
        <v>7000</v>
      </c>
      <c r="I3176" s="94">
        <v>0.28000000000000003</v>
      </c>
      <c r="J3176" s="78">
        <f t="shared" si="103"/>
        <v>5040</v>
      </c>
    </row>
    <row r="3177" spans="1:10" ht="15.5">
      <c r="A3177" s="34">
        <f t="shared" si="104"/>
        <v>3173</v>
      </c>
      <c r="B3177" s="85" t="s">
        <v>6462</v>
      </c>
      <c r="C3177" s="85" t="s">
        <v>6677</v>
      </c>
      <c r="D3177" s="85" t="s">
        <v>6678</v>
      </c>
      <c r="E3177" s="85">
        <v>1</v>
      </c>
      <c r="F3177" s="85" t="s">
        <v>56</v>
      </c>
      <c r="G3177" s="85">
        <v>1</v>
      </c>
      <c r="H3177" s="86">
        <v>8000</v>
      </c>
      <c r="I3177" s="94">
        <v>0.28000000000000003</v>
      </c>
      <c r="J3177" s="78">
        <f t="shared" si="103"/>
        <v>5760</v>
      </c>
    </row>
    <row r="3178" spans="1:10" ht="15.5">
      <c r="A3178" s="34">
        <f t="shared" si="104"/>
        <v>3174</v>
      </c>
      <c r="B3178" s="85" t="s">
        <v>6462</v>
      </c>
      <c r="C3178" s="85" t="s">
        <v>6679</v>
      </c>
      <c r="D3178" s="85" t="s">
        <v>6680</v>
      </c>
      <c r="E3178" s="85">
        <v>1</v>
      </c>
      <c r="F3178" s="85" t="s">
        <v>56</v>
      </c>
      <c r="G3178" s="85">
        <v>1</v>
      </c>
      <c r="H3178" s="86">
        <v>9600</v>
      </c>
      <c r="I3178" s="94">
        <v>0.28000000000000003</v>
      </c>
      <c r="J3178" s="78">
        <f t="shared" si="103"/>
        <v>6912</v>
      </c>
    </row>
    <row r="3179" spans="1:10" ht="15.5">
      <c r="A3179" s="34">
        <f t="shared" si="104"/>
        <v>3175</v>
      </c>
      <c r="B3179" s="85" t="s">
        <v>6462</v>
      </c>
      <c r="C3179" s="85" t="s">
        <v>6681</v>
      </c>
      <c r="D3179" s="85" t="s">
        <v>6682</v>
      </c>
      <c r="E3179" s="85">
        <v>1</v>
      </c>
      <c r="F3179" s="85" t="s">
        <v>56</v>
      </c>
      <c r="G3179" s="85">
        <v>1</v>
      </c>
      <c r="H3179" s="86">
        <v>9000</v>
      </c>
      <c r="I3179" s="94">
        <v>0.28000000000000003</v>
      </c>
      <c r="J3179" s="78">
        <f t="shared" si="103"/>
        <v>6480</v>
      </c>
    </row>
    <row r="3180" spans="1:10" ht="15.5">
      <c r="A3180" s="34">
        <f t="shared" si="104"/>
        <v>3176</v>
      </c>
      <c r="B3180" s="85" t="s">
        <v>6462</v>
      </c>
      <c r="C3180" s="85" t="s">
        <v>6683</v>
      </c>
      <c r="D3180" s="85" t="s">
        <v>6684</v>
      </c>
      <c r="E3180" s="85">
        <v>1</v>
      </c>
      <c r="F3180" s="85" t="s">
        <v>56</v>
      </c>
      <c r="G3180" s="85">
        <v>1</v>
      </c>
      <c r="H3180" s="86">
        <v>10800</v>
      </c>
      <c r="I3180" s="94">
        <v>0.28000000000000003</v>
      </c>
      <c r="J3180" s="78">
        <f t="shared" si="103"/>
        <v>7776</v>
      </c>
    </row>
    <row r="3181" spans="1:10" ht="15.5">
      <c r="A3181" s="34">
        <f t="shared" si="104"/>
        <v>3177</v>
      </c>
      <c r="B3181" s="85" t="s">
        <v>6462</v>
      </c>
      <c r="C3181" s="85" t="s">
        <v>6685</v>
      </c>
      <c r="D3181" s="85" t="s">
        <v>6686</v>
      </c>
      <c r="E3181" s="85">
        <v>1</v>
      </c>
      <c r="F3181" s="85" t="s">
        <v>56</v>
      </c>
      <c r="G3181" s="85">
        <v>1</v>
      </c>
      <c r="H3181" s="86">
        <v>10000</v>
      </c>
      <c r="I3181" s="94">
        <v>0.28000000000000003</v>
      </c>
      <c r="J3181" s="78">
        <f t="shared" si="103"/>
        <v>7200</v>
      </c>
    </row>
    <row r="3182" spans="1:10" ht="15.5">
      <c r="A3182" s="34">
        <f t="shared" si="104"/>
        <v>3178</v>
      </c>
      <c r="B3182" s="85" t="s">
        <v>6462</v>
      </c>
      <c r="C3182" s="85" t="s">
        <v>6687</v>
      </c>
      <c r="D3182" s="85" t="s">
        <v>6688</v>
      </c>
      <c r="E3182" s="85">
        <v>1</v>
      </c>
      <c r="F3182" s="85" t="s">
        <v>56</v>
      </c>
      <c r="G3182" s="85">
        <v>1</v>
      </c>
      <c r="H3182" s="86">
        <v>12000</v>
      </c>
      <c r="I3182" s="94">
        <v>0.28000000000000003</v>
      </c>
      <c r="J3182" s="78">
        <f t="shared" si="103"/>
        <v>8640</v>
      </c>
    </row>
    <row r="3183" spans="1:10" ht="15.5">
      <c r="A3183" s="34">
        <f t="shared" si="104"/>
        <v>3179</v>
      </c>
      <c r="B3183" s="85" t="s">
        <v>6462</v>
      </c>
      <c r="C3183" s="85" t="s">
        <v>6689</v>
      </c>
      <c r="D3183" s="85" t="s">
        <v>6690</v>
      </c>
      <c r="E3183" s="85">
        <v>1</v>
      </c>
      <c r="F3183" s="85" t="s">
        <v>56</v>
      </c>
      <c r="G3183" s="85">
        <v>1</v>
      </c>
      <c r="H3183" s="86">
        <v>11000</v>
      </c>
      <c r="I3183" s="94">
        <v>0.28000000000000003</v>
      </c>
      <c r="J3183" s="78">
        <f t="shared" si="103"/>
        <v>7920</v>
      </c>
    </row>
    <row r="3184" spans="1:10" ht="15.5">
      <c r="A3184" s="34">
        <f t="shared" si="104"/>
        <v>3180</v>
      </c>
      <c r="B3184" s="85" t="s">
        <v>6462</v>
      </c>
      <c r="C3184" s="85" t="s">
        <v>6691</v>
      </c>
      <c r="D3184" s="85" t="s">
        <v>6692</v>
      </c>
      <c r="E3184" s="85">
        <v>1</v>
      </c>
      <c r="F3184" s="85" t="s">
        <v>56</v>
      </c>
      <c r="G3184" s="85">
        <v>1</v>
      </c>
      <c r="H3184" s="86">
        <v>13200</v>
      </c>
      <c r="I3184" s="94">
        <v>0.28000000000000003</v>
      </c>
      <c r="J3184" s="78">
        <f t="shared" si="103"/>
        <v>9504</v>
      </c>
    </row>
    <row r="3185" spans="1:10" ht="15.5">
      <c r="A3185" s="34">
        <f t="shared" si="104"/>
        <v>3181</v>
      </c>
      <c r="B3185" s="85" t="s">
        <v>6462</v>
      </c>
      <c r="C3185" s="85" t="s">
        <v>6693</v>
      </c>
      <c r="D3185" s="85" t="s">
        <v>6694</v>
      </c>
      <c r="E3185" s="85">
        <v>1</v>
      </c>
      <c r="F3185" s="85" t="s">
        <v>56</v>
      </c>
      <c r="G3185" s="85">
        <v>1</v>
      </c>
      <c r="H3185" s="86">
        <v>1000</v>
      </c>
      <c r="I3185" s="94">
        <v>0.28000000000000003</v>
      </c>
      <c r="J3185" s="78">
        <f t="shared" si="103"/>
        <v>720</v>
      </c>
    </row>
    <row r="3186" spans="1:10" ht="26">
      <c r="A3186" s="34">
        <f t="shared" si="104"/>
        <v>3182</v>
      </c>
      <c r="B3186" s="85" t="s">
        <v>6462</v>
      </c>
      <c r="C3186" s="85" t="s">
        <v>6695</v>
      </c>
      <c r="D3186" s="85" t="s">
        <v>6696</v>
      </c>
      <c r="E3186" s="85">
        <v>1</v>
      </c>
      <c r="F3186" s="85" t="s">
        <v>56</v>
      </c>
      <c r="G3186" s="85">
        <v>1</v>
      </c>
      <c r="H3186" s="86">
        <v>200</v>
      </c>
      <c r="I3186" s="94">
        <v>0.28000000000000003</v>
      </c>
      <c r="J3186" s="78">
        <f t="shared" si="103"/>
        <v>144</v>
      </c>
    </row>
    <row r="3187" spans="1:10" ht="15.5">
      <c r="A3187" s="34">
        <f t="shared" si="104"/>
        <v>3183</v>
      </c>
      <c r="B3187" s="85" t="s">
        <v>6462</v>
      </c>
      <c r="C3187" s="85" t="s">
        <v>6697</v>
      </c>
      <c r="D3187" s="85" t="s">
        <v>6698</v>
      </c>
      <c r="E3187" s="85">
        <v>1</v>
      </c>
      <c r="F3187" s="85" t="s">
        <v>56</v>
      </c>
      <c r="G3187" s="85">
        <v>1</v>
      </c>
      <c r="H3187" s="86">
        <v>12000</v>
      </c>
      <c r="I3187" s="94">
        <v>0.28000000000000003</v>
      </c>
      <c r="J3187" s="78">
        <f t="shared" si="103"/>
        <v>8640</v>
      </c>
    </row>
    <row r="3188" spans="1:10" ht="15.5">
      <c r="A3188" s="34">
        <f t="shared" si="104"/>
        <v>3184</v>
      </c>
      <c r="B3188" s="85" t="s">
        <v>6462</v>
      </c>
      <c r="C3188" s="85" t="s">
        <v>6699</v>
      </c>
      <c r="D3188" s="85" t="s">
        <v>6700</v>
      </c>
      <c r="E3188" s="85">
        <v>1</v>
      </c>
      <c r="F3188" s="85" t="s">
        <v>56</v>
      </c>
      <c r="G3188" s="85">
        <v>1</v>
      </c>
      <c r="H3188" s="86">
        <v>14400</v>
      </c>
      <c r="I3188" s="94">
        <v>0.28000000000000003</v>
      </c>
      <c r="J3188" s="78">
        <f t="shared" si="103"/>
        <v>10368</v>
      </c>
    </row>
    <row r="3189" spans="1:10" ht="15.5">
      <c r="A3189" s="34">
        <f t="shared" si="104"/>
        <v>3185</v>
      </c>
      <c r="B3189" s="85" t="s">
        <v>6462</v>
      </c>
      <c r="C3189" s="85" t="s">
        <v>6701</v>
      </c>
      <c r="D3189" s="85" t="s">
        <v>6702</v>
      </c>
      <c r="E3189" s="85">
        <v>1</v>
      </c>
      <c r="F3189" s="85" t="s">
        <v>56</v>
      </c>
      <c r="G3189" s="85">
        <v>1</v>
      </c>
      <c r="H3189" s="86">
        <v>600</v>
      </c>
      <c r="I3189" s="94">
        <v>0.28000000000000003</v>
      </c>
      <c r="J3189" s="78">
        <f t="shared" ref="J3189:J3252" si="105">H3189*(1-I3189)</f>
        <v>432</v>
      </c>
    </row>
    <row r="3190" spans="1:10" ht="26">
      <c r="A3190" s="34">
        <f t="shared" si="104"/>
        <v>3186</v>
      </c>
      <c r="B3190" s="85" t="s">
        <v>6462</v>
      </c>
      <c r="C3190" s="85" t="s">
        <v>6703</v>
      </c>
      <c r="D3190" s="85" t="s">
        <v>6704</v>
      </c>
      <c r="E3190" s="85">
        <v>1</v>
      </c>
      <c r="F3190" s="85" t="s">
        <v>56</v>
      </c>
      <c r="G3190" s="85">
        <v>1</v>
      </c>
      <c r="H3190" s="86">
        <v>1150</v>
      </c>
      <c r="I3190" s="94">
        <v>0.28000000000000003</v>
      </c>
      <c r="J3190" s="78">
        <f t="shared" si="105"/>
        <v>828</v>
      </c>
    </row>
    <row r="3191" spans="1:10" ht="15.5">
      <c r="A3191" s="34">
        <f t="shared" si="104"/>
        <v>3187</v>
      </c>
      <c r="B3191" s="85" t="s">
        <v>6462</v>
      </c>
      <c r="C3191" s="85" t="s">
        <v>6705</v>
      </c>
      <c r="D3191" s="85" t="s">
        <v>6706</v>
      </c>
      <c r="E3191" s="85">
        <v>1</v>
      </c>
      <c r="F3191" s="85" t="s">
        <v>56</v>
      </c>
      <c r="G3191" s="85">
        <v>1</v>
      </c>
      <c r="H3191" s="86">
        <v>1250</v>
      </c>
      <c r="I3191" s="94">
        <v>0.28000000000000003</v>
      </c>
      <c r="J3191" s="78">
        <f t="shared" si="105"/>
        <v>900</v>
      </c>
    </row>
    <row r="3192" spans="1:10" ht="26">
      <c r="A3192" s="34">
        <f t="shared" si="104"/>
        <v>3188</v>
      </c>
      <c r="B3192" s="85" t="s">
        <v>6462</v>
      </c>
      <c r="C3192" s="85" t="s">
        <v>6707</v>
      </c>
      <c r="D3192" s="85" t="s">
        <v>6708</v>
      </c>
      <c r="E3192" s="85">
        <v>1</v>
      </c>
      <c r="F3192" s="85" t="s">
        <v>56</v>
      </c>
      <c r="G3192" s="85">
        <v>1</v>
      </c>
      <c r="H3192" s="86">
        <v>1150</v>
      </c>
      <c r="I3192" s="94">
        <v>0.28000000000000003</v>
      </c>
      <c r="J3192" s="78">
        <f t="shared" si="105"/>
        <v>828</v>
      </c>
    </row>
    <row r="3193" spans="1:10" ht="26">
      <c r="A3193" s="34">
        <f t="shared" si="104"/>
        <v>3189</v>
      </c>
      <c r="B3193" s="85" t="s">
        <v>6462</v>
      </c>
      <c r="C3193" s="85" t="s">
        <v>6709</v>
      </c>
      <c r="D3193" s="85" t="s">
        <v>6710</v>
      </c>
      <c r="E3193" s="85">
        <v>1</v>
      </c>
      <c r="F3193" s="85" t="s">
        <v>56</v>
      </c>
      <c r="G3193" s="85">
        <v>1</v>
      </c>
      <c r="H3193" s="86">
        <v>3300</v>
      </c>
      <c r="I3193" s="94">
        <v>0.28000000000000003</v>
      </c>
      <c r="J3193" s="78">
        <f t="shared" si="105"/>
        <v>2376</v>
      </c>
    </row>
    <row r="3194" spans="1:10" ht="51">
      <c r="A3194" s="34">
        <f t="shared" si="104"/>
        <v>3190</v>
      </c>
      <c r="B3194" s="85" t="s">
        <v>6462</v>
      </c>
      <c r="C3194" s="85" t="s">
        <v>6711</v>
      </c>
      <c r="D3194" s="85" t="s">
        <v>6712</v>
      </c>
      <c r="E3194" s="85">
        <v>1</v>
      </c>
      <c r="F3194" s="85" t="s">
        <v>56</v>
      </c>
      <c r="G3194" s="85">
        <v>1</v>
      </c>
      <c r="H3194" s="86">
        <v>259.5</v>
      </c>
      <c r="I3194" s="94">
        <v>0.28000000000000003</v>
      </c>
      <c r="J3194" s="78">
        <f t="shared" si="105"/>
        <v>186.84</v>
      </c>
    </row>
    <row r="3195" spans="1:10" ht="51">
      <c r="A3195" s="34">
        <f t="shared" si="104"/>
        <v>3191</v>
      </c>
      <c r="B3195" s="85" t="s">
        <v>6462</v>
      </c>
      <c r="C3195" s="85" t="s">
        <v>6713</v>
      </c>
      <c r="D3195" s="85" t="s">
        <v>6714</v>
      </c>
      <c r="E3195" s="85">
        <v>1</v>
      </c>
      <c r="F3195" s="85" t="s">
        <v>56</v>
      </c>
      <c r="G3195" s="85">
        <v>1</v>
      </c>
      <c r="H3195" s="86">
        <v>700</v>
      </c>
      <c r="I3195" s="94">
        <v>0.28000000000000003</v>
      </c>
      <c r="J3195" s="78">
        <f t="shared" si="105"/>
        <v>504</v>
      </c>
    </row>
    <row r="3196" spans="1:10" ht="51">
      <c r="A3196" s="34">
        <f t="shared" si="104"/>
        <v>3192</v>
      </c>
      <c r="B3196" s="85" t="s">
        <v>6462</v>
      </c>
      <c r="C3196" s="85" t="s">
        <v>6715</v>
      </c>
      <c r="D3196" s="85" t="s">
        <v>6716</v>
      </c>
      <c r="E3196" s="85">
        <v>1</v>
      </c>
      <c r="F3196" s="85" t="s">
        <v>56</v>
      </c>
      <c r="G3196" s="85">
        <v>1</v>
      </c>
      <c r="H3196" s="86">
        <v>800</v>
      </c>
      <c r="I3196" s="94">
        <v>0.28000000000000003</v>
      </c>
      <c r="J3196" s="78">
        <f t="shared" si="105"/>
        <v>576</v>
      </c>
    </row>
    <row r="3197" spans="1:10" ht="63.5">
      <c r="A3197" s="34">
        <f t="shared" si="104"/>
        <v>3193</v>
      </c>
      <c r="B3197" s="85" t="s">
        <v>6462</v>
      </c>
      <c r="C3197" s="85" t="s">
        <v>6717</v>
      </c>
      <c r="D3197" s="85" t="s">
        <v>6718</v>
      </c>
      <c r="E3197" s="85">
        <v>1</v>
      </c>
      <c r="F3197" s="85" t="s">
        <v>56</v>
      </c>
      <c r="G3197" s="85">
        <v>1</v>
      </c>
      <c r="H3197" s="86">
        <v>750</v>
      </c>
      <c r="I3197" s="94">
        <v>0.28000000000000003</v>
      </c>
      <c r="J3197" s="78">
        <f t="shared" si="105"/>
        <v>540</v>
      </c>
    </row>
    <row r="3198" spans="1:10" ht="15.5">
      <c r="A3198" s="34">
        <f t="shared" si="104"/>
        <v>3194</v>
      </c>
      <c r="B3198" s="85" t="s">
        <v>6462</v>
      </c>
      <c r="C3198" s="85" t="s">
        <v>6719</v>
      </c>
      <c r="D3198" s="85" t="s">
        <v>6720</v>
      </c>
      <c r="E3198" s="85">
        <v>1</v>
      </c>
      <c r="F3198" s="85" t="s">
        <v>56</v>
      </c>
      <c r="G3198" s="85">
        <v>1</v>
      </c>
      <c r="H3198" s="86">
        <v>750</v>
      </c>
      <c r="I3198" s="94">
        <v>0.28000000000000003</v>
      </c>
      <c r="J3198" s="78">
        <f t="shared" si="105"/>
        <v>540</v>
      </c>
    </row>
    <row r="3199" spans="1:10" ht="15.5">
      <c r="A3199" s="34">
        <f t="shared" si="104"/>
        <v>3195</v>
      </c>
      <c r="B3199" s="85" t="s">
        <v>6462</v>
      </c>
      <c r="C3199" s="85" t="s">
        <v>6721</v>
      </c>
      <c r="D3199" s="85" t="s">
        <v>6722</v>
      </c>
      <c r="E3199" s="85">
        <v>1</v>
      </c>
      <c r="F3199" s="85" t="s">
        <v>56</v>
      </c>
      <c r="G3199" s="85">
        <v>1</v>
      </c>
      <c r="H3199" s="86">
        <v>750</v>
      </c>
      <c r="I3199" s="94">
        <v>0.28000000000000003</v>
      </c>
      <c r="J3199" s="78">
        <f t="shared" si="105"/>
        <v>540</v>
      </c>
    </row>
    <row r="3200" spans="1:10" ht="15.5">
      <c r="A3200" s="34">
        <f t="shared" si="104"/>
        <v>3196</v>
      </c>
      <c r="B3200" s="85" t="s">
        <v>6462</v>
      </c>
      <c r="C3200" s="85" t="s">
        <v>6723</v>
      </c>
      <c r="D3200" s="85" t="s">
        <v>6724</v>
      </c>
      <c r="E3200" s="85">
        <v>1</v>
      </c>
      <c r="F3200" s="85" t="s">
        <v>56</v>
      </c>
      <c r="G3200" s="85">
        <v>1</v>
      </c>
      <c r="H3200" s="86">
        <v>750</v>
      </c>
      <c r="I3200" s="94">
        <v>0.28000000000000003</v>
      </c>
      <c r="J3200" s="78">
        <f t="shared" si="105"/>
        <v>540</v>
      </c>
    </row>
    <row r="3201" spans="1:10" ht="15.5">
      <c r="A3201" s="34">
        <f t="shared" si="104"/>
        <v>3197</v>
      </c>
      <c r="B3201" s="85" t="s">
        <v>6462</v>
      </c>
      <c r="C3201" s="85" t="s">
        <v>6725</v>
      </c>
      <c r="D3201" s="85" t="s">
        <v>6726</v>
      </c>
      <c r="E3201" s="85">
        <v>1</v>
      </c>
      <c r="F3201" s="85" t="s">
        <v>56</v>
      </c>
      <c r="G3201" s="85">
        <v>1</v>
      </c>
      <c r="H3201" s="86">
        <v>750</v>
      </c>
      <c r="I3201" s="94">
        <v>0.28000000000000003</v>
      </c>
      <c r="J3201" s="78">
        <f t="shared" si="105"/>
        <v>540</v>
      </c>
    </row>
    <row r="3202" spans="1:10" ht="38.5">
      <c r="A3202" s="34">
        <f t="shared" si="104"/>
        <v>3198</v>
      </c>
      <c r="B3202" s="85" t="s">
        <v>6462</v>
      </c>
      <c r="C3202" s="85" t="s">
        <v>6727</v>
      </c>
      <c r="D3202" s="85" t="s">
        <v>6728</v>
      </c>
      <c r="E3202" s="85">
        <v>1</v>
      </c>
      <c r="F3202" s="85" t="s">
        <v>56</v>
      </c>
      <c r="G3202" s="85">
        <v>1</v>
      </c>
      <c r="H3202" s="86">
        <v>800</v>
      </c>
      <c r="I3202" s="94">
        <v>0.28000000000000003</v>
      </c>
      <c r="J3202" s="78">
        <f t="shared" si="105"/>
        <v>576</v>
      </c>
    </row>
    <row r="3203" spans="1:10" ht="15.5">
      <c r="A3203" s="34">
        <f t="shared" si="104"/>
        <v>3199</v>
      </c>
      <c r="B3203" s="85" t="s">
        <v>6462</v>
      </c>
      <c r="C3203" s="85" t="s">
        <v>6729</v>
      </c>
      <c r="D3203" s="85" t="s">
        <v>6730</v>
      </c>
      <c r="E3203" s="85">
        <v>1</v>
      </c>
      <c r="F3203" s="85" t="s">
        <v>56</v>
      </c>
      <c r="G3203" s="85">
        <v>1</v>
      </c>
      <c r="H3203" s="86">
        <v>800</v>
      </c>
      <c r="I3203" s="94">
        <v>0.28000000000000003</v>
      </c>
      <c r="J3203" s="78">
        <f t="shared" si="105"/>
        <v>576</v>
      </c>
    </row>
    <row r="3204" spans="1:10" ht="15.5">
      <c r="A3204" s="34">
        <f t="shared" si="104"/>
        <v>3200</v>
      </c>
      <c r="B3204" s="85" t="s">
        <v>6462</v>
      </c>
      <c r="C3204" s="85" t="s">
        <v>6731</v>
      </c>
      <c r="D3204" s="85" t="s">
        <v>6732</v>
      </c>
      <c r="E3204" s="85">
        <v>1</v>
      </c>
      <c r="F3204" s="85" t="s">
        <v>56</v>
      </c>
      <c r="G3204" s="85">
        <v>1</v>
      </c>
      <c r="H3204" s="86">
        <v>800</v>
      </c>
      <c r="I3204" s="94">
        <v>0.28000000000000003</v>
      </c>
      <c r="J3204" s="78">
        <f t="shared" si="105"/>
        <v>576</v>
      </c>
    </row>
    <row r="3205" spans="1:10" ht="15.5">
      <c r="A3205" s="34">
        <f t="shared" si="104"/>
        <v>3201</v>
      </c>
      <c r="B3205" s="85" t="s">
        <v>6462</v>
      </c>
      <c r="C3205" s="85" t="s">
        <v>6733</v>
      </c>
      <c r="D3205" s="85" t="s">
        <v>6734</v>
      </c>
      <c r="E3205" s="85">
        <v>1</v>
      </c>
      <c r="F3205" s="85" t="s">
        <v>56</v>
      </c>
      <c r="G3205" s="85">
        <v>1</v>
      </c>
      <c r="H3205" s="86">
        <v>800</v>
      </c>
      <c r="I3205" s="94">
        <v>0.28000000000000003</v>
      </c>
      <c r="J3205" s="78">
        <f t="shared" si="105"/>
        <v>576</v>
      </c>
    </row>
    <row r="3206" spans="1:10" ht="15.5">
      <c r="A3206" s="34">
        <f t="shared" si="104"/>
        <v>3202</v>
      </c>
      <c r="B3206" s="85" t="s">
        <v>6462</v>
      </c>
      <c r="C3206" s="85" t="s">
        <v>6735</v>
      </c>
      <c r="D3206" s="85" t="s">
        <v>6736</v>
      </c>
      <c r="E3206" s="85">
        <v>1</v>
      </c>
      <c r="F3206" s="85" t="s">
        <v>56</v>
      </c>
      <c r="G3206" s="85">
        <v>1</v>
      </c>
      <c r="H3206" s="86">
        <v>800</v>
      </c>
      <c r="I3206" s="94">
        <v>0.28000000000000003</v>
      </c>
      <c r="J3206" s="78">
        <f t="shared" si="105"/>
        <v>576</v>
      </c>
    </row>
    <row r="3207" spans="1:10" ht="15.5">
      <c r="A3207" s="34">
        <f t="shared" si="104"/>
        <v>3203</v>
      </c>
      <c r="B3207" s="85" t="s">
        <v>6462</v>
      </c>
      <c r="C3207" s="85" t="s">
        <v>6737</v>
      </c>
      <c r="D3207" s="85" t="s">
        <v>6738</v>
      </c>
      <c r="E3207" s="85">
        <v>1</v>
      </c>
      <c r="F3207" s="85" t="s">
        <v>56</v>
      </c>
      <c r="G3207" s="85">
        <v>1</v>
      </c>
      <c r="H3207" s="86">
        <v>520</v>
      </c>
      <c r="I3207" s="94">
        <v>0.28000000000000003</v>
      </c>
      <c r="J3207" s="78">
        <f t="shared" si="105"/>
        <v>374.4</v>
      </c>
    </row>
    <row r="3208" spans="1:10" ht="26">
      <c r="A3208" s="34">
        <f t="shared" si="104"/>
        <v>3204</v>
      </c>
      <c r="B3208" s="85" t="s">
        <v>6462</v>
      </c>
      <c r="C3208" s="85" t="s">
        <v>6739</v>
      </c>
      <c r="D3208" s="85" t="s">
        <v>6740</v>
      </c>
      <c r="E3208" s="85">
        <v>1</v>
      </c>
      <c r="F3208" s="85" t="s">
        <v>56</v>
      </c>
      <c r="G3208" s="85">
        <v>1</v>
      </c>
      <c r="H3208" s="86">
        <v>490</v>
      </c>
      <c r="I3208" s="94">
        <v>0.28000000000000003</v>
      </c>
      <c r="J3208" s="78">
        <f t="shared" si="105"/>
        <v>352.8</v>
      </c>
    </row>
    <row r="3209" spans="1:10" ht="26">
      <c r="A3209" s="34">
        <f t="shared" si="104"/>
        <v>3205</v>
      </c>
      <c r="B3209" s="85" t="s">
        <v>6462</v>
      </c>
      <c r="C3209" s="85" t="s">
        <v>6741</v>
      </c>
      <c r="D3209" s="85" t="s">
        <v>6742</v>
      </c>
      <c r="E3209" s="85">
        <v>1</v>
      </c>
      <c r="F3209" s="85" t="s">
        <v>56</v>
      </c>
      <c r="G3209" s="85">
        <v>1</v>
      </c>
      <c r="H3209" s="86">
        <v>610</v>
      </c>
      <c r="I3209" s="94">
        <v>0.28000000000000003</v>
      </c>
      <c r="J3209" s="78">
        <f t="shared" si="105"/>
        <v>439.2</v>
      </c>
    </row>
    <row r="3210" spans="1:10" ht="26">
      <c r="A3210" s="34">
        <f t="shared" si="104"/>
        <v>3206</v>
      </c>
      <c r="B3210" s="85" t="s">
        <v>6462</v>
      </c>
      <c r="C3210" s="85" t="s">
        <v>6743</v>
      </c>
      <c r="D3210" s="85" t="s">
        <v>6744</v>
      </c>
      <c r="E3210" s="85">
        <v>1</v>
      </c>
      <c r="F3210" s="85" t="s">
        <v>56</v>
      </c>
      <c r="G3210" s="85">
        <v>1</v>
      </c>
      <c r="H3210" s="86">
        <v>900</v>
      </c>
      <c r="I3210" s="94">
        <v>0.28000000000000003</v>
      </c>
      <c r="J3210" s="78">
        <f t="shared" si="105"/>
        <v>648</v>
      </c>
    </row>
    <row r="3211" spans="1:10" ht="26">
      <c r="A3211" s="34">
        <f t="shared" si="104"/>
        <v>3207</v>
      </c>
      <c r="B3211" s="85" t="s">
        <v>6462</v>
      </c>
      <c r="C3211" s="85" t="s">
        <v>6745</v>
      </c>
      <c r="D3211" s="85" t="s">
        <v>6746</v>
      </c>
      <c r="E3211" s="85">
        <v>1</v>
      </c>
      <c r="F3211" s="85" t="s">
        <v>56</v>
      </c>
      <c r="G3211" s="85">
        <v>1</v>
      </c>
      <c r="H3211" s="86">
        <v>1150</v>
      </c>
      <c r="I3211" s="94">
        <v>0.28000000000000003</v>
      </c>
      <c r="J3211" s="78">
        <f t="shared" si="105"/>
        <v>828</v>
      </c>
    </row>
    <row r="3212" spans="1:10" ht="26">
      <c r="A3212" s="34">
        <f t="shared" si="104"/>
        <v>3208</v>
      </c>
      <c r="B3212" s="85" t="s">
        <v>6462</v>
      </c>
      <c r="C3212" s="85" t="s">
        <v>6747</v>
      </c>
      <c r="D3212" s="85" t="s">
        <v>6748</v>
      </c>
      <c r="E3212" s="85">
        <v>1</v>
      </c>
      <c r="F3212" s="85" t="s">
        <v>56</v>
      </c>
      <c r="G3212" s="85">
        <v>1</v>
      </c>
      <c r="H3212" s="86">
        <v>1250</v>
      </c>
      <c r="I3212" s="94">
        <v>0.28000000000000003</v>
      </c>
      <c r="J3212" s="78">
        <f t="shared" si="105"/>
        <v>900</v>
      </c>
    </row>
    <row r="3213" spans="1:10" ht="26">
      <c r="A3213" s="34">
        <f t="shared" si="104"/>
        <v>3209</v>
      </c>
      <c r="B3213" s="85" t="s">
        <v>6462</v>
      </c>
      <c r="C3213" s="85" t="s">
        <v>6749</v>
      </c>
      <c r="D3213" s="85" t="s">
        <v>6750</v>
      </c>
      <c r="E3213" s="85">
        <v>1</v>
      </c>
      <c r="F3213" s="85" t="s">
        <v>56</v>
      </c>
      <c r="G3213" s="85">
        <v>1</v>
      </c>
      <c r="H3213" s="86">
        <v>1180</v>
      </c>
      <c r="I3213" s="94">
        <v>0.28000000000000003</v>
      </c>
      <c r="J3213" s="78">
        <f t="shared" si="105"/>
        <v>849.6</v>
      </c>
    </row>
    <row r="3214" spans="1:10" ht="26">
      <c r="A3214" s="34">
        <f t="shared" si="104"/>
        <v>3210</v>
      </c>
      <c r="B3214" s="85" t="s">
        <v>6462</v>
      </c>
      <c r="C3214" s="85" t="s">
        <v>6751</v>
      </c>
      <c r="D3214" s="85" t="s">
        <v>6752</v>
      </c>
      <c r="E3214" s="85">
        <v>1</v>
      </c>
      <c r="F3214" s="85" t="s">
        <v>56</v>
      </c>
      <c r="G3214" s="85">
        <v>1</v>
      </c>
      <c r="H3214" s="86">
        <v>1250</v>
      </c>
      <c r="I3214" s="94">
        <v>0.28000000000000003</v>
      </c>
      <c r="J3214" s="78">
        <f t="shared" si="105"/>
        <v>900</v>
      </c>
    </row>
    <row r="3215" spans="1:10" ht="26">
      <c r="A3215" s="34">
        <f t="shared" si="104"/>
        <v>3211</v>
      </c>
      <c r="B3215" s="85" t="s">
        <v>6462</v>
      </c>
      <c r="C3215" s="85" t="s">
        <v>6753</v>
      </c>
      <c r="D3215" s="85" t="s">
        <v>6754</v>
      </c>
      <c r="E3215" s="85">
        <v>1</v>
      </c>
      <c r="F3215" s="85" t="s">
        <v>56</v>
      </c>
      <c r="G3215" s="85">
        <v>1</v>
      </c>
      <c r="H3215" s="86">
        <v>1250</v>
      </c>
      <c r="I3215" s="94">
        <v>0.28000000000000003</v>
      </c>
      <c r="J3215" s="78">
        <f t="shared" si="105"/>
        <v>900</v>
      </c>
    </row>
    <row r="3216" spans="1:10" ht="15.5">
      <c r="A3216" s="34">
        <f t="shared" si="104"/>
        <v>3212</v>
      </c>
      <c r="B3216" s="85" t="s">
        <v>6462</v>
      </c>
      <c r="C3216" s="85" t="s">
        <v>6755</v>
      </c>
      <c r="D3216" s="85" t="s">
        <v>6756</v>
      </c>
      <c r="E3216" s="85">
        <v>1</v>
      </c>
      <c r="F3216" s="85" t="s">
        <v>56</v>
      </c>
      <c r="G3216" s="85">
        <v>1</v>
      </c>
      <c r="H3216" s="86">
        <v>350</v>
      </c>
      <c r="I3216" s="94">
        <v>0.28000000000000003</v>
      </c>
      <c r="J3216" s="78">
        <f t="shared" si="105"/>
        <v>252</v>
      </c>
    </row>
    <row r="3217" spans="1:10" ht="26">
      <c r="A3217" s="34">
        <f t="shared" si="104"/>
        <v>3213</v>
      </c>
      <c r="B3217" s="85" t="s">
        <v>6462</v>
      </c>
      <c r="C3217" s="85" t="s">
        <v>6757</v>
      </c>
      <c r="D3217" s="85" t="s">
        <v>6758</v>
      </c>
      <c r="E3217" s="85">
        <v>1</v>
      </c>
      <c r="F3217" s="85" t="s">
        <v>56</v>
      </c>
      <c r="G3217" s="85">
        <v>1</v>
      </c>
      <c r="H3217" s="86">
        <v>46</v>
      </c>
      <c r="I3217" s="94">
        <v>0.28000000000000003</v>
      </c>
      <c r="J3217" s="78">
        <f t="shared" si="105"/>
        <v>33.119999999999997</v>
      </c>
    </row>
    <row r="3218" spans="1:10" ht="26">
      <c r="A3218" s="34">
        <f t="shared" si="104"/>
        <v>3214</v>
      </c>
      <c r="B3218" s="85" t="s">
        <v>6462</v>
      </c>
      <c r="C3218" s="85" t="s">
        <v>6759</v>
      </c>
      <c r="D3218" s="85" t="s">
        <v>6760</v>
      </c>
      <c r="E3218" s="85">
        <v>1</v>
      </c>
      <c r="F3218" s="85" t="s">
        <v>56</v>
      </c>
      <c r="G3218" s="85">
        <v>1</v>
      </c>
      <c r="H3218" s="86">
        <v>750</v>
      </c>
      <c r="I3218" s="94">
        <v>0.28000000000000003</v>
      </c>
      <c r="J3218" s="78">
        <f t="shared" si="105"/>
        <v>540</v>
      </c>
    </row>
    <row r="3219" spans="1:10" ht="26">
      <c r="A3219" s="34">
        <f t="shared" si="104"/>
        <v>3215</v>
      </c>
      <c r="B3219" s="85" t="s">
        <v>6462</v>
      </c>
      <c r="C3219" s="85" t="s">
        <v>6761</v>
      </c>
      <c r="D3219" s="85" t="s">
        <v>6762</v>
      </c>
      <c r="E3219" s="85">
        <v>1</v>
      </c>
      <c r="F3219" s="85" t="s">
        <v>56</v>
      </c>
      <c r="G3219" s="85">
        <v>1</v>
      </c>
      <c r="H3219" s="86">
        <v>850</v>
      </c>
      <c r="I3219" s="94">
        <v>0.28000000000000003</v>
      </c>
      <c r="J3219" s="78">
        <f t="shared" si="105"/>
        <v>612</v>
      </c>
    </row>
    <row r="3220" spans="1:10" ht="15.5">
      <c r="A3220" s="34">
        <f t="shared" si="104"/>
        <v>3216</v>
      </c>
      <c r="B3220" s="85" t="s">
        <v>6462</v>
      </c>
      <c r="C3220" s="85" t="s">
        <v>6763</v>
      </c>
      <c r="D3220" s="85" t="s">
        <v>6764</v>
      </c>
      <c r="E3220" s="85">
        <v>1</v>
      </c>
      <c r="F3220" s="85" t="s">
        <v>56</v>
      </c>
      <c r="G3220" s="85">
        <v>1</v>
      </c>
      <c r="H3220" s="86">
        <v>2400</v>
      </c>
      <c r="I3220" s="94">
        <v>0.28000000000000003</v>
      </c>
      <c r="J3220" s="78">
        <f t="shared" si="105"/>
        <v>1728</v>
      </c>
    </row>
    <row r="3221" spans="1:10" ht="51">
      <c r="A3221" s="34">
        <f t="shared" si="104"/>
        <v>3217</v>
      </c>
      <c r="B3221" s="85" t="s">
        <v>6462</v>
      </c>
      <c r="C3221" s="85" t="s">
        <v>6765</v>
      </c>
      <c r="D3221" s="85" t="s">
        <v>6766</v>
      </c>
      <c r="E3221" s="85">
        <v>1</v>
      </c>
      <c r="F3221" s="85" t="s">
        <v>56</v>
      </c>
      <c r="G3221" s="85">
        <v>1</v>
      </c>
      <c r="H3221" s="86">
        <v>440</v>
      </c>
      <c r="I3221" s="94">
        <v>0.28000000000000003</v>
      </c>
      <c r="J3221" s="78">
        <f t="shared" si="105"/>
        <v>316.8</v>
      </c>
    </row>
    <row r="3222" spans="1:10" ht="51">
      <c r="A3222" s="34">
        <f t="shared" si="104"/>
        <v>3218</v>
      </c>
      <c r="B3222" s="85" t="s">
        <v>6462</v>
      </c>
      <c r="C3222" s="85" t="s">
        <v>6767</v>
      </c>
      <c r="D3222" s="85" t="s">
        <v>6768</v>
      </c>
      <c r="E3222" s="85">
        <v>1</v>
      </c>
      <c r="F3222" s="85" t="s">
        <v>56</v>
      </c>
      <c r="G3222" s="85">
        <v>1</v>
      </c>
      <c r="H3222" s="86">
        <v>154</v>
      </c>
      <c r="I3222" s="94">
        <v>0.28000000000000003</v>
      </c>
      <c r="J3222" s="78">
        <f t="shared" si="105"/>
        <v>110.88</v>
      </c>
    </row>
    <row r="3223" spans="1:10" ht="26">
      <c r="A3223" s="34">
        <f t="shared" ref="A3223:A3286" si="106">SUM(A3222+1)</f>
        <v>3219</v>
      </c>
      <c r="B3223" s="85" t="s">
        <v>6462</v>
      </c>
      <c r="C3223" s="85" t="s">
        <v>6769</v>
      </c>
      <c r="D3223" s="85" t="s">
        <v>6770</v>
      </c>
      <c r="E3223" s="85">
        <v>1</v>
      </c>
      <c r="F3223" s="85" t="s">
        <v>56</v>
      </c>
      <c r="G3223" s="85">
        <v>1</v>
      </c>
      <c r="H3223" s="86">
        <v>3000</v>
      </c>
      <c r="I3223" s="94">
        <v>0.28000000000000003</v>
      </c>
      <c r="J3223" s="78">
        <f t="shared" si="105"/>
        <v>2160</v>
      </c>
    </row>
    <row r="3224" spans="1:10" ht="15.5">
      <c r="A3224" s="34">
        <f t="shared" si="106"/>
        <v>3220</v>
      </c>
      <c r="B3224" s="85" t="s">
        <v>6462</v>
      </c>
      <c r="C3224" s="85" t="s">
        <v>6771</v>
      </c>
      <c r="D3224" s="85" t="s">
        <v>6504</v>
      </c>
      <c r="E3224" s="85">
        <v>1</v>
      </c>
      <c r="F3224" s="85" t="s">
        <v>56</v>
      </c>
      <c r="G3224" s="85">
        <v>1</v>
      </c>
      <c r="H3224" s="86">
        <v>3000</v>
      </c>
      <c r="I3224" s="94">
        <v>0.28000000000000003</v>
      </c>
      <c r="J3224" s="78">
        <f t="shared" si="105"/>
        <v>2160</v>
      </c>
    </row>
    <row r="3225" spans="1:10" ht="15.5">
      <c r="A3225" s="34">
        <f t="shared" si="106"/>
        <v>3221</v>
      </c>
      <c r="B3225" s="85" t="s">
        <v>6462</v>
      </c>
      <c r="C3225" s="85" t="s">
        <v>6772</v>
      </c>
      <c r="D3225" s="85" t="s">
        <v>6773</v>
      </c>
      <c r="E3225" s="85">
        <v>1</v>
      </c>
      <c r="F3225" s="85" t="s">
        <v>56</v>
      </c>
      <c r="G3225" s="85">
        <v>1</v>
      </c>
      <c r="H3225" s="86">
        <v>3200</v>
      </c>
      <c r="I3225" s="94">
        <v>0.28000000000000003</v>
      </c>
      <c r="J3225" s="78">
        <f t="shared" si="105"/>
        <v>2304</v>
      </c>
    </row>
    <row r="3226" spans="1:10" ht="15.5">
      <c r="A3226" s="34">
        <f t="shared" si="106"/>
        <v>3222</v>
      </c>
      <c r="B3226" s="85" t="s">
        <v>6462</v>
      </c>
      <c r="C3226" s="85" t="s">
        <v>6774</v>
      </c>
      <c r="D3226" s="85" t="s">
        <v>6502</v>
      </c>
      <c r="E3226" s="85">
        <v>1</v>
      </c>
      <c r="F3226" s="85" t="s">
        <v>56</v>
      </c>
      <c r="G3226" s="85">
        <v>1</v>
      </c>
      <c r="H3226" s="86">
        <v>3520</v>
      </c>
      <c r="I3226" s="94">
        <v>0.28000000000000003</v>
      </c>
      <c r="J3226" s="78">
        <f t="shared" si="105"/>
        <v>2534.4</v>
      </c>
    </row>
    <row r="3227" spans="1:10" ht="15.5">
      <c r="A3227" s="34">
        <f t="shared" si="106"/>
        <v>3223</v>
      </c>
      <c r="B3227" s="85" t="s">
        <v>6462</v>
      </c>
      <c r="C3227" s="85" t="s">
        <v>6775</v>
      </c>
      <c r="D3227" s="85" t="s">
        <v>6776</v>
      </c>
      <c r="E3227" s="85">
        <v>1</v>
      </c>
      <c r="F3227" s="85" t="s">
        <v>56</v>
      </c>
      <c r="G3227" s="85">
        <v>1</v>
      </c>
      <c r="H3227" s="86">
        <v>3720</v>
      </c>
      <c r="I3227" s="94">
        <v>0.28000000000000003</v>
      </c>
      <c r="J3227" s="78">
        <f t="shared" si="105"/>
        <v>2678.4</v>
      </c>
    </row>
    <row r="3228" spans="1:10" ht="15.5">
      <c r="A3228" s="34">
        <f t="shared" si="106"/>
        <v>3224</v>
      </c>
      <c r="B3228" s="85" t="s">
        <v>6462</v>
      </c>
      <c r="C3228" s="85" t="s">
        <v>6777</v>
      </c>
      <c r="D3228" s="85" t="s">
        <v>6778</v>
      </c>
      <c r="E3228" s="85">
        <v>1</v>
      </c>
      <c r="F3228" s="85" t="s">
        <v>56</v>
      </c>
      <c r="G3228" s="85">
        <v>1</v>
      </c>
      <c r="H3228" s="86">
        <v>2000</v>
      </c>
      <c r="I3228" s="94">
        <v>0.28000000000000003</v>
      </c>
      <c r="J3228" s="78">
        <f t="shared" si="105"/>
        <v>1440</v>
      </c>
    </row>
    <row r="3229" spans="1:10" ht="15.5">
      <c r="A3229" s="34">
        <f t="shared" si="106"/>
        <v>3225</v>
      </c>
      <c r="B3229" s="85" t="s">
        <v>6462</v>
      </c>
      <c r="C3229" s="85" t="s">
        <v>6779</v>
      </c>
      <c r="D3229" s="85" t="s">
        <v>6780</v>
      </c>
      <c r="E3229" s="85">
        <v>1</v>
      </c>
      <c r="F3229" s="85" t="s">
        <v>56</v>
      </c>
      <c r="G3229" s="85">
        <v>1</v>
      </c>
      <c r="H3229" s="86">
        <v>1800</v>
      </c>
      <c r="I3229" s="94">
        <v>0.28000000000000003</v>
      </c>
      <c r="J3229" s="78">
        <f t="shared" si="105"/>
        <v>1296</v>
      </c>
    </row>
    <row r="3230" spans="1:10" ht="15.5">
      <c r="A3230" s="34">
        <f t="shared" si="106"/>
        <v>3226</v>
      </c>
      <c r="B3230" s="85" t="s">
        <v>6462</v>
      </c>
      <c r="C3230" s="85" t="s">
        <v>6781</v>
      </c>
      <c r="D3230" s="85" t="s">
        <v>6782</v>
      </c>
      <c r="E3230" s="85">
        <v>1</v>
      </c>
      <c r="F3230" s="85" t="s">
        <v>56</v>
      </c>
      <c r="G3230" s="85">
        <v>1</v>
      </c>
      <c r="H3230" s="86">
        <v>2520</v>
      </c>
      <c r="I3230" s="94">
        <v>0.28000000000000003</v>
      </c>
      <c r="J3230" s="78">
        <f t="shared" si="105"/>
        <v>1814.3999999999999</v>
      </c>
    </row>
    <row r="3231" spans="1:10" ht="15.5">
      <c r="A3231" s="34">
        <f t="shared" si="106"/>
        <v>3227</v>
      </c>
      <c r="B3231" s="85" t="s">
        <v>6462</v>
      </c>
      <c r="C3231" s="85" t="s">
        <v>6783</v>
      </c>
      <c r="D3231" s="85" t="s">
        <v>6784</v>
      </c>
      <c r="E3231" s="85">
        <v>1</v>
      </c>
      <c r="F3231" s="85" t="s">
        <v>56</v>
      </c>
      <c r="G3231" s="85">
        <v>1</v>
      </c>
      <c r="H3231" s="86">
        <v>200</v>
      </c>
      <c r="I3231" s="94">
        <v>0.28000000000000003</v>
      </c>
      <c r="J3231" s="78">
        <f t="shared" si="105"/>
        <v>144</v>
      </c>
    </row>
    <row r="3232" spans="1:10" ht="15.5">
      <c r="A3232" s="34">
        <f t="shared" si="106"/>
        <v>3228</v>
      </c>
      <c r="B3232" s="85" t="s">
        <v>6462</v>
      </c>
      <c r="C3232" s="85" t="s">
        <v>6785</v>
      </c>
      <c r="D3232" s="85" t="s">
        <v>6786</v>
      </c>
      <c r="E3232" s="85">
        <v>1</v>
      </c>
      <c r="F3232" s="85" t="s">
        <v>56</v>
      </c>
      <c r="G3232" s="85">
        <v>1</v>
      </c>
      <c r="H3232" s="86">
        <v>280</v>
      </c>
      <c r="I3232" s="94">
        <v>0.28000000000000003</v>
      </c>
      <c r="J3232" s="78">
        <f t="shared" si="105"/>
        <v>201.6</v>
      </c>
    </row>
    <row r="3233" spans="1:10" ht="15.5">
      <c r="A3233" s="34">
        <f t="shared" si="106"/>
        <v>3229</v>
      </c>
      <c r="B3233" s="85" t="s">
        <v>6462</v>
      </c>
      <c r="C3233" s="85" t="s">
        <v>6787</v>
      </c>
      <c r="D3233" s="85" t="s">
        <v>6788</v>
      </c>
      <c r="E3233" s="85">
        <v>1</v>
      </c>
      <c r="F3233" s="85" t="s">
        <v>56</v>
      </c>
      <c r="G3233" s="85">
        <v>1</v>
      </c>
      <c r="H3233" s="86">
        <v>360</v>
      </c>
      <c r="I3233" s="94">
        <v>0.28000000000000003</v>
      </c>
      <c r="J3233" s="78">
        <f t="shared" si="105"/>
        <v>259.2</v>
      </c>
    </row>
    <row r="3234" spans="1:10" ht="15.5">
      <c r="A3234" s="34">
        <f t="shared" si="106"/>
        <v>3230</v>
      </c>
      <c r="B3234" s="85" t="s">
        <v>6462</v>
      </c>
      <c r="C3234" s="85" t="s">
        <v>6789</v>
      </c>
      <c r="D3234" s="85" t="s">
        <v>6790</v>
      </c>
      <c r="E3234" s="85">
        <v>1</v>
      </c>
      <c r="F3234" s="85" t="s">
        <v>56</v>
      </c>
      <c r="G3234" s="85">
        <v>1</v>
      </c>
      <c r="H3234" s="86">
        <v>1950</v>
      </c>
      <c r="I3234" s="94">
        <v>0.28000000000000003</v>
      </c>
      <c r="J3234" s="78">
        <f t="shared" si="105"/>
        <v>1404</v>
      </c>
    </row>
    <row r="3235" spans="1:10" ht="15.5">
      <c r="A3235" s="34">
        <f t="shared" si="106"/>
        <v>3231</v>
      </c>
      <c r="B3235" s="85" t="s">
        <v>6462</v>
      </c>
      <c r="C3235" s="85" t="s">
        <v>6791</v>
      </c>
      <c r="D3235" s="85" t="s">
        <v>6790</v>
      </c>
      <c r="E3235" s="85">
        <v>1</v>
      </c>
      <c r="F3235" s="85" t="s">
        <v>56</v>
      </c>
      <c r="G3235" s="85">
        <v>1</v>
      </c>
      <c r="H3235" s="86">
        <v>2100</v>
      </c>
      <c r="I3235" s="94">
        <v>0.28000000000000003</v>
      </c>
      <c r="J3235" s="78">
        <f t="shared" si="105"/>
        <v>1512</v>
      </c>
    </row>
    <row r="3236" spans="1:10" ht="15.5">
      <c r="A3236" s="34">
        <f t="shared" si="106"/>
        <v>3232</v>
      </c>
      <c r="B3236" s="85" t="s">
        <v>6462</v>
      </c>
      <c r="C3236" s="85" t="s">
        <v>6792</v>
      </c>
      <c r="D3236" s="85" t="s">
        <v>6790</v>
      </c>
      <c r="E3236" s="85">
        <v>1</v>
      </c>
      <c r="F3236" s="85" t="s">
        <v>56</v>
      </c>
      <c r="G3236" s="85">
        <v>1</v>
      </c>
      <c r="H3236" s="86">
        <v>2250</v>
      </c>
      <c r="I3236" s="94">
        <v>0.28000000000000003</v>
      </c>
      <c r="J3236" s="78">
        <f t="shared" si="105"/>
        <v>1620</v>
      </c>
    </row>
    <row r="3237" spans="1:10" ht="15.5">
      <c r="A3237" s="34">
        <f t="shared" si="106"/>
        <v>3233</v>
      </c>
      <c r="B3237" s="85" t="s">
        <v>6462</v>
      </c>
      <c r="C3237" s="85" t="s">
        <v>6793</v>
      </c>
      <c r="D3237" s="85" t="s">
        <v>6790</v>
      </c>
      <c r="E3237" s="85">
        <v>1</v>
      </c>
      <c r="F3237" s="85" t="s">
        <v>56</v>
      </c>
      <c r="G3237" s="85">
        <v>1</v>
      </c>
      <c r="H3237" s="86">
        <v>2400</v>
      </c>
      <c r="I3237" s="94">
        <v>0.28000000000000003</v>
      </c>
      <c r="J3237" s="78">
        <f t="shared" si="105"/>
        <v>1728</v>
      </c>
    </row>
    <row r="3238" spans="1:10" ht="15.5">
      <c r="A3238" s="34">
        <f t="shared" si="106"/>
        <v>3234</v>
      </c>
      <c r="B3238" s="85" t="s">
        <v>6462</v>
      </c>
      <c r="C3238" s="85" t="s">
        <v>6794</v>
      </c>
      <c r="D3238" s="85" t="s">
        <v>6790</v>
      </c>
      <c r="E3238" s="85">
        <v>1</v>
      </c>
      <c r="F3238" s="85" t="s">
        <v>56</v>
      </c>
      <c r="G3238" s="85">
        <v>1</v>
      </c>
      <c r="H3238" s="86">
        <v>300</v>
      </c>
      <c r="I3238" s="94">
        <v>0.28000000000000003</v>
      </c>
      <c r="J3238" s="78">
        <f t="shared" si="105"/>
        <v>216</v>
      </c>
    </row>
    <row r="3239" spans="1:10" ht="15.5">
      <c r="A3239" s="34">
        <f t="shared" si="106"/>
        <v>3235</v>
      </c>
      <c r="B3239" s="85" t="s">
        <v>6462</v>
      </c>
      <c r="C3239" s="85" t="s">
        <v>6795</v>
      </c>
      <c r="D3239" s="85" t="s">
        <v>6790</v>
      </c>
      <c r="E3239" s="85">
        <v>1</v>
      </c>
      <c r="F3239" s="85" t="s">
        <v>56</v>
      </c>
      <c r="G3239" s="85">
        <v>1</v>
      </c>
      <c r="H3239" s="86">
        <v>450</v>
      </c>
      <c r="I3239" s="94">
        <v>0.28000000000000003</v>
      </c>
      <c r="J3239" s="78">
        <f t="shared" si="105"/>
        <v>324</v>
      </c>
    </row>
    <row r="3240" spans="1:10" ht="15.5">
      <c r="A3240" s="34">
        <f t="shared" si="106"/>
        <v>3236</v>
      </c>
      <c r="B3240" s="85" t="s">
        <v>6462</v>
      </c>
      <c r="C3240" s="85" t="s">
        <v>6796</v>
      </c>
      <c r="D3240" s="85" t="s">
        <v>6790</v>
      </c>
      <c r="E3240" s="85">
        <v>1</v>
      </c>
      <c r="F3240" s="85" t="s">
        <v>56</v>
      </c>
      <c r="G3240" s="85">
        <v>1</v>
      </c>
      <c r="H3240" s="86">
        <v>600</v>
      </c>
      <c r="I3240" s="94">
        <v>0.28000000000000003</v>
      </c>
      <c r="J3240" s="78">
        <f t="shared" si="105"/>
        <v>432</v>
      </c>
    </row>
    <row r="3241" spans="1:10" ht="15.5">
      <c r="A3241" s="34">
        <f t="shared" si="106"/>
        <v>3237</v>
      </c>
      <c r="B3241" s="85" t="s">
        <v>6462</v>
      </c>
      <c r="C3241" s="85" t="s">
        <v>6797</v>
      </c>
      <c r="D3241" s="85" t="s">
        <v>6790</v>
      </c>
      <c r="E3241" s="85">
        <v>1</v>
      </c>
      <c r="F3241" s="85" t="s">
        <v>56</v>
      </c>
      <c r="G3241" s="85">
        <v>1</v>
      </c>
      <c r="H3241" s="86">
        <v>750</v>
      </c>
      <c r="I3241" s="94">
        <v>0.28000000000000003</v>
      </c>
      <c r="J3241" s="78">
        <f t="shared" si="105"/>
        <v>540</v>
      </c>
    </row>
    <row r="3242" spans="1:10" ht="15.5">
      <c r="A3242" s="34">
        <f t="shared" si="106"/>
        <v>3238</v>
      </c>
      <c r="B3242" s="85" t="s">
        <v>6462</v>
      </c>
      <c r="C3242" s="85" t="s">
        <v>6798</v>
      </c>
      <c r="D3242" s="85" t="s">
        <v>6790</v>
      </c>
      <c r="E3242" s="85">
        <v>1</v>
      </c>
      <c r="F3242" s="85" t="s">
        <v>56</v>
      </c>
      <c r="G3242" s="85">
        <v>1</v>
      </c>
      <c r="H3242" s="86">
        <v>900</v>
      </c>
      <c r="I3242" s="94">
        <v>0.28000000000000003</v>
      </c>
      <c r="J3242" s="78">
        <f t="shared" si="105"/>
        <v>648</v>
      </c>
    </row>
    <row r="3243" spans="1:10" ht="15.5">
      <c r="A3243" s="34">
        <f t="shared" si="106"/>
        <v>3239</v>
      </c>
      <c r="B3243" s="85" t="s">
        <v>6462</v>
      </c>
      <c r="C3243" s="85" t="s">
        <v>6799</v>
      </c>
      <c r="D3243" s="85" t="s">
        <v>6790</v>
      </c>
      <c r="E3243" s="85">
        <v>1</v>
      </c>
      <c r="F3243" s="85" t="s">
        <v>56</v>
      </c>
      <c r="G3243" s="85">
        <v>1</v>
      </c>
      <c r="H3243" s="86">
        <v>1050</v>
      </c>
      <c r="I3243" s="94">
        <v>0.28000000000000003</v>
      </c>
      <c r="J3243" s="78">
        <f t="shared" si="105"/>
        <v>756</v>
      </c>
    </row>
    <row r="3244" spans="1:10" ht="15.5">
      <c r="A3244" s="34">
        <f t="shared" si="106"/>
        <v>3240</v>
      </c>
      <c r="B3244" s="85" t="s">
        <v>6462</v>
      </c>
      <c r="C3244" s="85" t="s">
        <v>6800</v>
      </c>
      <c r="D3244" s="85" t="s">
        <v>6790</v>
      </c>
      <c r="E3244" s="85">
        <v>1</v>
      </c>
      <c r="F3244" s="85" t="s">
        <v>56</v>
      </c>
      <c r="G3244" s="85">
        <v>1</v>
      </c>
      <c r="H3244" s="86">
        <v>1200</v>
      </c>
      <c r="I3244" s="94">
        <v>0.28000000000000003</v>
      </c>
      <c r="J3244" s="78">
        <f t="shared" si="105"/>
        <v>864</v>
      </c>
    </row>
    <row r="3245" spans="1:10" ht="15.5">
      <c r="A3245" s="34">
        <f t="shared" si="106"/>
        <v>3241</v>
      </c>
      <c r="B3245" s="85" t="s">
        <v>6462</v>
      </c>
      <c r="C3245" s="85" t="s">
        <v>6801</v>
      </c>
      <c r="D3245" s="85" t="s">
        <v>6790</v>
      </c>
      <c r="E3245" s="85">
        <v>1</v>
      </c>
      <c r="F3245" s="85" t="s">
        <v>56</v>
      </c>
      <c r="G3245" s="85">
        <v>1</v>
      </c>
      <c r="H3245" s="86">
        <v>1350</v>
      </c>
      <c r="I3245" s="94">
        <v>0.28000000000000003</v>
      </c>
      <c r="J3245" s="78">
        <f t="shared" si="105"/>
        <v>972</v>
      </c>
    </row>
    <row r="3246" spans="1:10" ht="15.5">
      <c r="A3246" s="34">
        <f t="shared" si="106"/>
        <v>3242</v>
      </c>
      <c r="B3246" s="85" t="s">
        <v>6462</v>
      </c>
      <c r="C3246" s="85" t="s">
        <v>6802</v>
      </c>
      <c r="D3246" s="85" t="s">
        <v>6790</v>
      </c>
      <c r="E3246" s="85">
        <v>1</v>
      </c>
      <c r="F3246" s="85" t="s">
        <v>56</v>
      </c>
      <c r="G3246" s="85">
        <v>1</v>
      </c>
      <c r="H3246" s="86">
        <v>1500</v>
      </c>
      <c r="I3246" s="94">
        <v>0.28000000000000003</v>
      </c>
      <c r="J3246" s="78">
        <f t="shared" si="105"/>
        <v>1080</v>
      </c>
    </row>
    <row r="3247" spans="1:10" ht="15.5">
      <c r="A3247" s="34">
        <f t="shared" si="106"/>
        <v>3243</v>
      </c>
      <c r="B3247" s="85" t="s">
        <v>6462</v>
      </c>
      <c r="C3247" s="85" t="s">
        <v>6803</v>
      </c>
      <c r="D3247" s="85" t="s">
        <v>6790</v>
      </c>
      <c r="E3247" s="85">
        <v>1</v>
      </c>
      <c r="F3247" s="85" t="s">
        <v>56</v>
      </c>
      <c r="G3247" s="85">
        <v>1</v>
      </c>
      <c r="H3247" s="86">
        <v>1650</v>
      </c>
      <c r="I3247" s="94">
        <v>0.28000000000000003</v>
      </c>
      <c r="J3247" s="78">
        <f t="shared" si="105"/>
        <v>1188</v>
      </c>
    </row>
    <row r="3248" spans="1:10" ht="15.5">
      <c r="A3248" s="34">
        <f t="shared" si="106"/>
        <v>3244</v>
      </c>
      <c r="B3248" s="85" t="s">
        <v>6462</v>
      </c>
      <c r="C3248" s="85" t="s">
        <v>6804</v>
      </c>
      <c r="D3248" s="85" t="s">
        <v>6790</v>
      </c>
      <c r="E3248" s="85">
        <v>1</v>
      </c>
      <c r="F3248" s="85" t="s">
        <v>56</v>
      </c>
      <c r="G3248" s="85">
        <v>1</v>
      </c>
      <c r="H3248" s="86">
        <v>150</v>
      </c>
      <c r="I3248" s="94">
        <v>0.28000000000000003</v>
      </c>
      <c r="J3248" s="78">
        <f t="shared" si="105"/>
        <v>108</v>
      </c>
    </row>
    <row r="3249" spans="1:10" ht="15.5">
      <c r="A3249" s="34">
        <f t="shared" si="106"/>
        <v>3245</v>
      </c>
      <c r="B3249" s="85" t="s">
        <v>6462</v>
      </c>
      <c r="C3249" s="85" t="s">
        <v>6805</v>
      </c>
      <c r="D3249" s="85" t="s">
        <v>6790</v>
      </c>
      <c r="E3249" s="85">
        <v>1</v>
      </c>
      <c r="F3249" s="85" t="s">
        <v>56</v>
      </c>
      <c r="G3249" s="85">
        <v>1</v>
      </c>
      <c r="H3249" s="86">
        <v>1800</v>
      </c>
      <c r="I3249" s="94">
        <v>0.28000000000000003</v>
      </c>
      <c r="J3249" s="78">
        <f t="shared" si="105"/>
        <v>1296</v>
      </c>
    </row>
    <row r="3250" spans="1:10" ht="15.5">
      <c r="A3250" s="34">
        <f t="shared" si="106"/>
        <v>3246</v>
      </c>
      <c r="B3250" s="85" t="s">
        <v>6462</v>
      </c>
      <c r="C3250" s="85" t="s">
        <v>6806</v>
      </c>
      <c r="D3250" s="85" t="s">
        <v>6790</v>
      </c>
      <c r="E3250" s="85">
        <v>1</v>
      </c>
      <c r="F3250" s="85" t="s">
        <v>56</v>
      </c>
      <c r="G3250" s="85">
        <v>1</v>
      </c>
      <c r="H3250" s="86">
        <v>2340</v>
      </c>
      <c r="I3250" s="94">
        <v>0.28000000000000003</v>
      </c>
      <c r="J3250" s="78">
        <f t="shared" si="105"/>
        <v>1684.8</v>
      </c>
    </row>
    <row r="3251" spans="1:10" ht="15.5">
      <c r="A3251" s="34">
        <f t="shared" si="106"/>
        <v>3247</v>
      </c>
      <c r="B3251" s="85" t="s">
        <v>6462</v>
      </c>
      <c r="C3251" s="85" t="s">
        <v>6807</v>
      </c>
      <c r="D3251" s="85" t="s">
        <v>6790</v>
      </c>
      <c r="E3251" s="85">
        <v>1</v>
      </c>
      <c r="F3251" s="85" t="s">
        <v>56</v>
      </c>
      <c r="G3251" s="85">
        <v>1</v>
      </c>
      <c r="H3251" s="86">
        <v>2520</v>
      </c>
      <c r="I3251" s="94">
        <v>0.28000000000000003</v>
      </c>
      <c r="J3251" s="78">
        <f t="shared" si="105"/>
        <v>1814.3999999999999</v>
      </c>
    </row>
    <row r="3252" spans="1:10" ht="15.5">
      <c r="A3252" s="34">
        <f t="shared" si="106"/>
        <v>3248</v>
      </c>
      <c r="B3252" s="85" t="s">
        <v>6462</v>
      </c>
      <c r="C3252" s="85" t="s">
        <v>6808</v>
      </c>
      <c r="D3252" s="85" t="s">
        <v>6790</v>
      </c>
      <c r="E3252" s="85">
        <v>1</v>
      </c>
      <c r="F3252" s="85" t="s">
        <v>56</v>
      </c>
      <c r="G3252" s="85">
        <v>1</v>
      </c>
      <c r="H3252" s="86">
        <v>2700</v>
      </c>
      <c r="I3252" s="94">
        <v>0.28000000000000003</v>
      </c>
      <c r="J3252" s="78">
        <f t="shared" si="105"/>
        <v>1944</v>
      </c>
    </row>
    <row r="3253" spans="1:10" ht="15.5">
      <c r="A3253" s="34">
        <f t="shared" si="106"/>
        <v>3249</v>
      </c>
      <c r="B3253" s="85" t="s">
        <v>6462</v>
      </c>
      <c r="C3253" s="85" t="s">
        <v>6809</v>
      </c>
      <c r="D3253" s="85" t="s">
        <v>6790</v>
      </c>
      <c r="E3253" s="85">
        <v>1</v>
      </c>
      <c r="F3253" s="85" t="s">
        <v>56</v>
      </c>
      <c r="G3253" s="85">
        <v>1</v>
      </c>
      <c r="H3253" s="86">
        <v>2880</v>
      </c>
      <c r="I3253" s="94">
        <v>0.28000000000000003</v>
      </c>
      <c r="J3253" s="78">
        <f t="shared" ref="J3253:J3316" si="107">H3253*(1-I3253)</f>
        <v>2073.6</v>
      </c>
    </row>
    <row r="3254" spans="1:10" ht="15.5">
      <c r="A3254" s="34">
        <f t="shared" si="106"/>
        <v>3250</v>
      </c>
      <c r="B3254" s="85" t="s">
        <v>6462</v>
      </c>
      <c r="C3254" s="85" t="s">
        <v>6810</v>
      </c>
      <c r="D3254" s="85" t="s">
        <v>6790</v>
      </c>
      <c r="E3254" s="85">
        <v>1</v>
      </c>
      <c r="F3254" s="85" t="s">
        <v>56</v>
      </c>
      <c r="G3254" s="85">
        <v>1</v>
      </c>
      <c r="H3254" s="86">
        <v>3060</v>
      </c>
      <c r="I3254" s="94">
        <v>0.28000000000000003</v>
      </c>
      <c r="J3254" s="78">
        <f t="shared" si="107"/>
        <v>2203.1999999999998</v>
      </c>
    </row>
    <row r="3255" spans="1:10" ht="15.5">
      <c r="A3255" s="34">
        <f t="shared" si="106"/>
        <v>3251</v>
      </c>
      <c r="B3255" s="85" t="s">
        <v>6462</v>
      </c>
      <c r="C3255" s="85" t="s">
        <v>6811</v>
      </c>
      <c r="D3255" s="85" t="s">
        <v>6790</v>
      </c>
      <c r="E3255" s="85">
        <v>1</v>
      </c>
      <c r="F3255" s="85" t="s">
        <v>56</v>
      </c>
      <c r="G3255" s="85">
        <v>1</v>
      </c>
      <c r="H3255" s="86">
        <v>3240</v>
      </c>
      <c r="I3255" s="94">
        <v>0.28000000000000003</v>
      </c>
      <c r="J3255" s="78">
        <f t="shared" si="107"/>
        <v>2332.7999999999997</v>
      </c>
    </row>
    <row r="3256" spans="1:10" ht="15.5">
      <c r="A3256" s="34">
        <f t="shared" si="106"/>
        <v>3252</v>
      </c>
      <c r="B3256" s="85" t="s">
        <v>6462</v>
      </c>
      <c r="C3256" s="85" t="s">
        <v>6812</v>
      </c>
      <c r="D3256" s="85" t="s">
        <v>6790</v>
      </c>
      <c r="E3256" s="85">
        <v>1</v>
      </c>
      <c r="F3256" s="85" t="s">
        <v>56</v>
      </c>
      <c r="G3256" s="85">
        <v>1</v>
      </c>
      <c r="H3256" s="86">
        <v>3420</v>
      </c>
      <c r="I3256" s="94">
        <v>0.28000000000000003</v>
      </c>
      <c r="J3256" s="78">
        <f t="shared" si="107"/>
        <v>2462.4</v>
      </c>
    </row>
    <row r="3257" spans="1:10" ht="15.5">
      <c r="A3257" s="34">
        <f t="shared" si="106"/>
        <v>3253</v>
      </c>
      <c r="B3257" s="85" t="s">
        <v>6462</v>
      </c>
      <c r="C3257" s="85" t="s">
        <v>6813</v>
      </c>
      <c r="D3257" s="85" t="s">
        <v>6790</v>
      </c>
      <c r="E3257" s="85">
        <v>1</v>
      </c>
      <c r="F3257" s="85" t="s">
        <v>56</v>
      </c>
      <c r="G3257" s="85">
        <v>1</v>
      </c>
      <c r="H3257" s="86">
        <v>3600</v>
      </c>
      <c r="I3257" s="94">
        <v>0.28000000000000003</v>
      </c>
      <c r="J3257" s="78">
        <f t="shared" si="107"/>
        <v>2592</v>
      </c>
    </row>
    <row r="3258" spans="1:10" ht="15.5">
      <c r="A3258" s="34">
        <f t="shared" si="106"/>
        <v>3254</v>
      </c>
      <c r="B3258" s="85" t="s">
        <v>6462</v>
      </c>
      <c r="C3258" s="85" t="s">
        <v>6814</v>
      </c>
      <c r="D3258" s="85" t="s">
        <v>6790</v>
      </c>
      <c r="E3258" s="85">
        <v>1</v>
      </c>
      <c r="F3258" s="85" t="s">
        <v>56</v>
      </c>
      <c r="G3258" s="85">
        <v>1</v>
      </c>
      <c r="H3258" s="86">
        <v>3780</v>
      </c>
      <c r="I3258" s="94">
        <v>0.28000000000000003</v>
      </c>
      <c r="J3258" s="78">
        <f t="shared" si="107"/>
        <v>2721.6</v>
      </c>
    </row>
    <row r="3259" spans="1:10" ht="15.5">
      <c r="A3259" s="34">
        <f t="shared" si="106"/>
        <v>3255</v>
      </c>
      <c r="B3259" s="85" t="s">
        <v>6462</v>
      </c>
      <c r="C3259" s="85" t="s">
        <v>6815</v>
      </c>
      <c r="D3259" s="85" t="s">
        <v>6790</v>
      </c>
      <c r="E3259" s="85">
        <v>1</v>
      </c>
      <c r="F3259" s="85" t="s">
        <v>56</v>
      </c>
      <c r="G3259" s="85">
        <v>1</v>
      </c>
      <c r="H3259" s="86">
        <v>3960</v>
      </c>
      <c r="I3259" s="94">
        <v>0.28000000000000003</v>
      </c>
      <c r="J3259" s="78">
        <f t="shared" si="107"/>
        <v>2851.2</v>
      </c>
    </row>
    <row r="3260" spans="1:10" ht="15.5">
      <c r="A3260" s="34">
        <f t="shared" si="106"/>
        <v>3256</v>
      </c>
      <c r="B3260" s="85" t="s">
        <v>6462</v>
      </c>
      <c r="C3260" s="85" t="s">
        <v>6816</v>
      </c>
      <c r="D3260" s="85" t="s">
        <v>6790</v>
      </c>
      <c r="E3260" s="85">
        <v>1</v>
      </c>
      <c r="F3260" s="85" t="s">
        <v>56</v>
      </c>
      <c r="G3260" s="85">
        <v>1</v>
      </c>
      <c r="H3260" s="86">
        <v>1440</v>
      </c>
      <c r="I3260" s="94">
        <v>0.28000000000000003</v>
      </c>
      <c r="J3260" s="78">
        <f t="shared" si="107"/>
        <v>1036.8</v>
      </c>
    </row>
    <row r="3261" spans="1:10" ht="15.5">
      <c r="A3261" s="34">
        <f t="shared" si="106"/>
        <v>3257</v>
      </c>
      <c r="B3261" s="85" t="s">
        <v>6462</v>
      </c>
      <c r="C3261" s="85" t="s">
        <v>6817</v>
      </c>
      <c r="D3261" s="85" t="s">
        <v>6790</v>
      </c>
      <c r="E3261" s="85">
        <v>1</v>
      </c>
      <c r="F3261" s="85" t="s">
        <v>56</v>
      </c>
      <c r="G3261" s="85">
        <v>1</v>
      </c>
      <c r="H3261" s="86">
        <v>1620</v>
      </c>
      <c r="I3261" s="94">
        <v>0.28000000000000003</v>
      </c>
      <c r="J3261" s="78">
        <f t="shared" si="107"/>
        <v>1166.3999999999999</v>
      </c>
    </row>
    <row r="3262" spans="1:10" ht="15.5">
      <c r="A3262" s="34">
        <f t="shared" si="106"/>
        <v>3258</v>
      </c>
      <c r="B3262" s="85" t="s">
        <v>6462</v>
      </c>
      <c r="C3262" s="85" t="s">
        <v>6818</v>
      </c>
      <c r="D3262" s="85" t="s">
        <v>6790</v>
      </c>
      <c r="E3262" s="85">
        <v>1</v>
      </c>
      <c r="F3262" s="85" t="s">
        <v>56</v>
      </c>
      <c r="G3262" s="85">
        <v>1</v>
      </c>
      <c r="H3262" s="86">
        <v>1800</v>
      </c>
      <c r="I3262" s="94">
        <v>0.28000000000000003</v>
      </c>
      <c r="J3262" s="78">
        <f t="shared" si="107"/>
        <v>1296</v>
      </c>
    </row>
    <row r="3263" spans="1:10" ht="15.5">
      <c r="A3263" s="34">
        <f t="shared" si="106"/>
        <v>3259</v>
      </c>
      <c r="B3263" s="85" t="s">
        <v>6462</v>
      </c>
      <c r="C3263" s="85" t="s">
        <v>6819</v>
      </c>
      <c r="D3263" s="85" t="s">
        <v>6790</v>
      </c>
      <c r="E3263" s="85">
        <v>1</v>
      </c>
      <c r="F3263" s="85" t="s">
        <v>56</v>
      </c>
      <c r="G3263" s="85">
        <v>1</v>
      </c>
      <c r="H3263" s="86">
        <v>1980</v>
      </c>
      <c r="I3263" s="94">
        <v>0.28000000000000003</v>
      </c>
      <c r="J3263" s="78">
        <f t="shared" si="107"/>
        <v>1425.6</v>
      </c>
    </row>
    <row r="3264" spans="1:10" ht="15.5">
      <c r="A3264" s="34">
        <f t="shared" si="106"/>
        <v>3260</v>
      </c>
      <c r="B3264" s="85" t="s">
        <v>6462</v>
      </c>
      <c r="C3264" s="85" t="s">
        <v>6820</v>
      </c>
      <c r="D3264" s="85" t="s">
        <v>6790</v>
      </c>
      <c r="E3264" s="85">
        <v>1</v>
      </c>
      <c r="F3264" s="85" t="s">
        <v>56</v>
      </c>
      <c r="G3264" s="85">
        <v>1</v>
      </c>
      <c r="H3264" s="86">
        <v>2160</v>
      </c>
      <c r="I3264" s="94">
        <v>0.28000000000000003</v>
      </c>
      <c r="J3264" s="78">
        <f t="shared" si="107"/>
        <v>1555.2</v>
      </c>
    </row>
    <row r="3265" spans="1:10" ht="15.5">
      <c r="A3265" s="34">
        <f t="shared" si="106"/>
        <v>3261</v>
      </c>
      <c r="B3265" s="85" t="s">
        <v>6462</v>
      </c>
      <c r="C3265" s="85" t="s">
        <v>6821</v>
      </c>
      <c r="D3265" s="85" t="s">
        <v>6822</v>
      </c>
      <c r="E3265" s="85">
        <v>1</v>
      </c>
      <c r="F3265" s="85" t="s">
        <v>56</v>
      </c>
      <c r="G3265" s="85">
        <v>1</v>
      </c>
      <c r="H3265" s="86">
        <v>200</v>
      </c>
      <c r="I3265" s="94">
        <v>0.28000000000000003</v>
      </c>
      <c r="J3265" s="78">
        <f t="shared" si="107"/>
        <v>144</v>
      </c>
    </row>
    <row r="3266" spans="1:10" ht="15.5">
      <c r="A3266" s="34">
        <f t="shared" si="106"/>
        <v>3262</v>
      </c>
      <c r="B3266" s="85" t="s">
        <v>6462</v>
      </c>
      <c r="C3266" s="85" t="s">
        <v>6823</v>
      </c>
      <c r="D3266" s="85" t="s">
        <v>6824</v>
      </c>
      <c r="E3266" s="85">
        <v>1</v>
      </c>
      <c r="F3266" s="85" t="s">
        <v>56</v>
      </c>
      <c r="G3266" s="85">
        <v>1</v>
      </c>
      <c r="H3266" s="86">
        <v>280</v>
      </c>
      <c r="I3266" s="94">
        <v>0.28000000000000003</v>
      </c>
      <c r="J3266" s="78">
        <f t="shared" si="107"/>
        <v>201.6</v>
      </c>
    </row>
    <row r="3267" spans="1:10" ht="15.5">
      <c r="A3267" s="34">
        <f t="shared" si="106"/>
        <v>3263</v>
      </c>
      <c r="B3267" s="85" t="s">
        <v>6462</v>
      </c>
      <c r="C3267" s="85" t="s">
        <v>6825</v>
      </c>
      <c r="D3267" s="85" t="s">
        <v>6826</v>
      </c>
      <c r="E3267" s="85">
        <v>1</v>
      </c>
      <c r="F3267" s="85" t="s">
        <v>56</v>
      </c>
      <c r="G3267" s="85">
        <v>1</v>
      </c>
      <c r="H3267" s="86">
        <v>360</v>
      </c>
      <c r="I3267" s="94">
        <v>0.28000000000000003</v>
      </c>
      <c r="J3267" s="78">
        <f t="shared" si="107"/>
        <v>259.2</v>
      </c>
    </row>
    <row r="3268" spans="1:10" ht="15.5">
      <c r="A3268" s="34">
        <f t="shared" si="106"/>
        <v>3264</v>
      </c>
      <c r="B3268" s="85" t="s">
        <v>6462</v>
      </c>
      <c r="C3268" s="85" t="s">
        <v>6827</v>
      </c>
      <c r="D3268" s="85" t="s">
        <v>6828</v>
      </c>
      <c r="E3268" s="85">
        <v>1</v>
      </c>
      <c r="F3268" s="85" t="s">
        <v>56</v>
      </c>
      <c r="G3268" s="85">
        <v>1</v>
      </c>
      <c r="H3268" s="86">
        <v>200</v>
      </c>
      <c r="I3268" s="94">
        <v>0.28000000000000003</v>
      </c>
      <c r="J3268" s="78">
        <f t="shared" si="107"/>
        <v>144</v>
      </c>
    </row>
    <row r="3269" spans="1:10" ht="15.5">
      <c r="A3269" s="34">
        <f t="shared" si="106"/>
        <v>3265</v>
      </c>
      <c r="B3269" s="85" t="s">
        <v>6462</v>
      </c>
      <c r="C3269" s="85" t="s">
        <v>6829</v>
      </c>
      <c r="D3269" s="85" t="s">
        <v>6830</v>
      </c>
      <c r="E3269" s="85">
        <v>1</v>
      </c>
      <c r="F3269" s="85" t="s">
        <v>56</v>
      </c>
      <c r="G3269" s="85">
        <v>1</v>
      </c>
      <c r="H3269" s="86">
        <v>280</v>
      </c>
      <c r="I3269" s="94">
        <v>0.28000000000000003</v>
      </c>
      <c r="J3269" s="78">
        <f t="shared" si="107"/>
        <v>201.6</v>
      </c>
    </row>
    <row r="3270" spans="1:10" ht="15.5">
      <c r="A3270" s="34">
        <f t="shared" si="106"/>
        <v>3266</v>
      </c>
      <c r="B3270" s="85" t="s">
        <v>6462</v>
      </c>
      <c r="C3270" s="85" t="s">
        <v>6831</v>
      </c>
      <c r="D3270" s="85" t="s">
        <v>6832</v>
      </c>
      <c r="E3270" s="85">
        <v>1</v>
      </c>
      <c r="F3270" s="85" t="s">
        <v>56</v>
      </c>
      <c r="G3270" s="85">
        <v>1</v>
      </c>
      <c r="H3270" s="86">
        <v>360</v>
      </c>
      <c r="I3270" s="94">
        <v>0.28000000000000003</v>
      </c>
      <c r="J3270" s="78">
        <f t="shared" si="107"/>
        <v>259.2</v>
      </c>
    </row>
    <row r="3271" spans="1:10" ht="15.5">
      <c r="A3271" s="34">
        <f t="shared" si="106"/>
        <v>3267</v>
      </c>
      <c r="B3271" s="85" t="s">
        <v>6462</v>
      </c>
      <c r="C3271" s="85" t="s">
        <v>6833</v>
      </c>
      <c r="D3271" s="85" t="s">
        <v>6790</v>
      </c>
      <c r="E3271" s="85">
        <v>1</v>
      </c>
      <c r="F3271" s="85" t="s">
        <v>56</v>
      </c>
      <c r="G3271" s="85">
        <v>1</v>
      </c>
      <c r="H3271" s="86">
        <v>200</v>
      </c>
      <c r="I3271" s="94">
        <v>0.28000000000000003</v>
      </c>
      <c r="J3271" s="78">
        <f t="shared" si="107"/>
        <v>144</v>
      </c>
    </row>
    <row r="3272" spans="1:10" ht="15.5">
      <c r="A3272" s="34">
        <f t="shared" si="106"/>
        <v>3268</v>
      </c>
      <c r="B3272" s="85" t="s">
        <v>6462</v>
      </c>
      <c r="C3272" s="85" t="s">
        <v>6834</v>
      </c>
      <c r="D3272" s="85" t="s">
        <v>6790</v>
      </c>
      <c r="E3272" s="85">
        <v>1</v>
      </c>
      <c r="F3272" s="85" t="s">
        <v>56</v>
      </c>
      <c r="G3272" s="85">
        <v>1</v>
      </c>
      <c r="H3272" s="86">
        <v>100</v>
      </c>
      <c r="I3272" s="94">
        <v>0.28000000000000003</v>
      </c>
      <c r="J3272" s="78">
        <f t="shared" si="107"/>
        <v>72</v>
      </c>
    </row>
    <row r="3273" spans="1:10" ht="15.5">
      <c r="A3273" s="34">
        <f t="shared" si="106"/>
        <v>3269</v>
      </c>
      <c r="B3273" s="85" t="s">
        <v>6462</v>
      </c>
      <c r="C3273" s="85" t="s">
        <v>6835</v>
      </c>
      <c r="D3273" s="85" t="s">
        <v>6836</v>
      </c>
      <c r="E3273" s="85">
        <v>1</v>
      </c>
      <c r="F3273" s="85" t="s">
        <v>56</v>
      </c>
      <c r="G3273" s="85">
        <v>1</v>
      </c>
      <c r="H3273" s="86">
        <v>50</v>
      </c>
      <c r="I3273" s="94">
        <v>0.28000000000000003</v>
      </c>
      <c r="J3273" s="78">
        <f t="shared" si="107"/>
        <v>36</v>
      </c>
    </row>
    <row r="3274" spans="1:10" ht="15.5">
      <c r="A3274" s="34">
        <f t="shared" si="106"/>
        <v>3270</v>
      </c>
      <c r="B3274" s="85" t="s">
        <v>6462</v>
      </c>
      <c r="C3274" s="85" t="s">
        <v>6837</v>
      </c>
      <c r="D3274" s="85" t="s">
        <v>6838</v>
      </c>
      <c r="E3274" s="85">
        <v>1</v>
      </c>
      <c r="F3274" s="85" t="s">
        <v>56</v>
      </c>
      <c r="G3274" s="85">
        <v>1</v>
      </c>
      <c r="H3274" s="86">
        <v>70</v>
      </c>
      <c r="I3274" s="94">
        <v>0.28000000000000003</v>
      </c>
      <c r="J3274" s="78">
        <f t="shared" si="107"/>
        <v>50.4</v>
      </c>
    </row>
    <row r="3275" spans="1:10" ht="15.5">
      <c r="A3275" s="34">
        <f t="shared" si="106"/>
        <v>3271</v>
      </c>
      <c r="B3275" s="85" t="s">
        <v>6462</v>
      </c>
      <c r="C3275" s="85" t="s">
        <v>6839</v>
      </c>
      <c r="D3275" s="85" t="s">
        <v>6840</v>
      </c>
      <c r="E3275" s="85">
        <v>1</v>
      </c>
      <c r="F3275" s="85" t="s">
        <v>56</v>
      </c>
      <c r="G3275" s="85">
        <v>1</v>
      </c>
      <c r="H3275" s="86">
        <v>90</v>
      </c>
      <c r="I3275" s="94">
        <v>0.28000000000000003</v>
      </c>
      <c r="J3275" s="78">
        <f t="shared" si="107"/>
        <v>64.8</v>
      </c>
    </row>
    <row r="3276" spans="1:10" ht="15.5">
      <c r="A3276" s="34">
        <f t="shared" si="106"/>
        <v>3272</v>
      </c>
      <c r="B3276" s="85" t="s">
        <v>6462</v>
      </c>
      <c r="C3276" s="85" t="s">
        <v>6841</v>
      </c>
      <c r="D3276" s="85" t="s">
        <v>6842</v>
      </c>
      <c r="E3276" s="85">
        <v>1</v>
      </c>
      <c r="F3276" s="85" t="s">
        <v>56</v>
      </c>
      <c r="G3276" s="85">
        <v>1</v>
      </c>
      <c r="H3276" s="86">
        <v>880</v>
      </c>
      <c r="I3276" s="94">
        <v>0.28000000000000003</v>
      </c>
      <c r="J3276" s="78">
        <f t="shared" si="107"/>
        <v>633.6</v>
      </c>
    </row>
    <row r="3277" spans="1:10" ht="26">
      <c r="A3277" s="34">
        <f t="shared" si="106"/>
        <v>3273</v>
      </c>
      <c r="B3277" s="85" t="s">
        <v>6462</v>
      </c>
      <c r="C3277" s="85" t="s">
        <v>6843</v>
      </c>
      <c r="D3277" s="85" t="s">
        <v>6844</v>
      </c>
      <c r="E3277" s="85">
        <v>1</v>
      </c>
      <c r="F3277" s="85" t="s">
        <v>56</v>
      </c>
      <c r="G3277" s="85">
        <v>1</v>
      </c>
      <c r="H3277" s="86">
        <v>4050</v>
      </c>
      <c r="I3277" s="94">
        <v>0.28000000000000003</v>
      </c>
      <c r="J3277" s="78">
        <f t="shared" si="107"/>
        <v>2916</v>
      </c>
    </row>
    <row r="3278" spans="1:10" ht="15.5">
      <c r="A3278" s="34">
        <f t="shared" si="106"/>
        <v>3274</v>
      </c>
      <c r="B3278" s="85" t="s">
        <v>6462</v>
      </c>
      <c r="C3278" s="85" t="s">
        <v>6845</v>
      </c>
      <c r="D3278" s="85" t="s">
        <v>6846</v>
      </c>
      <c r="E3278" s="85">
        <v>1</v>
      </c>
      <c r="F3278" s="85" t="s">
        <v>56</v>
      </c>
      <c r="G3278" s="85">
        <v>1</v>
      </c>
      <c r="H3278" s="86">
        <v>120</v>
      </c>
      <c r="I3278" s="94">
        <v>0.28000000000000003</v>
      </c>
      <c r="J3278" s="78">
        <f t="shared" si="107"/>
        <v>86.399999999999991</v>
      </c>
    </row>
    <row r="3279" spans="1:10" ht="15.5">
      <c r="A3279" s="34">
        <f t="shared" si="106"/>
        <v>3275</v>
      </c>
      <c r="B3279" s="85" t="s">
        <v>6462</v>
      </c>
      <c r="C3279" s="85" t="s">
        <v>6847</v>
      </c>
      <c r="D3279" s="85" t="s">
        <v>6848</v>
      </c>
      <c r="E3279" s="85">
        <v>1</v>
      </c>
      <c r="F3279" s="85" t="s">
        <v>56</v>
      </c>
      <c r="G3279" s="85">
        <v>1</v>
      </c>
      <c r="H3279" s="86">
        <v>160</v>
      </c>
      <c r="I3279" s="94">
        <v>0.28000000000000003</v>
      </c>
      <c r="J3279" s="78">
        <f t="shared" si="107"/>
        <v>115.19999999999999</v>
      </c>
    </row>
    <row r="3280" spans="1:10" ht="15.5">
      <c r="A3280" s="34">
        <f t="shared" si="106"/>
        <v>3276</v>
      </c>
      <c r="B3280" s="85" t="s">
        <v>6462</v>
      </c>
      <c r="C3280" s="85" t="s">
        <v>6849</v>
      </c>
      <c r="D3280" s="85" t="s">
        <v>6850</v>
      </c>
      <c r="E3280" s="85">
        <v>1</v>
      </c>
      <c r="F3280" s="85" t="s">
        <v>56</v>
      </c>
      <c r="G3280" s="85">
        <v>1</v>
      </c>
      <c r="H3280" s="86">
        <v>200</v>
      </c>
      <c r="I3280" s="94">
        <v>0.28000000000000003</v>
      </c>
      <c r="J3280" s="78">
        <f t="shared" si="107"/>
        <v>144</v>
      </c>
    </row>
    <row r="3281" spans="1:10" ht="15.5">
      <c r="A3281" s="34">
        <f t="shared" si="106"/>
        <v>3277</v>
      </c>
      <c r="B3281" s="81" t="s">
        <v>186</v>
      </c>
      <c r="C3281" s="81" t="s">
        <v>6868</v>
      </c>
      <c r="D3281" s="81" t="s">
        <v>6869</v>
      </c>
      <c r="E3281" s="81">
        <v>1</v>
      </c>
      <c r="F3281" s="81" t="s">
        <v>6870</v>
      </c>
      <c r="G3281" s="81">
        <v>1</v>
      </c>
      <c r="H3281" s="82">
        <v>1365</v>
      </c>
      <c r="I3281" s="92">
        <v>0.28000000000000003</v>
      </c>
      <c r="J3281" s="78">
        <f t="shared" si="107"/>
        <v>982.8</v>
      </c>
    </row>
    <row r="3282" spans="1:10" ht="15.5">
      <c r="A3282" s="34">
        <f t="shared" si="106"/>
        <v>3278</v>
      </c>
      <c r="B3282" s="81" t="s">
        <v>186</v>
      </c>
      <c r="C3282" s="81" t="s">
        <v>6871</v>
      </c>
      <c r="D3282" s="81" t="s">
        <v>6229</v>
      </c>
      <c r="E3282" s="81">
        <v>1</v>
      </c>
      <c r="F3282" s="81" t="s">
        <v>6870</v>
      </c>
      <c r="G3282" s="81">
        <v>1</v>
      </c>
      <c r="H3282" s="82">
        <v>240</v>
      </c>
      <c r="I3282" s="92">
        <v>0.28000000000000003</v>
      </c>
      <c r="J3282" s="78">
        <f t="shared" si="107"/>
        <v>172.79999999999998</v>
      </c>
    </row>
    <row r="3283" spans="1:10" ht="15.5">
      <c r="A3283" s="34">
        <f t="shared" si="106"/>
        <v>3279</v>
      </c>
      <c r="B3283" s="81" t="s">
        <v>186</v>
      </c>
      <c r="C3283" s="81" t="s">
        <v>6872</v>
      </c>
      <c r="D3283" s="81" t="s">
        <v>6873</v>
      </c>
      <c r="E3283" s="81">
        <v>1</v>
      </c>
      <c r="F3283" s="81" t="s">
        <v>6870</v>
      </c>
      <c r="G3283" s="81">
        <v>1</v>
      </c>
      <c r="H3283" s="82">
        <v>85.3</v>
      </c>
      <c r="I3283" s="92">
        <v>0.28000000000000003</v>
      </c>
      <c r="J3283" s="78">
        <f t="shared" si="107"/>
        <v>61.415999999999997</v>
      </c>
    </row>
    <row r="3284" spans="1:10" ht="15.5">
      <c r="A3284" s="34">
        <f t="shared" si="106"/>
        <v>3280</v>
      </c>
      <c r="B3284" s="81" t="s">
        <v>186</v>
      </c>
      <c r="C3284" s="81" t="s">
        <v>6874</v>
      </c>
      <c r="D3284" s="81" t="s">
        <v>6875</v>
      </c>
      <c r="E3284" s="81">
        <v>1</v>
      </c>
      <c r="F3284" s="81" t="s">
        <v>6870</v>
      </c>
      <c r="G3284" s="81">
        <v>1</v>
      </c>
      <c r="H3284" s="82">
        <v>150.69999999999999</v>
      </c>
      <c r="I3284" s="92">
        <v>0.28000000000000003</v>
      </c>
      <c r="J3284" s="78">
        <f t="shared" si="107"/>
        <v>108.50399999999999</v>
      </c>
    </row>
    <row r="3285" spans="1:10" ht="15.5">
      <c r="A3285" s="34">
        <f t="shared" si="106"/>
        <v>3281</v>
      </c>
      <c r="B3285" s="81" t="s">
        <v>186</v>
      </c>
      <c r="C3285" s="81" t="s">
        <v>6876</v>
      </c>
      <c r="D3285" s="81" t="s">
        <v>6877</v>
      </c>
      <c r="E3285" s="81">
        <v>1</v>
      </c>
      <c r="F3285" s="81" t="s">
        <v>6870</v>
      </c>
      <c r="G3285" s="81">
        <v>1</v>
      </c>
      <c r="H3285" s="82">
        <v>244</v>
      </c>
      <c r="I3285" s="92">
        <v>0.28000000000000003</v>
      </c>
      <c r="J3285" s="78">
        <f t="shared" si="107"/>
        <v>175.68</v>
      </c>
    </row>
    <row r="3286" spans="1:10" ht="15.5">
      <c r="A3286" s="34">
        <f t="shared" si="106"/>
        <v>3282</v>
      </c>
      <c r="B3286" s="81" t="s">
        <v>186</v>
      </c>
      <c r="C3286" s="81" t="s">
        <v>6878</v>
      </c>
      <c r="D3286" s="81" t="s">
        <v>6879</v>
      </c>
      <c r="E3286" s="81">
        <v>1</v>
      </c>
      <c r="F3286" s="81" t="s">
        <v>6870</v>
      </c>
      <c r="G3286" s="81">
        <v>1</v>
      </c>
      <c r="H3286" s="82">
        <v>41.5</v>
      </c>
      <c r="I3286" s="92">
        <v>0.28000000000000003</v>
      </c>
      <c r="J3286" s="78">
        <f t="shared" si="107"/>
        <v>29.88</v>
      </c>
    </row>
    <row r="3287" spans="1:10" ht="15.5">
      <c r="A3287" s="34">
        <f t="shared" ref="A3287:A3350" si="108">SUM(A3286+1)</f>
        <v>3283</v>
      </c>
      <c r="B3287" s="81" t="s">
        <v>186</v>
      </c>
      <c r="C3287" s="81" t="s">
        <v>6880</v>
      </c>
      <c r="D3287" s="81" t="s">
        <v>6881</v>
      </c>
      <c r="E3287" s="81">
        <v>1</v>
      </c>
      <c r="F3287" s="81" t="s">
        <v>6870</v>
      </c>
      <c r="G3287" s="81">
        <v>1</v>
      </c>
      <c r="H3287" s="82">
        <v>105</v>
      </c>
      <c r="I3287" s="92">
        <v>0.28000000000000003</v>
      </c>
      <c r="J3287" s="78">
        <f t="shared" si="107"/>
        <v>75.599999999999994</v>
      </c>
    </row>
    <row r="3288" spans="1:10" ht="15.5">
      <c r="A3288" s="34">
        <f t="shared" si="108"/>
        <v>3284</v>
      </c>
      <c r="B3288" s="81" t="s">
        <v>186</v>
      </c>
      <c r="C3288" s="81" t="s">
        <v>6882</v>
      </c>
      <c r="D3288" s="81" t="s">
        <v>6883</v>
      </c>
      <c r="E3288" s="81">
        <v>1</v>
      </c>
      <c r="F3288" s="81" t="s">
        <v>6870</v>
      </c>
      <c r="G3288" s="81">
        <v>1</v>
      </c>
      <c r="H3288" s="82">
        <v>105</v>
      </c>
      <c r="I3288" s="92">
        <v>0.28000000000000003</v>
      </c>
      <c r="J3288" s="78">
        <f t="shared" si="107"/>
        <v>75.599999999999994</v>
      </c>
    </row>
    <row r="3289" spans="1:10" ht="15.5">
      <c r="A3289" s="34">
        <f t="shared" si="108"/>
        <v>3285</v>
      </c>
      <c r="B3289" s="81" t="s">
        <v>186</v>
      </c>
      <c r="C3289" s="81" t="s">
        <v>6884</v>
      </c>
      <c r="D3289" s="81" t="s">
        <v>6885</v>
      </c>
      <c r="E3289" s="81">
        <v>1</v>
      </c>
      <c r="F3289" s="81" t="s">
        <v>6870</v>
      </c>
      <c r="G3289" s="81">
        <v>1</v>
      </c>
      <c r="H3289" s="82">
        <v>1257</v>
      </c>
      <c r="I3289" s="92">
        <v>0.28000000000000003</v>
      </c>
      <c r="J3289" s="78">
        <f t="shared" si="107"/>
        <v>905.04</v>
      </c>
    </row>
    <row r="3290" spans="1:10" ht="43.5">
      <c r="A3290" s="34">
        <f t="shared" si="108"/>
        <v>3286</v>
      </c>
      <c r="B3290" s="81" t="s">
        <v>186</v>
      </c>
      <c r="C3290" s="81" t="s">
        <v>6886</v>
      </c>
      <c r="D3290" s="81" t="s">
        <v>6887</v>
      </c>
      <c r="E3290" s="81">
        <v>1</v>
      </c>
      <c r="F3290" s="81" t="s">
        <v>6870</v>
      </c>
      <c r="G3290" s="81">
        <v>1</v>
      </c>
      <c r="H3290" s="82">
        <v>67.3</v>
      </c>
      <c r="I3290" s="92">
        <v>0.28000000000000003</v>
      </c>
      <c r="J3290" s="78">
        <f t="shared" si="107"/>
        <v>48.455999999999996</v>
      </c>
    </row>
    <row r="3291" spans="1:10" ht="15.5">
      <c r="A3291" s="34">
        <f t="shared" si="108"/>
        <v>3287</v>
      </c>
      <c r="B3291" s="81" t="s">
        <v>186</v>
      </c>
      <c r="C3291" s="81" t="s">
        <v>6888</v>
      </c>
      <c r="D3291" s="81" t="s">
        <v>6889</v>
      </c>
      <c r="E3291" s="81">
        <v>1</v>
      </c>
      <c r="F3291" s="81" t="s">
        <v>6870</v>
      </c>
      <c r="G3291" s="81">
        <v>1</v>
      </c>
      <c r="H3291" s="82">
        <v>61.152000000000001</v>
      </c>
      <c r="I3291" s="92">
        <v>0.28000000000000003</v>
      </c>
      <c r="J3291" s="78">
        <f t="shared" si="107"/>
        <v>44.029440000000001</v>
      </c>
    </row>
    <row r="3292" spans="1:10" ht="29">
      <c r="A3292" s="34">
        <f t="shared" si="108"/>
        <v>3288</v>
      </c>
      <c r="B3292" s="81" t="s">
        <v>186</v>
      </c>
      <c r="C3292" s="81" t="s">
        <v>6890</v>
      </c>
      <c r="D3292" s="81" t="s">
        <v>6891</v>
      </c>
      <c r="E3292" s="81">
        <v>1</v>
      </c>
      <c r="F3292" s="81" t="s">
        <v>6870</v>
      </c>
      <c r="G3292" s="81">
        <v>1</v>
      </c>
      <c r="H3292" s="82">
        <v>78.5</v>
      </c>
      <c r="I3292" s="92">
        <v>0.28000000000000003</v>
      </c>
      <c r="J3292" s="78">
        <f t="shared" si="107"/>
        <v>56.519999999999996</v>
      </c>
    </row>
    <row r="3293" spans="1:10" ht="15.5">
      <c r="A3293" s="34">
        <f t="shared" si="108"/>
        <v>3289</v>
      </c>
      <c r="B3293" s="81" t="s">
        <v>186</v>
      </c>
      <c r="C3293" s="81" t="s">
        <v>6892</v>
      </c>
      <c r="D3293" s="81" t="s">
        <v>6893</v>
      </c>
      <c r="E3293" s="81">
        <v>1</v>
      </c>
      <c r="F3293" s="81" t="s">
        <v>6870</v>
      </c>
      <c r="G3293" s="81">
        <v>1</v>
      </c>
      <c r="H3293" s="82">
        <v>936</v>
      </c>
      <c r="I3293" s="92">
        <v>0.28000000000000003</v>
      </c>
      <c r="J3293" s="78">
        <f t="shared" si="107"/>
        <v>673.92</v>
      </c>
    </row>
    <row r="3294" spans="1:10" ht="15.5">
      <c r="A3294" s="34">
        <f t="shared" si="108"/>
        <v>3290</v>
      </c>
      <c r="B3294" s="81" t="s">
        <v>186</v>
      </c>
      <c r="C3294" s="81" t="s">
        <v>6894</v>
      </c>
      <c r="D3294" s="81" t="s">
        <v>6895</v>
      </c>
      <c r="E3294" s="81">
        <v>1</v>
      </c>
      <c r="F3294" s="81" t="s">
        <v>6870</v>
      </c>
      <c r="G3294" s="81">
        <v>1</v>
      </c>
      <c r="H3294" s="82">
        <v>325</v>
      </c>
      <c r="I3294" s="92">
        <v>0.28000000000000003</v>
      </c>
      <c r="J3294" s="78">
        <f t="shared" si="107"/>
        <v>234</v>
      </c>
    </row>
    <row r="3295" spans="1:10" ht="15.5">
      <c r="A3295" s="34">
        <f t="shared" si="108"/>
        <v>3291</v>
      </c>
      <c r="B3295" s="81" t="s">
        <v>186</v>
      </c>
      <c r="C3295" s="81" t="s">
        <v>6896</v>
      </c>
      <c r="D3295" s="81" t="s">
        <v>6897</v>
      </c>
      <c r="E3295" s="81">
        <v>1</v>
      </c>
      <c r="F3295" s="81" t="s">
        <v>6870</v>
      </c>
      <c r="G3295" s="81">
        <v>1</v>
      </c>
      <c r="H3295" s="82">
        <v>20.25</v>
      </c>
      <c r="I3295" s="92">
        <v>0.28000000000000003</v>
      </c>
      <c r="J3295" s="78">
        <f t="shared" si="107"/>
        <v>14.58</v>
      </c>
    </row>
    <row r="3296" spans="1:10" ht="15.5">
      <c r="A3296" s="34">
        <f t="shared" si="108"/>
        <v>3292</v>
      </c>
      <c r="B3296" s="81" t="s">
        <v>186</v>
      </c>
      <c r="C3296" s="81" t="s">
        <v>6898</v>
      </c>
      <c r="D3296" s="81" t="s">
        <v>6899</v>
      </c>
      <c r="E3296" s="81">
        <v>1</v>
      </c>
      <c r="F3296" s="81" t="s">
        <v>6870</v>
      </c>
      <c r="G3296" s="81">
        <v>1</v>
      </c>
      <c r="H3296" s="82">
        <v>12</v>
      </c>
      <c r="I3296" s="92">
        <v>0.28000000000000003</v>
      </c>
      <c r="J3296" s="78">
        <f t="shared" si="107"/>
        <v>8.64</v>
      </c>
    </row>
    <row r="3297" spans="1:10" ht="15.5">
      <c r="A3297" s="34">
        <f t="shared" si="108"/>
        <v>3293</v>
      </c>
      <c r="B3297" s="81" t="s">
        <v>186</v>
      </c>
      <c r="C3297" s="81" t="s">
        <v>6900</v>
      </c>
      <c r="D3297" s="81" t="s">
        <v>6901</v>
      </c>
      <c r="E3297" s="81">
        <v>1</v>
      </c>
      <c r="F3297" s="81" t="s">
        <v>6870</v>
      </c>
      <c r="G3297" s="81">
        <v>1</v>
      </c>
      <c r="H3297" s="82">
        <v>466.8</v>
      </c>
      <c r="I3297" s="92">
        <v>0.28000000000000003</v>
      </c>
      <c r="J3297" s="78">
        <f t="shared" si="107"/>
        <v>336.096</v>
      </c>
    </row>
    <row r="3298" spans="1:10" ht="15.5">
      <c r="A3298" s="34">
        <f t="shared" si="108"/>
        <v>3294</v>
      </c>
      <c r="B3298" s="81" t="s">
        <v>186</v>
      </c>
      <c r="C3298" s="81" t="s">
        <v>6902</v>
      </c>
      <c r="D3298" s="81" t="s">
        <v>6903</v>
      </c>
      <c r="E3298" s="81">
        <v>1</v>
      </c>
      <c r="F3298" s="81" t="s">
        <v>6870</v>
      </c>
      <c r="G3298" s="81">
        <v>1</v>
      </c>
      <c r="H3298" s="82">
        <v>266.3</v>
      </c>
      <c r="I3298" s="92">
        <v>0.28000000000000003</v>
      </c>
      <c r="J3298" s="78">
        <f t="shared" si="107"/>
        <v>191.73599999999999</v>
      </c>
    </row>
    <row r="3299" spans="1:10" ht="15.5">
      <c r="A3299" s="34">
        <f t="shared" si="108"/>
        <v>3295</v>
      </c>
      <c r="B3299" s="81" t="s">
        <v>186</v>
      </c>
      <c r="C3299" s="81" t="s">
        <v>6904</v>
      </c>
      <c r="D3299" s="81" t="s">
        <v>6905</v>
      </c>
      <c r="E3299" s="81">
        <v>1</v>
      </c>
      <c r="F3299" s="81" t="s">
        <v>6870</v>
      </c>
      <c r="G3299" s="81">
        <v>1</v>
      </c>
      <c r="H3299" s="82">
        <v>801</v>
      </c>
      <c r="I3299" s="92">
        <v>0.28000000000000003</v>
      </c>
      <c r="J3299" s="78">
        <f t="shared" si="107"/>
        <v>576.72</v>
      </c>
    </row>
    <row r="3300" spans="1:10" ht="15.5">
      <c r="A3300" s="34">
        <f t="shared" si="108"/>
        <v>3296</v>
      </c>
      <c r="B3300" s="81" t="s">
        <v>186</v>
      </c>
      <c r="C3300" s="81" t="s">
        <v>6906</v>
      </c>
      <c r="D3300" s="81" t="s">
        <v>6907</v>
      </c>
      <c r="E3300" s="81">
        <v>1</v>
      </c>
      <c r="F3300" s="81" t="s">
        <v>6870</v>
      </c>
      <c r="G3300" s="81">
        <v>1</v>
      </c>
      <c r="H3300" s="82">
        <v>104</v>
      </c>
      <c r="I3300" s="92">
        <v>0.28000000000000003</v>
      </c>
      <c r="J3300" s="78">
        <f t="shared" si="107"/>
        <v>74.88</v>
      </c>
    </row>
    <row r="3301" spans="1:10" ht="15.5">
      <c r="A3301" s="34">
        <f t="shared" si="108"/>
        <v>3297</v>
      </c>
      <c r="B3301" s="81" t="s">
        <v>186</v>
      </c>
      <c r="C3301" s="81" t="s">
        <v>6908</v>
      </c>
      <c r="D3301" s="81" t="s">
        <v>6909</v>
      </c>
      <c r="E3301" s="81">
        <v>1</v>
      </c>
      <c r="F3301" s="81" t="s">
        <v>6870</v>
      </c>
      <c r="G3301" s="81">
        <v>1</v>
      </c>
      <c r="H3301" s="82">
        <v>268</v>
      </c>
      <c r="I3301" s="92">
        <v>0.28000000000000003</v>
      </c>
      <c r="J3301" s="78">
        <f t="shared" si="107"/>
        <v>192.95999999999998</v>
      </c>
    </row>
    <row r="3302" spans="1:10" ht="15.5">
      <c r="A3302" s="34">
        <f t="shared" si="108"/>
        <v>3298</v>
      </c>
      <c r="B3302" s="81" t="s">
        <v>186</v>
      </c>
      <c r="C3302" s="81" t="s">
        <v>6910</v>
      </c>
      <c r="D3302" s="81" t="s">
        <v>6911</v>
      </c>
      <c r="E3302" s="81">
        <v>1</v>
      </c>
      <c r="F3302" s="81" t="s">
        <v>6870</v>
      </c>
      <c r="G3302" s="81">
        <v>1</v>
      </c>
      <c r="H3302" s="82">
        <v>268</v>
      </c>
      <c r="I3302" s="92">
        <v>0.28000000000000003</v>
      </c>
      <c r="J3302" s="78">
        <f t="shared" si="107"/>
        <v>192.95999999999998</v>
      </c>
    </row>
    <row r="3303" spans="1:10" ht="15.5">
      <c r="A3303" s="34">
        <f t="shared" si="108"/>
        <v>3299</v>
      </c>
      <c r="B3303" s="81" t="s">
        <v>186</v>
      </c>
      <c r="C3303" s="81" t="s">
        <v>6912</v>
      </c>
      <c r="D3303" s="81" t="s">
        <v>6913</v>
      </c>
      <c r="E3303" s="81">
        <v>1</v>
      </c>
      <c r="F3303" s="81" t="s">
        <v>6870</v>
      </c>
      <c r="G3303" s="81">
        <v>1</v>
      </c>
      <c r="H3303" s="82">
        <v>270</v>
      </c>
      <c r="I3303" s="92">
        <v>0.28000000000000003</v>
      </c>
      <c r="J3303" s="78">
        <f t="shared" si="107"/>
        <v>194.4</v>
      </c>
    </row>
    <row r="3304" spans="1:10" ht="15.5">
      <c r="A3304" s="34">
        <f t="shared" si="108"/>
        <v>3300</v>
      </c>
      <c r="B3304" s="81" t="s">
        <v>186</v>
      </c>
      <c r="C3304" s="81" t="s">
        <v>6914</v>
      </c>
      <c r="D3304" s="81" t="s">
        <v>6915</v>
      </c>
      <c r="E3304" s="81">
        <v>1</v>
      </c>
      <c r="F3304" s="81" t="s">
        <v>6870</v>
      </c>
      <c r="G3304" s="81">
        <v>1</v>
      </c>
      <c r="H3304" s="82">
        <v>150</v>
      </c>
      <c r="I3304" s="92">
        <v>0.28000000000000003</v>
      </c>
      <c r="J3304" s="78">
        <f t="shared" si="107"/>
        <v>108</v>
      </c>
    </row>
    <row r="3305" spans="1:10" ht="15.5">
      <c r="A3305" s="34">
        <f t="shared" si="108"/>
        <v>3301</v>
      </c>
      <c r="B3305" s="81" t="s">
        <v>186</v>
      </c>
      <c r="C3305" s="81" t="s">
        <v>6916</v>
      </c>
      <c r="D3305" s="81" t="s">
        <v>6917</v>
      </c>
      <c r="E3305" s="81">
        <v>1</v>
      </c>
      <c r="F3305" s="81" t="s">
        <v>6870</v>
      </c>
      <c r="G3305" s="81">
        <v>1</v>
      </c>
      <c r="H3305" s="82">
        <v>268</v>
      </c>
      <c r="I3305" s="92">
        <v>0.28000000000000003</v>
      </c>
      <c r="J3305" s="78">
        <f t="shared" si="107"/>
        <v>192.95999999999998</v>
      </c>
    </row>
    <row r="3306" spans="1:10" ht="15.5">
      <c r="A3306" s="34">
        <f t="shared" si="108"/>
        <v>3302</v>
      </c>
      <c r="B3306" s="81" t="s">
        <v>186</v>
      </c>
      <c r="C3306" s="81" t="s">
        <v>6918</v>
      </c>
      <c r="D3306" s="81" t="s">
        <v>6919</v>
      </c>
      <c r="E3306" s="81">
        <v>1</v>
      </c>
      <c r="F3306" s="81" t="s">
        <v>6870</v>
      </c>
      <c r="G3306" s="81">
        <v>1</v>
      </c>
      <c r="H3306" s="82">
        <v>268</v>
      </c>
      <c r="I3306" s="92">
        <v>0.28000000000000003</v>
      </c>
      <c r="J3306" s="78">
        <f t="shared" si="107"/>
        <v>192.95999999999998</v>
      </c>
    </row>
    <row r="3307" spans="1:10" ht="15.5">
      <c r="A3307" s="34">
        <f t="shared" si="108"/>
        <v>3303</v>
      </c>
      <c r="B3307" s="81" t="s">
        <v>186</v>
      </c>
      <c r="C3307" s="81" t="s">
        <v>6920</v>
      </c>
      <c r="D3307" s="81" t="s">
        <v>6921</v>
      </c>
      <c r="E3307" s="81">
        <v>1</v>
      </c>
      <c r="F3307" s="81" t="s">
        <v>6870</v>
      </c>
      <c r="G3307" s="81">
        <v>1</v>
      </c>
      <c r="H3307" s="82">
        <v>268</v>
      </c>
      <c r="I3307" s="92">
        <v>0.28000000000000003</v>
      </c>
      <c r="J3307" s="78">
        <f t="shared" si="107"/>
        <v>192.95999999999998</v>
      </c>
    </row>
    <row r="3308" spans="1:10" ht="15.5">
      <c r="A3308" s="34">
        <f t="shared" si="108"/>
        <v>3304</v>
      </c>
      <c r="B3308" s="81" t="s">
        <v>186</v>
      </c>
      <c r="C3308" s="81" t="s">
        <v>6922</v>
      </c>
      <c r="D3308" s="81" t="s">
        <v>6923</v>
      </c>
      <c r="E3308" s="81">
        <v>1</v>
      </c>
      <c r="F3308" s="81" t="s">
        <v>6870</v>
      </c>
      <c r="G3308" s="81">
        <v>1</v>
      </c>
      <c r="H3308" s="82">
        <v>395</v>
      </c>
      <c r="I3308" s="92">
        <v>0.28000000000000003</v>
      </c>
      <c r="J3308" s="78">
        <f t="shared" si="107"/>
        <v>284.39999999999998</v>
      </c>
    </row>
    <row r="3309" spans="1:10" ht="15.5">
      <c r="A3309" s="34">
        <f t="shared" si="108"/>
        <v>3305</v>
      </c>
      <c r="B3309" s="81" t="s">
        <v>186</v>
      </c>
      <c r="C3309" s="81" t="s">
        <v>6924</v>
      </c>
      <c r="D3309" s="81" t="s">
        <v>6925</v>
      </c>
      <c r="E3309" s="81">
        <v>1</v>
      </c>
      <c r="F3309" s="81" t="s">
        <v>6870</v>
      </c>
      <c r="G3309" s="81">
        <v>1</v>
      </c>
      <c r="H3309" s="82">
        <v>469</v>
      </c>
      <c r="I3309" s="92">
        <v>0.28000000000000003</v>
      </c>
      <c r="J3309" s="78">
        <f t="shared" si="107"/>
        <v>337.68</v>
      </c>
    </row>
    <row r="3310" spans="1:10" ht="15.5">
      <c r="A3310" s="34">
        <f t="shared" si="108"/>
        <v>3306</v>
      </c>
      <c r="B3310" s="81" t="s">
        <v>186</v>
      </c>
      <c r="C3310" s="81" t="s">
        <v>6926</v>
      </c>
      <c r="D3310" s="81" t="s">
        <v>6927</v>
      </c>
      <c r="E3310" s="81">
        <v>1</v>
      </c>
      <c r="F3310" s="81" t="s">
        <v>6870</v>
      </c>
      <c r="G3310" s="81">
        <v>1</v>
      </c>
      <c r="H3310" s="82">
        <v>475</v>
      </c>
      <c r="I3310" s="92">
        <v>0.28000000000000003</v>
      </c>
      <c r="J3310" s="78">
        <f t="shared" si="107"/>
        <v>342</v>
      </c>
    </row>
    <row r="3311" spans="1:10" ht="15.5">
      <c r="A3311" s="34">
        <f t="shared" si="108"/>
        <v>3307</v>
      </c>
      <c r="B3311" s="81" t="s">
        <v>186</v>
      </c>
      <c r="C3311" s="81" t="s">
        <v>6928</v>
      </c>
      <c r="D3311" s="81" t="s">
        <v>6929</v>
      </c>
      <c r="E3311" s="81">
        <v>1</v>
      </c>
      <c r="F3311" s="81" t="s">
        <v>6870</v>
      </c>
      <c r="G3311" s="81">
        <v>1</v>
      </c>
      <c r="H3311" s="82">
        <v>664</v>
      </c>
      <c r="I3311" s="92">
        <v>0.28000000000000003</v>
      </c>
      <c r="J3311" s="78">
        <f t="shared" si="107"/>
        <v>478.08</v>
      </c>
    </row>
    <row r="3312" spans="1:10" ht="15.5">
      <c r="A3312" s="34">
        <f t="shared" si="108"/>
        <v>3308</v>
      </c>
      <c r="B3312" s="81" t="s">
        <v>186</v>
      </c>
      <c r="C3312" s="81" t="s">
        <v>6930</v>
      </c>
      <c r="D3312" s="81" t="s">
        <v>6931</v>
      </c>
      <c r="E3312" s="81">
        <v>1</v>
      </c>
      <c r="F3312" s="81" t="s">
        <v>6870</v>
      </c>
      <c r="G3312" s="81">
        <v>1</v>
      </c>
      <c r="H3312" s="82">
        <v>320</v>
      </c>
      <c r="I3312" s="92">
        <v>0.28000000000000003</v>
      </c>
      <c r="J3312" s="78">
        <f t="shared" si="107"/>
        <v>230.39999999999998</v>
      </c>
    </row>
    <row r="3313" spans="1:10" ht="15.5">
      <c r="A3313" s="34">
        <f t="shared" si="108"/>
        <v>3309</v>
      </c>
      <c r="B3313" s="81" t="s">
        <v>186</v>
      </c>
      <c r="C3313" s="81" t="s">
        <v>6932</v>
      </c>
      <c r="D3313" s="81" t="s">
        <v>6933</v>
      </c>
      <c r="E3313" s="81">
        <v>1</v>
      </c>
      <c r="F3313" s="81" t="s">
        <v>6870</v>
      </c>
      <c r="G3313" s="81">
        <v>1</v>
      </c>
      <c r="H3313" s="82">
        <v>320</v>
      </c>
      <c r="I3313" s="92">
        <v>0.28000000000000003</v>
      </c>
      <c r="J3313" s="78">
        <f t="shared" si="107"/>
        <v>230.39999999999998</v>
      </c>
    </row>
    <row r="3314" spans="1:10" ht="15.5">
      <c r="A3314" s="34">
        <f t="shared" si="108"/>
        <v>3310</v>
      </c>
      <c r="B3314" s="81" t="s">
        <v>186</v>
      </c>
      <c r="C3314" s="81" t="s">
        <v>6934</v>
      </c>
      <c r="D3314" s="81" t="s">
        <v>6935</v>
      </c>
      <c r="E3314" s="81">
        <v>1</v>
      </c>
      <c r="F3314" s="81" t="s">
        <v>6870</v>
      </c>
      <c r="G3314" s="81">
        <v>1</v>
      </c>
      <c r="H3314" s="82">
        <v>320</v>
      </c>
      <c r="I3314" s="92">
        <v>0.28000000000000003</v>
      </c>
      <c r="J3314" s="78">
        <f t="shared" si="107"/>
        <v>230.39999999999998</v>
      </c>
    </row>
    <row r="3315" spans="1:10" ht="15.5">
      <c r="A3315" s="34">
        <f t="shared" si="108"/>
        <v>3311</v>
      </c>
      <c r="B3315" s="81" t="s">
        <v>186</v>
      </c>
      <c r="C3315" s="81" t="s">
        <v>6936</v>
      </c>
      <c r="D3315" s="81" t="s">
        <v>6937</v>
      </c>
      <c r="E3315" s="81">
        <v>1</v>
      </c>
      <c r="F3315" s="81" t="s">
        <v>6870</v>
      </c>
      <c r="G3315" s="81">
        <v>1</v>
      </c>
      <c r="H3315" s="82">
        <v>320</v>
      </c>
      <c r="I3315" s="92">
        <v>0.28000000000000003</v>
      </c>
      <c r="J3315" s="78">
        <f t="shared" si="107"/>
        <v>230.39999999999998</v>
      </c>
    </row>
    <row r="3316" spans="1:10" ht="15.5">
      <c r="A3316" s="34">
        <f t="shared" si="108"/>
        <v>3312</v>
      </c>
      <c r="B3316" s="81" t="s">
        <v>186</v>
      </c>
      <c r="C3316" s="81" t="s">
        <v>6938</v>
      </c>
      <c r="D3316" s="81" t="s">
        <v>6939</v>
      </c>
      <c r="E3316" s="81">
        <v>1</v>
      </c>
      <c r="F3316" s="81" t="s">
        <v>6870</v>
      </c>
      <c r="G3316" s="81">
        <v>1</v>
      </c>
      <c r="H3316" s="82">
        <v>321</v>
      </c>
      <c r="I3316" s="92">
        <v>0.28000000000000003</v>
      </c>
      <c r="J3316" s="78">
        <f t="shared" si="107"/>
        <v>231.12</v>
      </c>
    </row>
    <row r="3317" spans="1:10" ht="15.5">
      <c r="A3317" s="34">
        <f t="shared" si="108"/>
        <v>3313</v>
      </c>
      <c r="B3317" s="81" t="s">
        <v>186</v>
      </c>
      <c r="C3317" s="81" t="s">
        <v>6940</v>
      </c>
      <c r="D3317" s="81" t="s">
        <v>6941</v>
      </c>
      <c r="E3317" s="81">
        <v>1</v>
      </c>
      <c r="F3317" s="81" t="s">
        <v>6870</v>
      </c>
      <c r="G3317" s="81">
        <v>1</v>
      </c>
      <c r="H3317" s="82">
        <v>320</v>
      </c>
      <c r="I3317" s="92">
        <v>0.28000000000000003</v>
      </c>
      <c r="J3317" s="78">
        <f t="shared" ref="J3317:J3380" si="109">H3317*(1-I3317)</f>
        <v>230.39999999999998</v>
      </c>
    </row>
    <row r="3318" spans="1:10" ht="15.5">
      <c r="A3318" s="34">
        <f t="shared" si="108"/>
        <v>3314</v>
      </c>
      <c r="B3318" s="81" t="s">
        <v>186</v>
      </c>
      <c r="C3318" s="81" t="s">
        <v>6942</v>
      </c>
      <c r="D3318" s="81" t="s">
        <v>6943</v>
      </c>
      <c r="E3318" s="81">
        <v>1</v>
      </c>
      <c r="F3318" s="81" t="s">
        <v>6870</v>
      </c>
      <c r="G3318" s="81">
        <v>1</v>
      </c>
      <c r="H3318" s="82">
        <v>320</v>
      </c>
      <c r="I3318" s="92">
        <v>0.28000000000000003</v>
      </c>
      <c r="J3318" s="78">
        <f t="shared" si="109"/>
        <v>230.39999999999998</v>
      </c>
    </row>
    <row r="3319" spans="1:10" ht="15.5">
      <c r="A3319" s="34">
        <f t="shared" si="108"/>
        <v>3315</v>
      </c>
      <c r="B3319" s="81" t="s">
        <v>186</v>
      </c>
      <c r="C3319" s="81" t="s">
        <v>6944</v>
      </c>
      <c r="D3319" s="81" t="s">
        <v>6945</v>
      </c>
      <c r="E3319" s="81">
        <v>1</v>
      </c>
      <c r="F3319" s="81" t="s">
        <v>6870</v>
      </c>
      <c r="G3319" s="81">
        <v>1</v>
      </c>
      <c r="H3319" s="82">
        <v>731</v>
      </c>
      <c r="I3319" s="92">
        <v>0.28000000000000003</v>
      </c>
      <c r="J3319" s="78">
        <f t="shared" si="109"/>
        <v>526.31999999999994</v>
      </c>
    </row>
    <row r="3320" spans="1:10" ht="15.5">
      <c r="A3320" s="34">
        <f t="shared" si="108"/>
        <v>3316</v>
      </c>
      <c r="B3320" s="81" t="s">
        <v>186</v>
      </c>
      <c r="C3320" s="81" t="s">
        <v>6946</v>
      </c>
      <c r="D3320" s="81" t="s">
        <v>6947</v>
      </c>
      <c r="E3320" s="81">
        <v>1</v>
      </c>
      <c r="F3320" s="81" t="s">
        <v>6870</v>
      </c>
      <c r="G3320" s="81">
        <v>1</v>
      </c>
      <c r="H3320" s="82">
        <v>162</v>
      </c>
      <c r="I3320" s="92">
        <v>0.28000000000000003</v>
      </c>
      <c r="J3320" s="78">
        <f t="shared" si="109"/>
        <v>116.64</v>
      </c>
    </row>
    <row r="3321" spans="1:10" ht="15.5">
      <c r="A3321" s="34">
        <f t="shared" si="108"/>
        <v>3317</v>
      </c>
      <c r="B3321" s="81" t="s">
        <v>186</v>
      </c>
      <c r="C3321" s="81" t="s">
        <v>6948</v>
      </c>
      <c r="D3321" s="81" t="s">
        <v>6949</v>
      </c>
      <c r="E3321" s="81">
        <v>1</v>
      </c>
      <c r="F3321" s="81" t="s">
        <v>6870</v>
      </c>
      <c r="G3321" s="81">
        <v>1</v>
      </c>
      <c r="H3321" s="82">
        <v>20</v>
      </c>
      <c r="I3321" s="92">
        <v>0.28000000000000003</v>
      </c>
      <c r="J3321" s="78">
        <f t="shared" si="109"/>
        <v>14.399999999999999</v>
      </c>
    </row>
    <row r="3322" spans="1:10" ht="15.5">
      <c r="A3322" s="34">
        <f t="shared" si="108"/>
        <v>3318</v>
      </c>
      <c r="B3322" s="81" t="s">
        <v>186</v>
      </c>
      <c r="C3322" s="81" t="s">
        <v>6950</v>
      </c>
      <c r="D3322" s="81" t="s">
        <v>6951</v>
      </c>
      <c r="E3322" s="81">
        <v>1</v>
      </c>
      <c r="F3322" s="81" t="s">
        <v>6870</v>
      </c>
      <c r="G3322" s="81">
        <v>1</v>
      </c>
      <c r="H3322" s="82">
        <v>23.9</v>
      </c>
      <c r="I3322" s="92">
        <v>0.28000000000000003</v>
      </c>
      <c r="J3322" s="78">
        <f t="shared" si="109"/>
        <v>17.207999999999998</v>
      </c>
    </row>
    <row r="3323" spans="1:10" ht="29">
      <c r="A3323" s="34">
        <f t="shared" si="108"/>
        <v>3319</v>
      </c>
      <c r="B3323" s="81" t="s">
        <v>186</v>
      </c>
      <c r="C3323" s="81" t="s">
        <v>6952</v>
      </c>
      <c r="D3323" s="81" t="s">
        <v>6953</v>
      </c>
      <c r="E3323" s="81">
        <v>1</v>
      </c>
      <c r="F3323" s="81" t="s">
        <v>6870</v>
      </c>
      <c r="G3323" s="81">
        <v>1</v>
      </c>
      <c r="H3323" s="82">
        <v>17.25</v>
      </c>
      <c r="I3323" s="92">
        <v>0.28000000000000003</v>
      </c>
      <c r="J3323" s="78">
        <f t="shared" si="109"/>
        <v>12.42</v>
      </c>
    </row>
    <row r="3324" spans="1:10" ht="15.5">
      <c r="A3324" s="34">
        <f t="shared" si="108"/>
        <v>3320</v>
      </c>
      <c r="B3324" s="81" t="s">
        <v>186</v>
      </c>
      <c r="C3324" s="81" t="s">
        <v>6954</v>
      </c>
      <c r="D3324" s="81" t="s">
        <v>6955</v>
      </c>
      <c r="E3324" s="81">
        <v>1</v>
      </c>
      <c r="F3324" s="81" t="s">
        <v>6870</v>
      </c>
      <c r="G3324" s="81">
        <v>1</v>
      </c>
      <c r="H3324" s="82">
        <v>22.15</v>
      </c>
      <c r="I3324" s="92">
        <v>0.28000000000000003</v>
      </c>
      <c r="J3324" s="78">
        <f t="shared" si="109"/>
        <v>15.947999999999999</v>
      </c>
    </row>
    <row r="3325" spans="1:10" ht="15.5">
      <c r="A3325" s="34">
        <f t="shared" si="108"/>
        <v>3321</v>
      </c>
      <c r="B3325" s="81" t="s">
        <v>186</v>
      </c>
      <c r="C3325" s="81" t="s">
        <v>6956</v>
      </c>
      <c r="D3325" s="81" t="s">
        <v>6957</v>
      </c>
      <c r="E3325" s="81">
        <v>1</v>
      </c>
      <c r="F3325" s="81" t="s">
        <v>6870</v>
      </c>
      <c r="G3325" s="81">
        <v>1</v>
      </c>
      <c r="H3325" s="82">
        <v>140.4</v>
      </c>
      <c r="I3325" s="92">
        <v>0.28000000000000003</v>
      </c>
      <c r="J3325" s="78">
        <f t="shared" si="109"/>
        <v>101.08799999999999</v>
      </c>
    </row>
    <row r="3326" spans="1:10" ht="15.5">
      <c r="A3326" s="34">
        <f t="shared" si="108"/>
        <v>3322</v>
      </c>
      <c r="B3326" s="81" t="s">
        <v>186</v>
      </c>
      <c r="C3326" s="81" t="s">
        <v>6958</v>
      </c>
      <c r="D3326" s="81" t="s">
        <v>6959</v>
      </c>
      <c r="E3326" s="81">
        <v>1</v>
      </c>
      <c r="F3326" s="81" t="s">
        <v>6870</v>
      </c>
      <c r="G3326" s="81">
        <v>1</v>
      </c>
      <c r="H3326" s="82">
        <v>794.4</v>
      </c>
      <c r="I3326" s="92">
        <v>0.28000000000000003</v>
      </c>
      <c r="J3326" s="78">
        <f t="shared" si="109"/>
        <v>571.96799999999996</v>
      </c>
    </row>
    <row r="3327" spans="1:10" ht="15.5">
      <c r="A3327" s="34">
        <f t="shared" si="108"/>
        <v>3323</v>
      </c>
      <c r="B3327" s="81" t="s">
        <v>186</v>
      </c>
      <c r="C3327" s="81" t="s">
        <v>6960</v>
      </c>
      <c r="D3327" s="81" t="s">
        <v>6961</v>
      </c>
      <c r="E3327" s="81">
        <v>1</v>
      </c>
      <c r="F3327" s="81" t="s">
        <v>6870</v>
      </c>
      <c r="G3327" s="81">
        <v>1</v>
      </c>
      <c r="H3327" s="82">
        <v>1137</v>
      </c>
      <c r="I3327" s="92">
        <v>0.28000000000000003</v>
      </c>
      <c r="J3327" s="78">
        <f t="shared" si="109"/>
        <v>818.64</v>
      </c>
    </row>
    <row r="3328" spans="1:10" ht="15.5">
      <c r="A3328" s="34">
        <f t="shared" si="108"/>
        <v>3324</v>
      </c>
      <c r="B3328" s="81" t="s">
        <v>186</v>
      </c>
      <c r="C3328" s="81" t="s">
        <v>6962</v>
      </c>
      <c r="D3328" s="81" t="s">
        <v>6963</v>
      </c>
      <c r="E3328" s="81">
        <v>1</v>
      </c>
      <c r="F3328" s="81" t="s">
        <v>6870</v>
      </c>
      <c r="G3328" s="81">
        <v>1</v>
      </c>
      <c r="H3328" s="82">
        <v>1939</v>
      </c>
      <c r="I3328" s="92">
        <v>0.28000000000000003</v>
      </c>
      <c r="J3328" s="78">
        <f t="shared" si="109"/>
        <v>1396.08</v>
      </c>
    </row>
    <row r="3329" spans="1:10" ht="29">
      <c r="A3329" s="34">
        <f t="shared" si="108"/>
        <v>3325</v>
      </c>
      <c r="B3329" s="81" t="s">
        <v>186</v>
      </c>
      <c r="C3329" s="81" t="s">
        <v>6964</v>
      </c>
      <c r="D3329" s="81" t="s">
        <v>6965</v>
      </c>
      <c r="E3329" s="81">
        <v>1</v>
      </c>
      <c r="F3329" s="81" t="s">
        <v>6870</v>
      </c>
      <c r="G3329" s="81">
        <v>1</v>
      </c>
      <c r="H3329" s="82">
        <v>1739</v>
      </c>
      <c r="I3329" s="92">
        <v>0.28000000000000003</v>
      </c>
      <c r="J3329" s="78">
        <f t="shared" si="109"/>
        <v>1252.08</v>
      </c>
    </row>
    <row r="3330" spans="1:10" ht="15.5">
      <c r="A3330" s="34">
        <f t="shared" si="108"/>
        <v>3326</v>
      </c>
      <c r="B3330" s="81" t="s">
        <v>186</v>
      </c>
      <c r="C3330" s="81" t="s">
        <v>6966</v>
      </c>
      <c r="D3330" s="81" t="s">
        <v>6967</v>
      </c>
      <c r="E3330" s="81">
        <v>1</v>
      </c>
      <c r="F3330" s="81" t="s">
        <v>6870</v>
      </c>
      <c r="G3330" s="81">
        <v>1</v>
      </c>
      <c r="H3330" s="82">
        <v>1</v>
      </c>
      <c r="I3330" s="92">
        <v>0.28000000000000003</v>
      </c>
      <c r="J3330" s="78">
        <f t="shared" si="109"/>
        <v>0.72</v>
      </c>
    </row>
    <row r="3331" spans="1:10" ht="15.5">
      <c r="A3331" s="34">
        <f t="shared" si="108"/>
        <v>3327</v>
      </c>
      <c r="B3331" s="81" t="s">
        <v>186</v>
      </c>
      <c r="C3331" s="81" t="s">
        <v>6968</v>
      </c>
      <c r="D3331" s="81" t="s">
        <v>6969</v>
      </c>
      <c r="E3331" s="81">
        <v>1</v>
      </c>
      <c r="F3331" s="81" t="s">
        <v>6870</v>
      </c>
      <c r="G3331" s="81">
        <v>1</v>
      </c>
      <c r="H3331" s="82">
        <v>400</v>
      </c>
      <c r="I3331" s="92">
        <v>0.28000000000000003</v>
      </c>
      <c r="J3331" s="78">
        <f t="shared" si="109"/>
        <v>288</v>
      </c>
    </row>
    <row r="3332" spans="1:10" ht="15.5">
      <c r="A3332" s="34">
        <f t="shared" si="108"/>
        <v>3328</v>
      </c>
      <c r="B3332" s="81" t="s">
        <v>186</v>
      </c>
      <c r="C3332" s="81" t="s">
        <v>6970</v>
      </c>
      <c r="D3332" s="81" t="s">
        <v>6971</v>
      </c>
      <c r="E3332" s="81">
        <v>1</v>
      </c>
      <c r="F3332" s="81" t="s">
        <v>6870</v>
      </c>
      <c r="G3332" s="81">
        <v>1</v>
      </c>
      <c r="H3332" s="82">
        <v>767.6</v>
      </c>
      <c r="I3332" s="92">
        <v>0.28000000000000003</v>
      </c>
      <c r="J3332" s="78">
        <f t="shared" si="109"/>
        <v>552.67200000000003</v>
      </c>
    </row>
    <row r="3333" spans="1:10" ht="15.5">
      <c r="A3333" s="34">
        <f t="shared" si="108"/>
        <v>3329</v>
      </c>
      <c r="B3333" s="81" t="s">
        <v>186</v>
      </c>
      <c r="C3333" s="81" t="s">
        <v>6972</v>
      </c>
      <c r="D3333" s="81" t="s">
        <v>6973</v>
      </c>
      <c r="E3333" s="81">
        <v>1</v>
      </c>
      <c r="F3333" s="81" t="s">
        <v>6870</v>
      </c>
      <c r="G3333" s="81">
        <v>1</v>
      </c>
      <c r="H3333" s="82">
        <v>767.6</v>
      </c>
      <c r="I3333" s="92">
        <v>0.28000000000000003</v>
      </c>
      <c r="J3333" s="78">
        <f t="shared" si="109"/>
        <v>552.67200000000003</v>
      </c>
    </row>
    <row r="3334" spans="1:10" ht="15.5">
      <c r="A3334" s="34">
        <f t="shared" si="108"/>
        <v>3330</v>
      </c>
      <c r="B3334" s="81" t="s">
        <v>186</v>
      </c>
      <c r="C3334" s="81" t="s">
        <v>6974</v>
      </c>
      <c r="D3334" s="81" t="s">
        <v>6975</v>
      </c>
      <c r="E3334" s="81">
        <v>1</v>
      </c>
      <c r="F3334" s="81" t="s">
        <v>6870</v>
      </c>
      <c r="G3334" s="81">
        <v>1</v>
      </c>
      <c r="H3334" s="82">
        <v>886.3</v>
      </c>
      <c r="I3334" s="92">
        <v>0.28000000000000003</v>
      </c>
      <c r="J3334" s="78">
        <f t="shared" si="109"/>
        <v>638.13599999999997</v>
      </c>
    </row>
    <row r="3335" spans="1:10" ht="15.5">
      <c r="A3335" s="34">
        <f t="shared" si="108"/>
        <v>3331</v>
      </c>
      <c r="B3335" s="81" t="s">
        <v>186</v>
      </c>
      <c r="C3335" s="81" t="s">
        <v>6976</v>
      </c>
      <c r="D3335" s="81" t="s">
        <v>6977</v>
      </c>
      <c r="E3335" s="81">
        <v>1</v>
      </c>
      <c r="F3335" s="81" t="s">
        <v>6870</v>
      </c>
      <c r="G3335" s="81">
        <v>1</v>
      </c>
      <c r="H3335" s="82">
        <v>628.5</v>
      </c>
      <c r="I3335" s="92">
        <v>0.28000000000000003</v>
      </c>
      <c r="J3335" s="78">
        <f t="shared" si="109"/>
        <v>452.52</v>
      </c>
    </row>
    <row r="3336" spans="1:10" ht="15.5">
      <c r="A3336" s="34">
        <f t="shared" si="108"/>
        <v>3332</v>
      </c>
      <c r="B3336" s="81" t="s">
        <v>186</v>
      </c>
      <c r="C3336" s="81" t="s">
        <v>6978</v>
      </c>
      <c r="D3336" s="81" t="s">
        <v>6979</v>
      </c>
      <c r="E3336" s="81">
        <v>1</v>
      </c>
      <c r="F3336" s="81" t="s">
        <v>6870</v>
      </c>
      <c r="G3336" s="81">
        <v>1</v>
      </c>
      <c r="H3336" s="82">
        <v>167.1</v>
      </c>
      <c r="I3336" s="92">
        <v>0.28000000000000003</v>
      </c>
      <c r="J3336" s="78">
        <f t="shared" si="109"/>
        <v>120.312</v>
      </c>
    </row>
    <row r="3337" spans="1:10" ht="15.5">
      <c r="A3337" s="34">
        <f t="shared" si="108"/>
        <v>3333</v>
      </c>
      <c r="B3337" s="81" t="s">
        <v>186</v>
      </c>
      <c r="C3337" s="81" t="s">
        <v>6980</v>
      </c>
      <c r="D3337" s="81" t="s">
        <v>6981</v>
      </c>
      <c r="E3337" s="81">
        <v>1</v>
      </c>
      <c r="F3337" s="81" t="s">
        <v>6870</v>
      </c>
      <c r="G3337" s="81">
        <v>1</v>
      </c>
      <c r="H3337" s="82">
        <v>129.19999999999999</v>
      </c>
      <c r="I3337" s="92">
        <v>0.28000000000000003</v>
      </c>
      <c r="J3337" s="78">
        <f t="shared" si="109"/>
        <v>93.023999999999987</v>
      </c>
    </row>
    <row r="3338" spans="1:10" ht="15.5">
      <c r="A3338" s="34">
        <f t="shared" si="108"/>
        <v>3334</v>
      </c>
      <c r="B3338" s="81" t="s">
        <v>186</v>
      </c>
      <c r="C3338" s="81" t="s">
        <v>6982</v>
      </c>
      <c r="D3338" s="81" t="s">
        <v>6983</v>
      </c>
      <c r="E3338" s="81">
        <v>1</v>
      </c>
      <c r="F3338" s="81" t="s">
        <v>6870</v>
      </c>
      <c r="G3338" s="81">
        <v>1</v>
      </c>
      <c r="H3338" s="82">
        <v>1</v>
      </c>
      <c r="I3338" s="92">
        <v>0.28000000000000003</v>
      </c>
      <c r="J3338" s="78">
        <f t="shared" si="109"/>
        <v>0.72</v>
      </c>
    </row>
    <row r="3339" spans="1:10" ht="15.5">
      <c r="A3339" s="34">
        <f t="shared" si="108"/>
        <v>3335</v>
      </c>
      <c r="B3339" s="81" t="s">
        <v>186</v>
      </c>
      <c r="C3339" s="81" t="s">
        <v>6984</v>
      </c>
      <c r="D3339" s="81" t="s">
        <v>6985</v>
      </c>
      <c r="E3339" s="81">
        <v>1</v>
      </c>
      <c r="F3339" s="81" t="s">
        <v>6870</v>
      </c>
      <c r="G3339" s="81">
        <v>1</v>
      </c>
      <c r="H3339" s="82">
        <v>203.9</v>
      </c>
      <c r="I3339" s="92">
        <v>0.28000000000000003</v>
      </c>
      <c r="J3339" s="78">
        <f t="shared" si="109"/>
        <v>146.80799999999999</v>
      </c>
    </row>
    <row r="3340" spans="1:10" ht="15.5">
      <c r="A3340" s="34">
        <f t="shared" si="108"/>
        <v>3336</v>
      </c>
      <c r="B3340" s="81" t="s">
        <v>186</v>
      </c>
      <c r="C3340" s="81" t="s">
        <v>6986</v>
      </c>
      <c r="D3340" s="81" t="s">
        <v>6987</v>
      </c>
      <c r="E3340" s="81">
        <v>1</v>
      </c>
      <c r="F3340" s="81" t="s">
        <v>6870</v>
      </c>
      <c r="G3340" s="81">
        <v>1</v>
      </c>
      <c r="H3340" s="82">
        <v>1</v>
      </c>
      <c r="I3340" s="92">
        <v>0.28000000000000003</v>
      </c>
      <c r="J3340" s="78">
        <f t="shared" si="109"/>
        <v>0.72</v>
      </c>
    </row>
    <row r="3341" spans="1:10" ht="15.5">
      <c r="A3341" s="34">
        <f t="shared" si="108"/>
        <v>3337</v>
      </c>
      <c r="B3341" s="81" t="s">
        <v>186</v>
      </c>
      <c r="C3341" s="81" t="s">
        <v>6988</v>
      </c>
      <c r="D3341" s="81" t="s">
        <v>6989</v>
      </c>
      <c r="E3341" s="81">
        <v>1</v>
      </c>
      <c r="F3341" s="81" t="s">
        <v>6870</v>
      </c>
      <c r="G3341" s="81">
        <v>1</v>
      </c>
      <c r="H3341" s="82">
        <v>1</v>
      </c>
      <c r="I3341" s="92">
        <v>0.28000000000000003</v>
      </c>
      <c r="J3341" s="78">
        <f t="shared" si="109"/>
        <v>0.72</v>
      </c>
    </row>
    <row r="3342" spans="1:10" ht="15.5">
      <c r="A3342" s="34">
        <f t="shared" si="108"/>
        <v>3338</v>
      </c>
      <c r="B3342" s="81" t="s">
        <v>186</v>
      </c>
      <c r="C3342" s="81" t="s">
        <v>6990</v>
      </c>
      <c r="D3342" s="81" t="s">
        <v>6991</v>
      </c>
      <c r="E3342" s="81">
        <v>1</v>
      </c>
      <c r="F3342" s="81" t="s">
        <v>6870</v>
      </c>
      <c r="G3342" s="81">
        <v>1</v>
      </c>
      <c r="H3342" s="82">
        <v>203.9</v>
      </c>
      <c r="I3342" s="92">
        <v>0.28000000000000003</v>
      </c>
      <c r="J3342" s="78">
        <f t="shared" si="109"/>
        <v>146.80799999999999</v>
      </c>
    </row>
    <row r="3343" spans="1:10" ht="15.5">
      <c r="A3343" s="34">
        <f t="shared" si="108"/>
        <v>3339</v>
      </c>
      <c r="B3343" s="81" t="s">
        <v>186</v>
      </c>
      <c r="C3343" s="81" t="s">
        <v>6992</v>
      </c>
      <c r="D3343" s="81" t="s">
        <v>6993</v>
      </c>
      <c r="E3343" s="81">
        <v>1</v>
      </c>
      <c r="F3343" s="81" t="s">
        <v>6870</v>
      </c>
      <c r="G3343" s="81">
        <v>1</v>
      </c>
      <c r="H3343" s="82">
        <v>1</v>
      </c>
      <c r="I3343" s="92">
        <v>0.28000000000000003</v>
      </c>
      <c r="J3343" s="78">
        <f t="shared" si="109"/>
        <v>0.72</v>
      </c>
    </row>
    <row r="3344" spans="1:10" ht="29">
      <c r="A3344" s="34">
        <f t="shared" si="108"/>
        <v>3340</v>
      </c>
      <c r="B3344" s="81" t="s">
        <v>186</v>
      </c>
      <c r="C3344" s="81" t="s">
        <v>6994</v>
      </c>
      <c r="D3344" s="81" t="s">
        <v>6995</v>
      </c>
      <c r="E3344" s="81">
        <v>1</v>
      </c>
      <c r="F3344" s="81" t="s">
        <v>6870</v>
      </c>
      <c r="G3344" s="81">
        <v>1</v>
      </c>
      <c r="H3344" s="82">
        <v>1783</v>
      </c>
      <c r="I3344" s="92">
        <v>0.28000000000000003</v>
      </c>
      <c r="J3344" s="78">
        <f t="shared" si="109"/>
        <v>1283.76</v>
      </c>
    </row>
    <row r="3345" spans="1:10" ht="15.5">
      <c r="A3345" s="34">
        <f t="shared" si="108"/>
        <v>3341</v>
      </c>
      <c r="B3345" s="81" t="s">
        <v>186</v>
      </c>
      <c r="C3345" s="81" t="s">
        <v>6996</v>
      </c>
      <c r="D3345" s="81" t="s">
        <v>6997</v>
      </c>
      <c r="E3345" s="81">
        <v>1</v>
      </c>
      <c r="F3345" s="81" t="s">
        <v>6870</v>
      </c>
      <c r="G3345" s="81">
        <v>1</v>
      </c>
      <c r="H3345" s="82">
        <v>87.8</v>
      </c>
      <c r="I3345" s="92">
        <v>0.28000000000000003</v>
      </c>
      <c r="J3345" s="78">
        <f t="shared" si="109"/>
        <v>63.215999999999994</v>
      </c>
    </row>
    <row r="3346" spans="1:10" ht="15.5">
      <c r="A3346" s="34">
        <f t="shared" si="108"/>
        <v>3342</v>
      </c>
      <c r="B3346" s="81" t="s">
        <v>186</v>
      </c>
      <c r="C3346" s="81" t="s">
        <v>6998</v>
      </c>
      <c r="D3346" s="81" t="s">
        <v>6999</v>
      </c>
      <c r="E3346" s="81">
        <v>1</v>
      </c>
      <c r="F3346" s="81" t="s">
        <v>6870</v>
      </c>
      <c r="G3346" s="81">
        <v>1</v>
      </c>
      <c r="H3346" s="82">
        <v>6.75</v>
      </c>
      <c r="I3346" s="92">
        <v>0.28000000000000003</v>
      </c>
      <c r="J3346" s="78">
        <f t="shared" si="109"/>
        <v>4.8599999999999994</v>
      </c>
    </row>
    <row r="3347" spans="1:10" ht="15.5">
      <c r="A3347" s="34">
        <f t="shared" si="108"/>
        <v>3343</v>
      </c>
      <c r="B3347" s="81" t="s">
        <v>186</v>
      </c>
      <c r="C3347" s="81" t="s">
        <v>7000</v>
      </c>
      <c r="D3347" s="81" t="s">
        <v>7001</v>
      </c>
      <c r="E3347" s="81">
        <v>1</v>
      </c>
      <c r="F3347" s="81" t="s">
        <v>6870</v>
      </c>
      <c r="G3347" s="81">
        <v>1</v>
      </c>
      <c r="H3347" s="82">
        <v>18.5</v>
      </c>
      <c r="I3347" s="92">
        <v>0.28000000000000003</v>
      </c>
      <c r="J3347" s="78">
        <f t="shared" si="109"/>
        <v>13.32</v>
      </c>
    </row>
    <row r="3348" spans="1:10" ht="29">
      <c r="A3348" s="34">
        <f t="shared" si="108"/>
        <v>3344</v>
      </c>
      <c r="B3348" s="81" t="s">
        <v>186</v>
      </c>
      <c r="C3348" s="81" t="s">
        <v>7002</v>
      </c>
      <c r="D3348" s="81" t="s">
        <v>7003</v>
      </c>
      <c r="E3348" s="81">
        <v>1</v>
      </c>
      <c r="F3348" s="81" t="s">
        <v>6870</v>
      </c>
      <c r="G3348" s="81">
        <v>1</v>
      </c>
      <c r="H3348" s="82">
        <v>16.5</v>
      </c>
      <c r="I3348" s="92">
        <v>0.28000000000000003</v>
      </c>
      <c r="J3348" s="78">
        <f t="shared" si="109"/>
        <v>11.879999999999999</v>
      </c>
    </row>
    <row r="3349" spans="1:10" ht="15.5">
      <c r="A3349" s="34">
        <f t="shared" si="108"/>
        <v>3345</v>
      </c>
      <c r="B3349" s="81" t="s">
        <v>186</v>
      </c>
      <c r="C3349" s="81" t="s">
        <v>7004</v>
      </c>
      <c r="D3349" s="81" t="s">
        <v>7005</v>
      </c>
      <c r="E3349" s="81">
        <v>1</v>
      </c>
      <c r="F3349" s="81" t="s">
        <v>6870</v>
      </c>
      <c r="G3349" s="81">
        <v>1</v>
      </c>
      <c r="H3349" s="82">
        <v>188.8</v>
      </c>
      <c r="I3349" s="92">
        <v>0.28000000000000003</v>
      </c>
      <c r="J3349" s="78">
        <f t="shared" si="109"/>
        <v>135.93600000000001</v>
      </c>
    </row>
    <row r="3350" spans="1:10" ht="15.5">
      <c r="A3350" s="34">
        <f t="shared" si="108"/>
        <v>3346</v>
      </c>
      <c r="B3350" s="81" t="s">
        <v>186</v>
      </c>
      <c r="C3350" s="81" t="s">
        <v>7006</v>
      </c>
      <c r="D3350" s="81" t="s">
        <v>7007</v>
      </c>
      <c r="E3350" s="81">
        <v>1</v>
      </c>
      <c r="F3350" s="81" t="s">
        <v>6870</v>
      </c>
      <c r="G3350" s="81">
        <v>1</v>
      </c>
      <c r="H3350" s="82">
        <v>51</v>
      </c>
      <c r="I3350" s="92">
        <v>0.28000000000000003</v>
      </c>
      <c r="J3350" s="78">
        <f t="shared" si="109"/>
        <v>36.72</v>
      </c>
    </row>
    <row r="3351" spans="1:10" ht="15.5">
      <c r="A3351" s="34">
        <f t="shared" ref="A3351:A3414" si="110">SUM(A3350+1)</f>
        <v>3347</v>
      </c>
      <c r="B3351" s="81" t="s">
        <v>186</v>
      </c>
      <c r="C3351" s="81" t="s">
        <v>7008</v>
      </c>
      <c r="D3351" s="81" t="s">
        <v>7009</v>
      </c>
      <c r="E3351" s="81">
        <v>1</v>
      </c>
      <c r="F3351" s="81" t="s">
        <v>6870</v>
      </c>
      <c r="G3351" s="81">
        <v>1</v>
      </c>
      <c r="H3351" s="82">
        <v>208.8</v>
      </c>
      <c r="I3351" s="92">
        <v>0.28000000000000003</v>
      </c>
      <c r="J3351" s="78">
        <f t="shared" si="109"/>
        <v>150.33600000000001</v>
      </c>
    </row>
    <row r="3352" spans="1:10" ht="15.5">
      <c r="A3352" s="34">
        <f t="shared" si="110"/>
        <v>3348</v>
      </c>
      <c r="B3352" s="81" t="s">
        <v>186</v>
      </c>
      <c r="C3352" s="81" t="s">
        <v>7010</v>
      </c>
      <c r="D3352" s="81" t="s">
        <v>7011</v>
      </c>
      <c r="E3352" s="81">
        <v>1</v>
      </c>
      <c r="F3352" s="81" t="s">
        <v>6870</v>
      </c>
      <c r="G3352" s="81">
        <v>1</v>
      </c>
      <c r="H3352" s="82">
        <v>100</v>
      </c>
      <c r="I3352" s="92">
        <v>0.28000000000000003</v>
      </c>
      <c r="J3352" s="78">
        <f t="shared" si="109"/>
        <v>72</v>
      </c>
    </row>
    <row r="3353" spans="1:10" ht="15.5">
      <c r="A3353" s="34">
        <f t="shared" si="110"/>
        <v>3349</v>
      </c>
      <c r="B3353" s="81" t="s">
        <v>186</v>
      </c>
      <c r="C3353" s="81" t="s">
        <v>7012</v>
      </c>
      <c r="D3353" s="81" t="s">
        <v>7013</v>
      </c>
      <c r="E3353" s="81">
        <v>1</v>
      </c>
      <c r="F3353" s="81" t="s">
        <v>6870</v>
      </c>
      <c r="G3353" s="81">
        <v>1</v>
      </c>
      <c r="H3353" s="82">
        <v>87.3</v>
      </c>
      <c r="I3353" s="92">
        <v>0.28000000000000003</v>
      </c>
      <c r="J3353" s="78">
        <f t="shared" si="109"/>
        <v>62.855999999999995</v>
      </c>
    </row>
    <row r="3354" spans="1:10" ht="15.5">
      <c r="A3354" s="34">
        <f t="shared" si="110"/>
        <v>3350</v>
      </c>
      <c r="B3354" s="81" t="s">
        <v>186</v>
      </c>
      <c r="C3354" s="81" t="s">
        <v>7014</v>
      </c>
      <c r="D3354" s="81" t="s">
        <v>7015</v>
      </c>
      <c r="E3354" s="81">
        <v>1</v>
      </c>
      <c r="F3354" s="81" t="s">
        <v>6870</v>
      </c>
      <c r="G3354" s="81">
        <v>1</v>
      </c>
      <c r="H3354" s="82">
        <v>99.1</v>
      </c>
      <c r="I3354" s="92">
        <v>0.28000000000000003</v>
      </c>
      <c r="J3354" s="78">
        <f t="shared" si="109"/>
        <v>71.35199999999999</v>
      </c>
    </row>
    <row r="3355" spans="1:10" ht="15.5">
      <c r="A3355" s="34">
        <f t="shared" si="110"/>
        <v>3351</v>
      </c>
      <c r="B3355" s="81" t="s">
        <v>186</v>
      </c>
      <c r="C3355" s="81" t="s">
        <v>7016</v>
      </c>
      <c r="D3355" s="81" t="s">
        <v>7017</v>
      </c>
      <c r="E3355" s="81">
        <v>1</v>
      </c>
      <c r="F3355" s="81" t="s">
        <v>6870</v>
      </c>
      <c r="G3355" s="81">
        <v>1</v>
      </c>
      <c r="H3355" s="82">
        <v>946.6</v>
      </c>
      <c r="I3355" s="92">
        <v>0.28000000000000003</v>
      </c>
      <c r="J3355" s="78">
        <f t="shared" si="109"/>
        <v>681.55200000000002</v>
      </c>
    </row>
    <row r="3356" spans="1:10" ht="15.5">
      <c r="A3356" s="34">
        <f t="shared" si="110"/>
        <v>3352</v>
      </c>
      <c r="B3356" s="81" t="s">
        <v>186</v>
      </c>
      <c r="C3356" s="81" t="s">
        <v>7018</v>
      </c>
      <c r="D3356" s="81" t="s">
        <v>7019</v>
      </c>
      <c r="E3356" s="81">
        <v>1</v>
      </c>
      <c r="F3356" s="81" t="s">
        <v>6870</v>
      </c>
      <c r="G3356" s="81">
        <v>1</v>
      </c>
      <c r="H3356" s="82">
        <v>4935</v>
      </c>
      <c r="I3356" s="92">
        <v>0.28000000000000003</v>
      </c>
      <c r="J3356" s="78">
        <f t="shared" si="109"/>
        <v>3553.2</v>
      </c>
    </row>
    <row r="3357" spans="1:10" ht="15.5">
      <c r="A3357" s="34">
        <f t="shared" si="110"/>
        <v>3353</v>
      </c>
      <c r="B3357" s="81" t="s">
        <v>186</v>
      </c>
      <c r="C3357" s="81" t="s">
        <v>7020</v>
      </c>
      <c r="D3357" s="81" t="s">
        <v>7021</v>
      </c>
      <c r="E3357" s="81">
        <v>1</v>
      </c>
      <c r="F3357" s="81" t="s">
        <v>6870</v>
      </c>
      <c r="G3357" s="81">
        <v>1</v>
      </c>
      <c r="H3357" s="82">
        <v>1217</v>
      </c>
      <c r="I3357" s="92">
        <v>0.28000000000000003</v>
      </c>
      <c r="J3357" s="78">
        <f t="shared" si="109"/>
        <v>876.24</v>
      </c>
    </row>
    <row r="3358" spans="1:10" ht="15.5">
      <c r="A3358" s="34">
        <f t="shared" si="110"/>
        <v>3354</v>
      </c>
      <c r="B3358" s="81" t="s">
        <v>186</v>
      </c>
      <c r="C3358" s="81" t="s">
        <v>7022</v>
      </c>
      <c r="D3358" s="81" t="s">
        <v>7023</v>
      </c>
      <c r="E3358" s="81">
        <v>1</v>
      </c>
      <c r="F3358" s="81" t="s">
        <v>6870</v>
      </c>
      <c r="G3358" s="81">
        <v>1</v>
      </c>
      <c r="H3358" s="82">
        <v>5784</v>
      </c>
      <c r="I3358" s="92">
        <v>0.28000000000000003</v>
      </c>
      <c r="J3358" s="78">
        <f t="shared" si="109"/>
        <v>4164.4799999999996</v>
      </c>
    </row>
    <row r="3359" spans="1:10" ht="15.5">
      <c r="A3359" s="34">
        <f t="shared" si="110"/>
        <v>3355</v>
      </c>
      <c r="B3359" s="81" t="s">
        <v>186</v>
      </c>
      <c r="C3359" s="81" t="s">
        <v>7024</v>
      </c>
      <c r="D3359" s="81" t="s">
        <v>7025</v>
      </c>
      <c r="E3359" s="81">
        <v>1</v>
      </c>
      <c r="F3359" s="81" t="s">
        <v>6870</v>
      </c>
      <c r="G3359" s="81">
        <v>1</v>
      </c>
      <c r="H3359" s="82">
        <v>189.5</v>
      </c>
      <c r="I3359" s="92">
        <v>0.28000000000000003</v>
      </c>
      <c r="J3359" s="78">
        <f t="shared" si="109"/>
        <v>136.44</v>
      </c>
    </row>
    <row r="3360" spans="1:10" ht="15.5">
      <c r="A3360" s="34">
        <f t="shared" si="110"/>
        <v>3356</v>
      </c>
      <c r="B3360" s="81" t="s">
        <v>186</v>
      </c>
      <c r="C3360" s="81" t="s">
        <v>7026</v>
      </c>
      <c r="D3360" s="81" t="s">
        <v>7027</v>
      </c>
      <c r="E3360" s="81">
        <v>1</v>
      </c>
      <c r="F3360" s="81" t="s">
        <v>6870</v>
      </c>
      <c r="G3360" s="81">
        <v>1</v>
      </c>
      <c r="H3360" s="82">
        <v>62.1</v>
      </c>
      <c r="I3360" s="92">
        <v>0.28000000000000003</v>
      </c>
      <c r="J3360" s="78">
        <f t="shared" si="109"/>
        <v>44.711999999999996</v>
      </c>
    </row>
    <row r="3361" spans="1:10" ht="15.5">
      <c r="A3361" s="34">
        <f t="shared" si="110"/>
        <v>3357</v>
      </c>
      <c r="B3361" s="81" t="s">
        <v>186</v>
      </c>
      <c r="C3361" s="81" t="s">
        <v>7028</v>
      </c>
      <c r="D3361" s="81" t="s">
        <v>7029</v>
      </c>
      <c r="E3361" s="81">
        <v>1</v>
      </c>
      <c r="F3361" s="81" t="s">
        <v>6870</v>
      </c>
      <c r="G3361" s="81">
        <v>1</v>
      </c>
      <c r="H3361" s="82">
        <v>87.9</v>
      </c>
      <c r="I3361" s="92">
        <v>0.28000000000000003</v>
      </c>
      <c r="J3361" s="78">
        <f t="shared" si="109"/>
        <v>63.288000000000004</v>
      </c>
    </row>
    <row r="3362" spans="1:10" ht="15.5">
      <c r="A3362" s="34">
        <f t="shared" si="110"/>
        <v>3358</v>
      </c>
      <c r="B3362" s="81" t="s">
        <v>186</v>
      </c>
      <c r="C3362" s="81" t="s">
        <v>7030</v>
      </c>
      <c r="D3362" s="81" t="s">
        <v>7031</v>
      </c>
      <c r="E3362" s="81">
        <v>1</v>
      </c>
      <c r="F3362" s="81" t="s">
        <v>6870</v>
      </c>
      <c r="G3362" s="81">
        <v>1</v>
      </c>
      <c r="H3362" s="82">
        <v>96</v>
      </c>
      <c r="I3362" s="92">
        <v>0.28000000000000003</v>
      </c>
      <c r="J3362" s="78">
        <f t="shared" si="109"/>
        <v>69.12</v>
      </c>
    </row>
    <row r="3363" spans="1:10" ht="15.5">
      <c r="A3363" s="34">
        <f t="shared" si="110"/>
        <v>3359</v>
      </c>
      <c r="B3363" s="81" t="s">
        <v>186</v>
      </c>
      <c r="C3363" s="81" t="s">
        <v>7032</v>
      </c>
      <c r="D3363" s="81" t="s">
        <v>7033</v>
      </c>
      <c r="E3363" s="81">
        <v>1</v>
      </c>
      <c r="F3363" s="81" t="s">
        <v>6870</v>
      </c>
      <c r="G3363" s="81">
        <v>1</v>
      </c>
      <c r="H3363" s="82">
        <v>47.3</v>
      </c>
      <c r="I3363" s="92">
        <v>0.28000000000000003</v>
      </c>
      <c r="J3363" s="78">
        <f t="shared" si="109"/>
        <v>34.055999999999997</v>
      </c>
    </row>
    <row r="3364" spans="1:10" ht="15.5">
      <c r="A3364" s="34">
        <f t="shared" si="110"/>
        <v>3360</v>
      </c>
      <c r="B3364" s="81" t="s">
        <v>186</v>
      </c>
      <c r="C3364" s="81" t="s">
        <v>7034</v>
      </c>
      <c r="D3364" s="81" t="s">
        <v>7035</v>
      </c>
      <c r="E3364" s="81">
        <v>1</v>
      </c>
      <c r="F3364" s="81" t="s">
        <v>6870</v>
      </c>
      <c r="G3364" s="81">
        <v>1</v>
      </c>
      <c r="H3364" s="82">
        <v>1461</v>
      </c>
      <c r="I3364" s="92">
        <v>0.28000000000000003</v>
      </c>
      <c r="J3364" s="78">
        <f t="shared" si="109"/>
        <v>1051.92</v>
      </c>
    </row>
    <row r="3365" spans="1:10" ht="15.5">
      <c r="A3365" s="34">
        <f t="shared" si="110"/>
        <v>3361</v>
      </c>
      <c r="B3365" s="81" t="s">
        <v>186</v>
      </c>
      <c r="C3365" s="81" t="s">
        <v>7036</v>
      </c>
      <c r="D3365" s="81" t="s">
        <v>7037</v>
      </c>
      <c r="E3365" s="81">
        <v>1</v>
      </c>
      <c r="F3365" s="81" t="s">
        <v>6870</v>
      </c>
      <c r="G3365" s="81">
        <v>1</v>
      </c>
      <c r="H3365" s="82">
        <v>1487</v>
      </c>
      <c r="I3365" s="92">
        <v>0.28000000000000003</v>
      </c>
      <c r="J3365" s="78">
        <f t="shared" si="109"/>
        <v>1070.6399999999999</v>
      </c>
    </row>
    <row r="3366" spans="1:10" ht="15.5">
      <c r="A3366" s="34">
        <f t="shared" si="110"/>
        <v>3362</v>
      </c>
      <c r="B3366" s="81" t="s">
        <v>186</v>
      </c>
      <c r="C3366" s="81" t="s">
        <v>7038</v>
      </c>
      <c r="D3366" s="81" t="s">
        <v>7039</v>
      </c>
      <c r="E3366" s="81">
        <v>1</v>
      </c>
      <c r="F3366" s="81" t="s">
        <v>6870</v>
      </c>
      <c r="G3366" s="81">
        <v>1</v>
      </c>
      <c r="H3366" s="82">
        <v>1961</v>
      </c>
      <c r="I3366" s="92">
        <v>0.28000000000000003</v>
      </c>
      <c r="J3366" s="78">
        <f t="shared" si="109"/>
        <v>1411.9199999999998</v>
      </c>
    </row>
    <row r="3367" spans="1:10" ht="15.5">
      <c r="A3367" s="34">
        <f t="shared" si="110"/>
        <v>3363</v>
      </c>
      <c r="B3367" s="81" t="s">
        <v>186</v>
      </c>
      <c r="C3367" s="81" t="s">
        <v>7040</v>
      </c>
      <c r="D3367" s="81" t="s">
        <v>7041</v>
      </c>
      <c r="E3367" s="81">
        <v>1</v>
      </c>
      <c r="F3367" s="81" t="s">
        <v>6870</v>
      </c>
      <c r="G3367" s="81">
        <v>1</v>
      </c>
      <c r="H3367" s="82">
        <v>1551</v>
      </c>
      <c r="I3367" s="92">
        <v>0.28000000000000003</v>
      </c>
      <c r="J3367" s="78">
        <f t="shared" si="109"/>
        <v>1116.72</v>
      </c>
    </row>
    <row r="3368" spans="1:10" ht="15.5">
      <c r="A3368" s="34">
        <f t="shared" si="110"/>
        <v>3364</v>
      </c>
      <c r="B3368" s="81" t="s">
        <v>186</v>
      </c>
      <c r="C3368" s="81" t="s">
        <v>7042</v>
      </c>
      <c r="D3368" s="81" t="s">
        <v>7043</v>
      </c>
      <c r="E3368" s="81">
        <v>1</v>
      </c>
      <c r="F3368" s="81" t="s">
        <v>6870</v>
      </c>
      <c r="G3368" s="81">
        <v>1</v>
      </c>
      <c r="H3368" s="82">
        <v>484</v>
      </c>
      <c r="I3368" s="92">
        <v>0.28000000000000003</v>
      </c>
      <c r="J3368" s="78">
        <f t="shared" si="109"/>
        <v>348.47999999999996</v>
      </c>
    </row>
    <row r="3369" spans="1:10" ht="15.5">
      <c r="A3369" s="34">
        <f t="shared" si="110"/>
        <v>3365</v>
      </c>
      <c r="B3369" s="81" t="s">
        <v>186</v>
      </c>
      <c r="C3369" s="81" t="s">
        <v>7044</v>
      </c>
      <c r="D3369" s="81" t="s">
        <v>7045</v>
      </c>
      <c r="E3369" s="81">
        <v>1</v>
      </c>
      <c r="F3369" s="81" t="s">
        <v>6870</v>
      </c>
      <c r="G3369" s="81">
        <v>1</v>
      </c>
      <c r="H3369" s="82">
        <v>3169</v>
      </c>
      <c r="I3369" s="92">
        <v>0.28000000000000003</v>
      </c>
      <c r="J3369" s="78">
        <f t="shared" si="109"/>
        <v>2281.6799999999998</v>
      </c>
    </row>
    <row r="3370" spans="1:10" ht="15.5">
      <c r="A3370" s="34">
        <f t="shared" si="110"/>
        <v>3366</v>
      </c>
      <c r="B3370" s="81" t="s">
        <v>186</v>
      </c>
      <c r="C3370" s="81" t="s">
        <v>7046</v>
      </c>
      <c r="D3370" s="81" t="s">
        <v>7047</v>
      </c>
      <c r="E3370" s="81">
        <v>1</v>
      </c>
      <c r="F3370" s="81" t="s">
        <v>6870</v>
      </c>
      <c r="G3370" s="81">
        <v>1</v>
      </c>
      <c r="H3370" s="82">
        <v>6447</v>
      </c>
      <c r="I3370" s="92">
        <v>0.28000000000000003</v>
      </c>
      <c r="J3370" s="78">
        <f t="shared" si="109"/>
        <v>4641.84</v>
      </c>
    </row>
    <row r="3371" spans="1:10" ht="15.5">
      <c r="A3371" s="34">
        <f t="shared" si="110"/>
        <v>3367</v>
      </c>
      <c r="B3371" s="81" t="s">
        <v>186</v>
      </c>
      <c r="C3371" s="81" t="s">
        <v>7048</v>
      </c>
      <c r="D3371" s="81" t="s">
        <v>7049</v>
      </c>
      <c r="E3371" s="81">
        <v>1</v>
      </c>
      <c r="F3371" s="81" t="s">
        <v>6870</v>
      </c>
      <c r="G3371" s="81">
        <v>1</v>
      </c>
      <c r="H3371" s="82">
        <v>6494.75</v>
      </c>
      <c r="I3371" s="92">
        <v>0.28000000000000003</v>
      </c>
      <c r="J3371" s="78">
        <f t="shared" si="109"/>
        <v>4676.22</v>
      </c>
    </row>
    <row r="3372" spans="1:10" ht="15.5">
      <c r="A3372" s="34">
        <f t="shared" si="110"/>
        <v>3368</v>
      </c>
      <c r="B3372" s="81" t="s">
        <v>186</v>
      </c>
      <c r="C3372" s="81" t="s">
        <v>7050</v>
      </c>
      <c r="D3372" s="81" t="s">
        <v>7051</v>
      </c>
      <c r="E3372" s="81">
        <v>1</v>
      </c>
      <c r="F3372" s="81" t="s">
        <v>6870</v>
      </c>
      <c r="G3372" s="81">
        <v>1</v>
      </c>
      <c r="H3372" s="82">
        <v>55.35</v>
      </c>
      <c r="I3372" s="92">
        <v>0.28000000000000003</v>
      </c>
      <c r="J3372" s="78">
        <f t="shared" si="109"/>
        <v>39.851999999999997</v>
      </c>
    </row>
    <row r="3373" spans="1:10" ht="15.5">
      <c r="A3373" s="34">
        <f t="shared" si="110"/>
        <v>3369</v>
      </c>
      <c r="B3373" s="81" t="s">
        <v>186</v>
      </c>
      <c r="C3373" s="81" t="s">
        <v>7052</v>
      </c>
      <c r="D3373" s="81" t="s">
        <v>7053</v>
      </c>
      <c r="E3373" s="81">
        <v>1</v>
      </c>
      <c r="F3373" s="81" t="s">
        <v>6870</v>
      </c>
      <c r="G3373" s="81">
        <v>1</v>
      </c>
      <c r="H3373" s="82">
        <v>55.35</v>
      </c>
      <c r="I3373" s="92">
        <v>0.28000000000000003</v>
      </c>
      <c r="J3373" s="78">
        <f t="shared" si="109"/>
        <v>39.851999999999997</v>
      </c>
    </row>
    <row r="3374" spans="1:10" ht="15.5">
      <c r="A3374" s="34">
        <f t="shared" si="110"/>
        <v>3370</v>
      </c>
      <c r="B3374" s="81" t="s">
        <v>186</v>
      </c>
      <c r="C3374" s="81" t="s">
        <v>7054</v>
      </c>
      <c r="D3374" s="81" t="s">
        <v>7055</v>
      </c>
      <c r="E3374" s="81">
        <v>1</v>
      </c>
      <c r="F3374" s="81" t="s">
        <v>6870</v>
      </c>
      <c r="G3374" s="81">
        <v>1</v>
      </c>
      <c r="H3374" s="82">
        <v>59.6</v>
      </c>
      <c r="I3374" s="92">
        <v>0.28000000000000003</v>
      </c>
      <c r="J3374" s="78">
        <f t="shared" si="109"/>
        <v>42.911999999999999</v>
      </c>
    </row>
    <row r="3375" spans="1:10" ht="15.5">
      <c r="A3375" s="34">
        <f t="shared" si="110"/>
        <v>3371</v>
      </c>
      <c r="B3375" s="81" t="s">
        <v>186</v>
      </c>
      <c r="C3375" s="81" t="s">
        <v>7056</v>
      </c>
      <c r="D3375" s="81" t="s">
        <v>7057</v>
      </c>
      <c r="E3375" s="81">
        <v>1</v>
      </c>
      <c r="F3375" s="81" t="s">
        <v>6870</v>
      </c>
      <c r="G3375" s="81">
        <v>1</v>
      </c>
      <c r="H3375" s="82">
        <v>59.6</v>
      </c>
      <c r="I3375" s="92">
        <v>0.28000000000000003</v>
      </c>
      <c r="J3375" s="78">
        <f t="shared" si="109"/>
        <v>42.911999999999999</v>
      </c>
    </row>
    <row r="3376" spans="1:10" ht="15.5">
      <c r="A3376" s="34">
        <f t="shared" si="110"/>
        <v>3372</v>
      </c>
      <c r="B3376" s="81" t="s">
        <v>186</v>
      </c>
      <c r="C3376" s="81" t="s">
        <v>7058</v>
      </c>
      <c r="D3376" s="81" t="s">
        <v>7059</v>
      </c>
      <c r="E3376" s="81">
        <v>1</v>
      </c>
      <c r="F3376" s="81" t="s">
        <v>6870</v>
      </c>
      <c r="G3376" s="81">
        <v>1</v>
      </c>
      <c r="H3376" s="82">
        <v>112</v>
      </c>
      <c r="I3376" s="92">
        <v>0.28000000000000003</v>
      </c>
      <c r="J3376" s="78">
        <f t="shared" si="109"/>
        <v>80.64</v>
      </c>
    </row>
    <row r="3377" spans="1:10" ht="15.5">
      <c r="A3377" s="34">
        <f t="shared" si="110"/>
        <v>3373</v>
      </c>
      <c r="B3377" s="81" t="s">
        <v>186</v>
      </c>
      <c r="C3377" s="81" t="s">
        <v>7060</v>
      </c>
      <c r="D3377" s="81" t="s">
        <v>7061</v>
      </c>
      <c r="E3377" s="81">
        <v>1</v>
      </c>
      <c r="F3377" s="81" t="s">
        <v>6870</v>
      </c>
      <c r="G3377" s="81">
        <v>1</v>
      </c>
      <c r="H3377" s="82">
        <v>112</v>
      </c>
      <c r="I3377" s="92">
        <v>0.28000000000000003</v>
      </c>
      <c r="J3377" s="78">
        <f t="shared" si="109"/>
        <v>80.64</v>
      </c>
    </row>
    <row r="3378" spans="1:10" ht="29">
      <c r="A3378" s="34">
        <f t="shared" si="110"/>
        <v>3374</v>
      </c>
      <c r="B3378" s="81" t="s">
        <v>186</v>
      </c>
      <c r="C3378" s="81" t="s">
        <v>7062</v>
      </c>
      <c r="D3378" s="81" t="s">
        <v>7063</v>
      </c>
      <c r="E3378" s="81">
        <v>1</v>
      </c>
      <c r="F3378" s="81" t="s">
        <v>6870</v>
      </c>
      <c r="G3378" s="81">
        <v>1</v>
      </c>
      <c r="H3378" s="82">
        <v>58.5</v>
      </c>
      <c r="I3378" s="92">
        <v>0.28000000000000003</v>
      </c>
      <c r="J3378" s="78">
        <f t="shared" si="109"/>
        <v>42.12</v>
      </c>
    </row>
    <row r="3379" spans="1:10" ht="29">
      <c r="A3379" s="34">
        <f t="shared" si="110"/>
        <v>3375</v>
      </c>
      <c r="B3379" s="81" t="s">
        <v>186</v>
      </c>
      <c r="C3379" s="81" t="s">
        <v>7064</v>
      </c>
      <c r="D3379" s="81" t="s">
        <v>7065</v>
      </c>
      <c r="E3379" s="81">
        <v>1</v>
      </c>
      <c r="F3379" s="81" t="s">
        <v>6870</v>
      </c>
      <c r="G3379" s="81">
        <v>1</v>
      </c>
      <c r="H3379" s="82">
        <v>58.5</v>
      </c>
      <c r="I3379" s="92">
        <v>0.28000000000000003</v>
      </c>
      <c r="J3379" s="78">
        <f t="shared" si="109"/>
        <v>42.12</v>
      </c>
    </row>
    <row r="3380" spans="1:10" ht="15.5">
      <c r="A3380" s="34">
        <f t="shared" si="110"/>
        <v>3376</v>
      </c>
      <c r="B3380" s="81" t="s">
        <v>186</v>
      </c>
      <c r="C3380" s="81" t="s">
        <v>7066</v>
      </c>
      <c r="D3380" s="81" t="s">
        <v>7067</v>
      </c>
      <c r="E3380" s="81">
        <v>1</v>
      </c>
      <c r="F3380" s="81" t="s">
        <v>6870</v>
      </c>
      <c r="G3380" s="81">
        <v>1</v>
      </c>
      <c r="H3380" s="82">
        <v>4804</v>
      </c>
      <c r="I3380" s="92">
        <v>0.28000000000000003</v>
      </c>
      <c r="J3380" s="78">
        <f t="shared" si="109"/>
        <v>3458.8799999999997</v>
      </c>
    </row>
    <row r="3381" spans="1:10" ht="15.5">
      <c r="A3381" s="34">
        <f t="shared" si="110"/>
        <v>3377</v>
      </c>
      <c r="B3381" s="81" t="s">
        <v>186</v>
      </c>
      <c r="C3381" s="81" t="s">
        <v>7068</v>
      </c>
      <c r="D3381" s="81" t="s">
        <v>7069</v>
      </c>
      <c r="E3381" s="81">
        <v>1</v>
      </c>
      <c r="F3381" s="81" t="s">
        <v>6870</v>
      </c>
      <c r="G3381" s="81">
        <v>1</v>
      </c>
      <c r="H3381" s="82">
        <v>87</v>
      </c>
      <c r="I3381" s="92">
        <v>0.28000000000000003</v>
      </c>
      <c r="J3381" s="78">
        <f t="shared" ref="J3381:J3444" si="111">H3381*(1-I3381)</f>
        <v>62.64</v>
      </c>
    </row>
    <row r="3382" spans="1:10" ht="15.5">
      <c r="A3382" s="34">
        <f t="shared" si="110"/>
        <v>3378</v>
      </c>
      <c r="B3382" s="81" t="s">
        <v>186</v>
      </c>
      <c r="C3382" s="81" t="s">
        <v>7070</v>
      </c>
      <c r="D3382" s="81" t="s">
        <v>7071</v>
      </c>
      <c r="E3382" s="81">
        <v>1</v>
      </c>
      <c r="F3382" s="81" t="s">
        <v>6870</v>
      </c>
      <c r="G3382" s="81">
        <v>1</v>
      </c>
      <c r="H3382" s="82">
        <v>801</v>
      </c>
      <c r="I3382" s="92">
        <v>0.28000000000000003</v>
      </c>
      <c r="J3382" s="78">
        <f t="shared" si="111"/>
        <v>576.72</v>
      </c>
    </row>
    <row r="3383" spans="1:10" ht="15.5">
      <c r="A3383" s="34">
        <f t="shared" si="110"/>
        <v>3379</v>
      </c>
      <c r="B3383" s="81" t="s">
        <v>186</v>
      </c>
      <c r="C3383" s="81" t="s">
        <v>7072</v>
      </c>
      <c r="D3383" s="81" t="s">
        <v>7073</v>
      </c>
      <c r="E3383" s="81">
        <v>1</v>
      </c>
      <c r="F3383" s="81" t="s">
        <v>6870</v>
      </c>
      <c r="G3383" s="81">
        <v>1</v>
      </c>
      <c r="H3383" s="82">
        <v>102.25</v>
      </c>
      <c r="I3383" s="92">
        <v>0.28000000000000003</v>
      </c>
      <c r="J3383" s="78">
        <f t="shared" si="111"/>
        <v>73.61999999999999</v>
      </c>
    </row>
    <row r="3384" spans="1:10" ht="29">
      <c r="A3384" s="34">
        <f t="shared" si="110"/>
        <v>3380</v>
      </c>
      <c r="B3384" s="81" t="s">
        <v>186</v>
      </c>
      <c r="C3384" s="81" t="s">
        <v>7074</v>
      </c>
      <c r="D3384" s="81" t="s">
        <v>7075</v>
      </c>
      <c r="E3384" s="81">
        <v>1</v>
      </c>
      <c r="F3384" s="81" t="s">
        <v>6870</v>
      </c>
      <c r="G3384" s="81">
        <v>1</v>
      </c>
      <c r="H3384" s="82">
        <v>126.5</v>
      </c>
      <c r="I3384" s="92">
        <v>0.28000000000000003</v>
      </c>
      <c r="J3384" s="78">
        <f t="shared" si="111"/>
        <v>91.08</v>
      </c>
    </row>
    <row r="3385" spans="1:10" ht="15.5">
      <c r="A3385" s="34">
        <f t="shared" si="110"/>
        <v>3381</v>
      </c>
      <c r="B3385" s="81" t="s">
        <v>186</v>
      </c>
      <c r="C3385" s="81" t="s">
        <v>7076</v>
      </c>
      <c r="D3385" s="81" t="s">
        <v>7077</v>
      </c>
      <c r="E3385" s="81">
        <v>1</v>
      </c>
      <c r="F3385" s="81" t="s">
        <v>6870</v>
      </c>
      <c r="G3385" s="81">
        <v>1</v>
      </c>
      <c r="H3385" s="82">
        <v>93.5</v>
      </c>
      <c r="I3385" s="92">
        <v>0.28000000000000003</v>
      </c>
      <c r="J3385" s="78">
        <f t="shared" si="111"/>
        <v>67.319999999999993</v>
      </c>
    </row>
    <row r="3386" spans="1:10" ht="29">
      <c r="A3386" s="34">
        <f t="shared" si="110"/>
        <v>3382</v>
      </c>
      <c r="B3386" s="81" t="s">
        <v>186</v>
      </c>
      <c r="C3386" s="81" t="s">
        <v>7078</v>
      </c>
      <c r="D3386" s="81" t="s">
        <v>7079</v>
      </c>
      <c r="E3386" s="81">
        <v>1</v>
      </c>
      <c r="F3386" s="81" t="s">
        <v>6870</v>
      </c>
      <c r="G3386" s="81">
        <v>1</v>
      </c>
      <c r="H3386" s="82">
        <v>128.19999999999999</v>
      </c>
      <c r="I3386" s="92">
        <v>0.28000000000000003</v>
      </c>
      <c r="J3386" s="78">
        <f t="shared" si="111"/>
        <v>92.303999999999988</v>
      </c>
    </row>
    <row r="3387" spans="1:10" ht="15.5">
      <c r="A3387" s="34">
        <f t="shared" si="110"/>
        <v>3383</v>
      </c>
      <c r="B3387" s="81" t="s">
        <v>186</v>
      </c>
      <c r="C3387" s="81" t="s">
        <v>7080</v>
      </c>
      <c r="D3387" s="81" t="s">
        <v>7081</v>
      </c>
      <c r="E3387" s="81">
        <v>1</v>
      </c>
      <c r="F3387" s="81" t="s">
        <v>6870</v>
      </c>
      <c r="G3387" s="81">
        <v>1</v>
      </c>
      <c r="H3387" s="82">
        <v>84.4</v>
      </c>
      <c r="I3387" s="92">
        <v>0.28000000000000003</v>
      </c>
      <c r="J3387" s="78">
        <f t="shared" si="111"/>
        <v>60.768000000000001</v>
      </c>
    </row>
    <row r="3388" spans="1:10" ht="15.5">
      <c r="A3388" s="34">
        <f t="shared" si="110"/>
        <v>3384</v>
      </c>
      <c r="B3388" s="81" t="s">
        <v>186</v>
      </c>
      <c r="C3388" s="81" t="s">
        <v>7082</v>
      </c>
      <c r="D3388" s="81" t="s">
        <v>7083</v>
      </c>
      <c r="E3388" s="81">
        <v>1</v>
      </c>
      <c r="F3388" s="81" t="s">
        <v>6870</v>
      </c>
      <c r="G3388" s="81">
        <v>1</v>
      </c>
      <c r="H3388" s="82">
        <v>91</v>
      </c>
      <c r="I3388" s="92">
        <v>0.28000000000000003</v>
      </c>
      <c r="J3388" s="78">
        <f t="shared" si="111"/>
        <v>65.52</v>
      </c>
    </row>
    <row r="3389" spans="1:10" ht="15.5">
      <c r="A3389" s="34">
        <f t="shared" si="110"/>
        <v>3385</v>
      </c>
      <c r="B3389" s="81" t="s">
        <v>186</v>
      </c>
      <c r="C3389" s="81" t="s">
        <v>7084</v>
      </c>
      <c r="D3389" s="81" t="s">
        <v>7085</v>
      </c>
      <c r="E3389" s="81">
        <v>1</v>
      </c>
      <c r="F3389" s="81" t="s">
        <v>6870</v>
      </c>
      <c r="G3389" s="81">
        <v>1</v>
      </c>
      <c r="H3389" s="82">
        <v>60.5</v>
      </c>
      <c r="I3389" s="92">
        <v>0.28000000000000003</v>
      </c>
      <c r="J3389" s="78">
        <f t="shared" si="111"/>
        <v>43.559999999999995</v>
      </c>
    </row>
    <row r="3390" spans="1:10" ht="15.5">
      <c r="A3390" s="34">
        <f t="shared" si="110"/>
        <v>3386</v>
      </c>
      <c r="B3390" s="81" t="s">
        <v>186</v>
      </c>
      <c r="C3390" s="81" t="s">
        <v>7086</v>
      </c>
      <c r="D3390" s="81" t="s">
        <v>7087</v>
      </c>
      <c r="E3390" s="81">
        <v>1</v>
      </c>
      <c r="F3390" s="81" t="s">
        <v>6870</v>
      </c>
      <c r="G3390" s="81">
        <v>1</v>
      </c>
      <c r="H3390" s="82">
        <v>24.5</v>
      </c>
      <c r="I3390" s="92">
        <v>0.28000000000000003</v>
      </c>
      <c r="J3390" s="78">
        <f t="shared" si="111"/>
        <v>17.64</v>
      </c>
    </row>
    <row r="3391" spans="1:10" ht="15.5">
      <c r="A3391" s="34">
        <f t="shared" si="110"/>
        <v>3387</v>
      </c>
      <c r="B3391" s="81" t="s">
        <v>186</v>
      </c>
      <c r="C3391" s="81" t="s">
        <v>7088</v>
      </c>
      <c r="D3391" s="81" t="s">
        <v>7089</v>
      </c>
      <c r="E3391" s="81">
        <v>1</v>
      </c>
      <c r="F3391" s="81" t="s">
        <v>6870</v>
      </c>
      <c r="G3391" s="81">
        <v>1</v>
      </c>
      <c r="H3391" s="82">
        <v>24.5</v>
      </c>
      <c r="I3391" s="92">
        <v>0.28000000000000003</v>
      </c>
      <c r="J3391" s="78">
        <f t="shared" si="111"/>
        <v>17.64</v>
      </c>
    </row>
    <row r="3392" spans="1:10" ht="15.5">
      <c r="A3392" s="34">
        <f t="shared" si="110"/>
        <v>3388</v>
      </c>
      <c r="B3392" s="81" t="s">
        <v>186</v>
      </c>
      <c r="C3392" s="81" t="s">
        <v>7090</v>
      </c>
      <c r="D3392" s="81" t="s">
        <v>7091</v>
      </c>
      <c r="E3392" s="81">
        <v>1</v>
      </c>
      <c r="F3392" s="81" t="s">
        <v>6870</v>
      </c>
      <c r="G3392" s="81">
        <v>1</v>
      </c>
      <c r="H3392" s="82">
        <v>24.5</v>
      </c>
      <c r="I3392" s="92">
        <v>0.28000000000000003</v>
      </c>
      <c r="J3392" s="78">
        <f t="shared" si="111"/>
        <v>17.64</v>
      </c>
    </row>
    <row r="3393" spans="1:10" ht="29">
      <c r="A3393" s="34">
        <f t="shared" si="110"/>
        <v>3389</v>
      </c>
      <c r="B3393" s="81" t="s">
        <v>186</v>
      </c>
      <c r="C3393" s="81" t="s">
        <v>7092</v>
      </c>
      <c r="D3393" s="81" t="s">
        <v>7093</v>
      </c>
      <c r="E3393" s="81">
        <v>1</v>
      </c>
      <c r="F3393" s="81" t="s">
        <v>6870</v>
      </c>
      <c r="G3393" s="81">
        <v>1</v>
      </c>
      <c r="H3393" s="82">
        <v>69.5</v>
      </c>
      <c r="I3393" s="92">
        <v>0.28000000000000003</v>
      </c>
      <c r="J3393" s="78">
        <f t="shared" si="111"/>
        <v>50.04</v>
      </c>
    </row>
    <row r="3394" spans="1:10" ht="43.5">
      <c r="A3394" s="34">
        <f t="shared" si="110"/>
        <v>3390</v>
      </c>
      <c r="B3394" s="81" t="s">
        <v>186</v>
      </c>
      <c r="C3394" s="81" t="s">
        <v>7094</v>
      </c>
      <c r="D3394" s="81" t="s">
        <v>7095</v>
      </c>
      <c r="E3394" s="81">
        <v>1</v>
      </c>
      <c r="F3394" s="81" t="s">
        <v>6870</v>
      </c>
      <c r="G3394" s="81">
        <v>1</v>
      </c>
      <c r="H3394" s="82">
        <v>531.4</v>
      </c>
      <c r="I3394" s="92">
        <v>0.28000000000000003</v>
      </c>
      <c r="J3394" s="78">
        <f t="shared" si="111"/>
        <v>382.60799999999995</v>
      </c>
    </row>
    <row r="3395" spans="1:10" ht="15.5">
      <c r="A3395" s="34">
        <f t="shared" si="110"/>
        <v>3391</v>
      </c>
      <c r="B3395" s="81" t="s">
        <v>186</v>
      </c>
      <c r="C3395" s="81" t="s">
        <v>7096</v>
      </c>
      <c r="D3395" s="81" t="s">
        <v>7097</v>
      </c>
      <c r="E3395" s="81">
        <v>1</v>
      </c>
      <c r="F3395" s="81" t="s">
        <v>6870</v>
      </c>
      <c r="G3395" s="81">
        <v>1</v>
      </c>
      <c r="H3395" s="82">
        <v>250</v>
      </c>
      <c r="I3395" s="92">
        <v>0.28000000000000003</v>
      </c>
      <c r="J3395" s="78">
        <f t="shared" si="111"/>
        <v>180</v>
      </c>
    </row>
    <row r="3396" spans="1:10" ht="15.5">
      <c r="A3396" s="34">
        <f t="shared" si="110"/>
        <v>3392</v>
      </c>
      <c r="B3396" s="81" t="s">
        <v>186</v>
      </c>
      <c r="C3396" s="81" t="s">
        <v>7098</v>
      </c>
      <c r="D3396" s="81" t="s">
        <v>7099</v>
      </c>
      <c r="E3396" s="81">
        <v>1</v>
      </c>
      <c r="F3396" s="81" t="s">
        <v>6870</v>
      </c>
      <c r="G3396" s="81">
        <v>1</v>
      </c>
      <c r="H3396" s="82">
        <v>50</v>
      </c>
      <c r="I3396" s="92">
        <v>0.28000000000000003</v>
      </c>
      <c r="J3396" s="78">
        <f t="shared" si="111"/>
        <v>36</v>
      </c>
    </row>
    <row r="3397" spans="1:10" ht="15.5">
      <c r="A3397" s="34">
        <f t="shared" si="110"/>
        <v>3393</v>
      </c>
      <c r="B3397" s="81" t="s">
        <v>186</v>
      </c>
      <c r="C3397" s="81" t="s">
        <v>7100</v>
      </c>
      <c r="D3397" s="81" t="s">
        <v>7101</v>
      </c>
      <c r="E3397" s="81">
        <v>1</v>
      </c>
      <c r="F3397" s="81" t="s">
        <v>6870</v>
      </c>
      <c r="G3397" s="81">
        <v>1</v>
      </c>
      <c r="H3397" s="82">
        <v>741</v>
      </c>
      <c r="I3397" s="92">
        <v>0.28000000000000003</v>
      </c>
      <c r="J3397" s="78">
        <f t="shared" si="111"/>
        <v>533.52</v>
      </c>
    </row>
    <row r="3398" spans="1:10" ht="15.5">
      <c r="A3398" s="34">
        <f t="shared" si="110"/>
        <v>3394</v>
      </c>
      <c r="B3398" s="81" t="s">
        <v>186</v>
      </c>
      <c r="C3398" s="81" t="s">
        <v>7102</v>
      </c>
      <c r="D3398" s="81" t="s">
        <v>7103</v>
      </c>
      <c r="E3398" s="81">
        <v>1</v>
      </c>
      <c r="F3398" s="81" t="s">
        <v>6870</v>
      </c>
      <c r="G3398" s="81">
        <v>1</v>
      </c>
      <c r="H3398" s="82">
        <v>58</v>
      </c>
      <c r="I3398" s="92">
        <v>0.28000000000000003</v>
      </c>
      <c r="J3398" s="78">
        <f t="shared" si="111"/>
        <v>41.76</v>
      </c>
    </row>
    <row r="3399" spans="1:10" ht="15.5">
      <c r="A3399" s="34">
        <f t="shared" si="110"/>
        <v>3395</v>
      </c>
      <c r="B3399" s="81" t="s">
        <v>186</v>
      </c>
      <c r="C3399" s="81" t="s">
        <v>7104</v>
      </c>
      <c r="D3399" s="81" t="s">
        <v>7105</v>
      </c>
      <c r="E3399" s="81">
        <v>1</v>
      </c>
      <c r="F3399" s="81" t="s">
        <v>6870</v>
      </c>
      <c r="G3399" s="81">
        <v>1</v>
      </c>
      <c r="H3399" s="82">
        <v>23.25</v>
      </c>
      <c r="I3399" s="92">
        <v>0.28000000000000003</v>
      </c>
      <c r="J3399" s="78">
        <f t="shared" si="111"/>
        <v>16.739999999999998</v>
      </c>
    </row>
    <row r="3400" spans="1:10" ht="15.5">
      <c r="A3400" s="34">
        <f t="shared" si="110"/>
        <v>3396</v>
      </c>
      <c r="B3400" s="81" t="s">
        <v>186</v>
      </c>
      <c r="C3400" s="81" t="s">
        <v>7106</v>
      </c>
      <c r="D3400" s="81" t="s">
        <v>7107</v>
      </c>
      <c r="E3400" s="81">
        <v>1</v>
      </c>
      <c r="F3400" s="81" t="s">
        <v>6870</v>
      </c>
      <c r="G3400" s="81">
        <v>1</v>
      </c>
      <c r="H3400" s="82">
        <v>38827</v>
      </c>
      <c r="I3400" s="92">
        <v>0.28000000000000003</v>
      </c>
      <c r="J3400" s="78">
        <f t="shared" si="111"/>
        <v>27955.439999999999</v>
      </c>
    </row>
    <row r="3401" spans="1:10" ht="15.5">
      <c r="A3401" s="34">
        <f t="shared" si="110"/>
        <v>3397</v>
      </c>
      <c r="B3401" s="81" t="s">
        <v>186</v>
      </c>
      <c r="C3401" s="81" t="s">
        <v>7108</v>
      </c>
      <c r="D3401" s="81" t="s">
        <v>7109</v>
      </c>
      <c r="E3401" s="81">
        <v>1</v>
      </c>
      <c r="F3401" s="81" t="s">
        <v>6870</v>
      </c>
      <c r="G3401" s="81">
        <v>1</v>
      </c>
      <c r="H3401" s="82">
        <v>38827</v>
      </c>
      <c r="I3401" s="92">
        <v>0.28000000000000003</v>
      </c>
      <c r="J3401" s="78">
        <f t="shared" si="111"/>
        <v>27955.439999999999</v>
      </c>
    </row>
    <row r="3402" spans="1:10" ht="15.5">
      <c r="A3402" s="34">
        <f t="shared" si="110"/>
        <v>3398</v>
      </c>
      <c r="B3402" s="81" t="s">
        <v>186</v>
      </c>
      <c r="C3402" s="81" t="s">
        <v>7110</v>
      </c>
      <c r="D3402" s="81" t="s">
        <v>7111</v>
      </c>
      <c r="E3402" s="81">
        <v>1</v>
      </c>
      <c r="F3402" s="81" t="s">
        <v>6870</v>
      </c>
      <c r="G3402" s="81">
        <v>1</v>
      </c>
      <c r="H3402" s="82">
        <v>23060</v>
      </c>
      <c r="I3402" s="92">
        <v>0.28000000000000003</v>
      </c>
      <c r="J3402" s="78">
        <f t="shared" si="111"/>
        <v>16603.2</v>
      </c>
    </row>
    <row r="3403" spans="1:10" ht="15.5">
      <c r="A3403" s="34">
        <f t="shared" si="110"/>
        <v>3399</v>
      </c>
      <c r="B3403" s="81" t="s">
        <v>186</v>
      </c>
      <c r="C3403" s="81" t="s">
        <v>7112</v>
      </c>
      <c r="D3403" s="81" t="s">
        <v>7113</v>
      </c>
      <c r="E3403" s="81">
        <v>1</v>
      </c>
      <c r="F3403" s="81" t="s">
        <v>6870</v>
      </c>
      <c r="G3403" s="81">
        <v>1</v>
      </c>
      <c r="H3403" s="82">
        <v>23060</v>
      </c>
      <c r="I3403" s="92">
        <v>0.28000000000000003</v>
      </c>
      <c r="J3403" s="78">
        <f t="shared" si="111"/>
        <v>16603.2</v>
      </c>
    </row>
    <row r="3404" spans="1:10" ht="15.5">
      <c r="A3404" s="34">
        <f t="shared" si="110"/>
        <v>3400</v>
      </c>
      <c r="B3404" s="81" t="s">
        <v>186</v>
      </c>
      <c r="C3404" s="81" t="s">
        <v>7114</v>
      </c>
      <c r="D3404" s="81" t="s">
        <v>7115</v>
      </c>
      <c r="E3404" s="81">
        <v>1</v>
      </c>
      <c r="F3404" s="81" t="s">
        <v>6870</v>
      </c>
      <c r="G3404" s="81">
        <v>1</v>
      </c>
      <c r="H3404" s="82">
        <v>18339</v>
      </c>
      <c r="I3404" s="92">
        <v>0.28000000000000003</v>
      </c>
      <c r="J3404" s="78">
        <f t="shared" si="111"/>
        <v>13204.08</v>
      </c>
    </row>
    <row r="3405" spans="1:10" ht="15.5">
      <c r="A3405" s="34">
        <f t="shared" si="110"/>
        <v>3401</v>
      </c>
      <c r="B3405" s="81" t="s">
        <v>186</v>
      </c>
      <c r="C3405" s="81" t="s">
        <v>7116</v>
      </c>
      <c r="D3405" s="81" t="s">
        <v>7117</v>
      </c>
      <c r="E3405" s="81">
        <v>1</v>
      </c>
      <c r="F3405" s="81" t="s">
        <v>6870</v>
      </c>
      <c r="G3405" s="81">
        <v>1</v>
      </c>
      <c r="H3405" s="82">
        <v>18339</v>
      </c>
      <c r="I3405" s="92">
        <v>0.28000000000000003</v>
      </c>
      <c r="J3405" s="78">
        <f t="shared" si="111"/>
        <v>13204.08</v>
      </c>
    </row>
    <row r="3406" spans="1:10" ht="15.5">
      <c r="A3406" s="34">
        <f t="shared" si="110"/>
        <v>3402</v>
      </c>
      <c r="B3406" s="81" t="s">
        <v>186</v>
      </c>
      <c r="C3406" s="81" t="s">
        <v>7118</v>
      </c>
      <c r="D3406" s="81" t="s">
        <v>7119</v>
      </c>
      <c r="E3406" s="81">
        <v>1</v>
      </c>
      <c r="F3406" s="81" t="s">
        <v>6870</v>
      </c>
      <c r="G3406" s="81">
        <v>1</v>
      </c>
      <c r="H3406" s="82">
        <v>13097</v>
      </c>
      <c r="I3406" s="92">
        <v>0.28000000000000003</v>
      </c>
      <c r="J3406" s="78">
        <f t="shared" si="111"/>
        <v>9429.84</v>
      </c>
    </row>
    <row r="3407" spans="1:10" ht="15.5">
      <c r="A3407" s="34">
        <f t="shared" si="110"/>
        <v>3403</v>
      </c>
      <c r="B3407" s="81" t="s">
        <v>186</v>
      </c>
      <c r="C3407" s="81" t="s">
        <v>7120</v>
      </c>
      <c r="D3407" s="81" t="s">
        <v>7121</v>
      </c>
      <c r="E3407" s="81">
        <v>1</v>
      </c>
      <c r="F3407" s="81" t="s">
        <v>6870</v>
      </c>
      <c r="G3407" s="81">
        <v>1</v>
      </c>
      <c r="H3407" s="82">
        <v>13097</v>
      </c>
      <c r="I3407" s="92">
        <v>0.28000000000000003</v>
      </c>
      <c r="J3407" s="78">
        <f t="shared" si="111"/>
        <v>9429.84</v>
      </c>
    </row>
    <row r="3408" spans="1:10" ht="15.5">
      <c r="A3408" s="34">
        <f t="shared" si="110"/>
        <v>3404</v>
      </c>
      <c r="B3408" s="81" t="s">
        <v>186</v>
      </c>
      <c r="C3408" s="81" t="s">
        <v>7122</v>
      </c>
      <c r="D3408" s="81" t="s">
        <v>7123</v>
      </c>
      <c r="E3408" s="81">
        <v>1</v>
      </c>
      <c r="F3408" s="81" t="s">
        <v>6870</v>
      </c>
      <c r="G3408" s="81">
        <v>1</v>
      </c>
      <c r="H3408" s="82">
        <v>22197</v>
      </c>
      <c r="I3408" s="92">
        <v>0.28000000000000003</v>
      </c>
      <c r="J3408" s="78">
        <f t="shared" si="111"/>
        <v>15981.84</v>
      </c>
    </row>
    <row r="3409" spans="1:10" ht="15.5">
      <c r="A3409" s="34">
        <f t="shared" si="110"/>
        <v>3405</v>
      </c>
      <c r="B3409" s="81" t="s">
        <v>186</v>
      </c>
      <c r="C3409" s="81" t="s">
        <v>7124</v>
      </c>
      <c r="D3409" s="81" t="s">
        <v>7125</v>
      </c>
      <c r="E3409" s="81">
        <v>1</v>
      </c>
      <c r="F3409" s="81" t="s">
        <v>6870</v>
      </c>
      <c r="G3409" s="81">
        <v>1</v>
      </c>
      <c r="H3409" s="82">
        <v>22197</v>
      </c>
      <c r="I3409" s="92">
        <v>0.28000000000000003</v>
      </c>
      <c r="J3409" s="78">
        <f t="shared" si="111"/>
        <v>15981.84</v>
      </c>
    </row>
    <row r="3410" spans="1:10" ht="15.5">
      <c r="A3410" s="34">
        <f t="shared" si="110"/>
        <v>3406</v>
      </c>
      <c r="B3410" s="81" t="s">
        <v>186</v>
      </c>
      <c r="C3410" s="81" t="s">
        <v>7126</v>
      </c>
      <c r="D3410" s="81" t="s">
        <v>7127</v>
      </c>
      <c r="E3410" s="81">
        <v>1</v>
      </c>
      <c r="F3410" s="81" t="s">
        <v>6870</v>
      </c>
      <c r="G3410" s="81">
        <v>1</v>
      </c>
      <c r="H3410" s="82">
        <v>13555</v>
      </c>
      <c r="I3410" s="92">
        <v>0.28000000000000003</v>
      </c>
      <c r="J3410" s="78">
        <f t="shared" si="111"/>
        <v>9759.6</v>
      </c>
    </row>
    <row r="3411" spans="1:10" ht="15.5">
      <c r="A3411" s="34">
        <f t="shared" si="110"/>
        <v>3407</v>
      </c>
      <c r="B3411" s="81" t="s">
        <v>186</v>
      </c>
      <c r="C3411" s="81" t="s">
        <v>7128</v>
      </c>
      <c r="D3411" s="81" t="s">
        <v>7129</v>
      </c>
      <c r="E3411" s="81">
        <v>1</v>
      </c>
      <c r="F3411" s="81" t="s">
        <v>6870</v>
      </c>
      <c r="G3411" s="81">
        <v>1</v>
      </c>
      <c r="H3411" s="82">
        <v>13555</v>
      </c>
      <c r="I3411" s="92">
        <v>0.28000000000000003</v>
      </c>
      <c r="J3411" s="78">
        <f t="shared" si="111"/>
        <v>9759.6</v>
      </c>
    </row>
    <row r="3412" spans="1:10" ht="15.5">
      <c r="A3412" s="34">
        <f t="shared" si="110"/>
        <v>3408</v>
      </c>
      <c r="B3412" s="81" t="s">
        <v>186</v>
      </c>
      <c r="C3412" s="81" t="s">
        <v>7130</v>
      </c>
      <c r="D3412" s="81" t="s">
        <v>7131</v>
      </c>
      <c r="E3412" s="81">
        <v>1</v>
      </c>
      <c r="F3412" s="81" t="s">
        <v>6870</v>
      </c>
      <c r="G3412" s="81">
        <v>1</v>
      </c>
      <c r="H3412" s="82">
        <v>11298</v>
      </c>
      <c r="I3412" s="92">
        <v>0.28000000000000003</v>
      </c>
      <c r="J3412" s="78">
        <f t="shared" si="111"/>
        <v>8134.5599999999995</v>
      </c>
    </row>
    <row r="3413" spans="1:10" ht="15.5">
      <c r="A3413" s="34">
        <f t="shared" si="110"/>
        <v>3409</v>
      </c>
      <c r="B3413" s="81" t="s">
        <v>186</v>
      </c>
      <c r="C3413" s="81" t="s">
        <v>7132</v>
      </c>
      <c r="D3413" s="81" t="s">
        <v>7133</v>
      </c>
      <c r="E3413" s="81">
        <v>1</v>
      </c>
      <c r="F3413" s="81" t="s">
        <v>6870</v>
      </c>
      <c r="G3413" s="81">
        <v>1</v>
      </c>
      <c r="H3413" s="82">
        <v>11298</v>
      </c>
      <c r="I3413" s="92">
        <v>0.28000000000000003</v>
      </c>
      <c r="J3413" s="78">
        <f t="shared" si="111"/>
        <v>8134.5599999999995</v>
      </c>
    </row>
    <row r="3414" spans="1:10" ht="15.5">
      <c r="A3414" s="34">
        <f t="shared" si="110"/>
        <v>3410</v>
      </c>
      <c r="B3414" s="81" t="s">
        <v>186</v>
      </c>
      <c r="C3414" s="81" t="s">
        <v>7134</v>
      </c>
      <c r="D3414" s="81" t="s">
        <v>7135</v>
      </c>
      <c r="E3414" s="81">
        <v>1</v>
      </c>
      <c r="F3414" s="81" t="s">
        <v>6870</v>
      </c>
      <c r="G3414" s="81">
        <v>1</v>
      </c>
      <c r="H3414" s="82">
        <v>8812</v>
      </c>
      <c r="I3414" s="92">
        <v>0.28000000000000003</v>
      </c>
      <c r="J3414" s="78">
        <f t="shared" si="111"/>
        <v>6344.6399999999994</v>
      </c>
    </row>
    <row r="3415" spans="1:10" ht="15.5">
      <c r="A3415" s="34">
        <f t="shared" ref="A3415:A3478" si="112">SUM(A3414+1)</f>
        <v>3411</v>
      </c>
      <c r="B3415" s="81" t="s">
        <v>186</v>
      </c>
      <c r="C3415" s="81" t="s">
        <v>7136</v>
      </c>
      <c r="D3415" s="81" t="s">
        <v>7137</v>
      </c>
      <c r="E3415" s="81">
        <v>1</v>
      </c>
      <c r="F3415" s="81" t="s">
        <v>6870</v>
      </c>
      <c r="G3415" s="81">
        <v>1</v>
      </c>
      <c r="H3415" s="82">
        <v>8812</v>
      </c>
      <c r="I3415" s="92">
        <v>0.28000000000000003</v>
      </c>
      <c r="J3415" s="78">
        <f t="shared" si="111"/>
        <v>6344.6399999999994</v>
      </c>
    </row>
    <row r="3416" spans="1:10" ht="43.5">
      <c r="A3416" s="34">
        <f t="shared" si="112"/>
        <v>3412</v>
      </c>
      <c r="B3416" s="81" t="s">
        <v>186</v>
      </c>
      <c r="C3416" s="81" t="s">
        <v>7138</v>
      </c>
      <c r="D3416" s="81" t="s">
        <v>7139</v>
      </c>
      <c r="E3416" s="81">
        <v>1</v>
      </c>
      <c r="F3416" s="81" t="s">
        <v>6870</v>
      </c>
      <c r="G3416" s="81">
        <v>1</v>
      </c>
      <c r="H3416" s="82">
        <v>5369</v>
      </c>
      <c r="I3416" s="92">
        <v>0.28000000000000003</v>
      </c>
      <c r="J3416" s="78">
        <f t="shared" si="111"/>
        <v>3865.68</v>
      </c>
    </row>
    <row r="3417" spans="1:10" ht="15.5">
      <c r="A3417" s="34">
        <f t="shared" si="112"/>
        <v>3413</v>
      </c>
      <c r="B3417" s="81" t="s">
        <v>186</v>
      </c>
      <c r="C3417" s="81" t="s">
        <v>7140</v>
      </c>
      <c r="D3417" s="81" t="s">
        <v>7141</v>
      </c>
      <c r="E3417" s="81">
        <v>1</v>
      </c>
      <c r="F3417" s="81" t="s">
        <v>6870</v>
      </c>
      <c r="G3417" s="81">
        <v>1</v>
      </c>
      <c r="H3417" s="82">
        <v>350</v>
      </c>
      <c r="I3417" s="92">
        <v>0.28000000000000003</v>
      </c>
      <c r="J3417" s="78">
        <f t="shared" si="111"/>
        <v>252</v>
      </c>
    </row>
    <row r="3418" spans="1:10" ht="15.5">
      <c r="A3418" s="34">
        <f t="shared" si="112"/>
        <v>3414</v>
      </c>
      <c r="B3418" s="81" t="s">
        <v>186</v>
      </c>
      <c r="C3418" s="81" t="s">
        <v>7142</v>
      </c>
      <c r="D3418" s="81" t="s">
        <v>7143</v>
      </c>
      <c r="E3418" s="81">
        <v>1</v>
      </c>
      <c r="F3418" s="81" t="s">
        <v>6870</v>
      </c>
      <c r="G3418" s="81">
        <v>1</v>
      </c>
      <c r="H3418" s="82">
        <v>638</v>
      </c>
      <c r="I3418" s="92">
        <v>0.28000000000000003</v>
      </c>
      <c r="J3418" s="78">
        <f t="shared" si="111"/>
        <v>459.35999999999996</v>
      </c>
    </row>
    <row r="3419" spans="1:10" ht="15.5">
      <c r="A3419" s="34">
        <f t="shared" si="112"/>
        <v>3415</v>
      </c>
      <c r="B3419" s="81" t="s">
        <v>186</v>
      </c>
      <c r="C3419" s="81" t="s">
        <v>7144</v>
      </c>
      <c r="D3419" s="81" t="s">
        <v>7145</v>
      </c>
      <c r="E3419" s="81">
        <v>1</v>
      </c>
      <c r="F3419" s="81" t="s">
        <v>6870</v>
      </c>
      <c r="G3419" s="81">
        <v>1</v>
      </c>
      <c r="H3419" s="82">
        <v>2879</v>
      </c>
      <c r="I3419" s="92">
        <v>0.28000000000000003</v>
      </c>
      <c r="J3419" s="78">
        <f t="shared" si="111"/>
        <v>2072.88</v>
      </c>
    </row>
    <row r="3420" spans="1:10" ht="43.5">
      <c r="A3420" s="34">
        <f t="shared" si="112"/>
        <v>3416</v>
      </c>
      <c r="B3420" s="81" t="s">
        <v>186</v>
      </c>
      <c r="C3420" s="81" t="s">
        <v>7146</v>
      </c>
      <c r="D3420" s="81" t="s">
        <v>7147</v>
      </c>
      <c r="E3420" s="81">
        <v>1</v>
      </c>
      <c r="F3420" s="81" t="s">
        <v>6870</v>
      </c>
      <c r="G3420" s="81">
        <v>1</v>
      </c>
      <c r="H3420" s="82">
        <v>24310</v>
      </c>
      <c r="I3420" s="92">
        <v>0.28000000000000003</v>
      </c>
      <c r="J3420" s="78">
        <f t="shared" si="111"/>
        <v>17503.2</v>
      </c>
    </row>
    <row r="3421" spans="1:10" ht="43.5">
      <c r="A3421" s="34">
        <f t="shared" si="112"/>
        <v>3417</v>
      </c>
      <c r="B3421" s="81" t="s">
        <v>186</v>
      </c>
      <c r="C3421" s="81" t="s">
        <v>7148</v>
      </c>
      <c r="D3421" s="81" t="s">
        <v>7149</v>
      </c>
      <c r="E3421" s="81">
        <v>1</v>
      </c>
      <c r="F3421" s="81" t="s">
        <v>6870</v>
      </c>
      <c r="G3421" s="81">
        <v>1</v>
      </c>
      <c r="H3421" s="82">
        <v>5031</v>
      </c>
      <c r="I3421" s="92">
        <v>0.28000000000000003</v>
      </c>
      <c r="J3421" s="78">
        <f t="shared" si="111"/>
        <v>3622.3199999999997</v>
      </c>
    </row>
    <row r="3422" spans="1:10" ht="43.5">
      <c r="A3422" s="34">
        <f t="shared" si="112"/>
        <v>3418</v>
      </c>
      <c r="B3422" s="81" t="s">
        <v>186</v>
      </c>
      <c r="C3422" s="81" t="s">
        <v>7150</v>
      </c>
      <c r="D3422" s="81" t="s">
        <v>7151</v>
      </c>
      <c r="E3422" s="81">
        <v>1</v>
      </c>
      <c r="F3422" s="81" t="s">
        <v>6870</v>
      </c>
      <c r="G3422" s="81">
        <v>1</v>
      </c>
      <c r="H3422" s="82">
        <v>5031</v>
      </c>
      <c r="I3422" s="92">
        <v>0.28000000000000003</v>
      </c>
      <c r="J3422" s="78">
        <f t="shared" si="111"/>
        <v>3622.3199999999997</v>
      </c>
    </row>
    <row r="3423" spans="1:10" ht="15.5">
      <c r="A3423" s="34">
        <f t="shared" si="112"/>
        <v>3419</v>
      </c>
      <c r="B3423" s="81" t="s">
        <v>186</v>
      </c>
      <c r="C3423" s="81" t="s">
        <v>7152</v>
      </c>
      <c r="D3423" s="81" t="s">
        <v>7153</v>
      </c>
      <c r="E3423" s="81">
        <v>1</v>
      </c>
      <c r="F3423" s="81" t="s">
        <v>6870</v>
      </c>
      <c r="G3423" s="81">
        <v>1</v>
      </c>
      <c r="H3423" s="82">
        <v>6563</v>
      </c>
      <c r="I3423" s="92">
        <v>0.28000000000000003</v>
      </c>
      <c r="J3423" s="78">
        <f t="shared" si="111"/>
        <v>4725.3599999999997</v>
      </c>
    </row>
    <row r="3424" spans="1:10" ht="15.5">
      <c r="A3424" s="34">
        <f t="shared" si="112"/>
        <v>3420</v>
      </c>
      <c r="B3424" s="81" t="s">
        <v>186</v>
      </c>
      <c r="C3424" s="81" t="s">
        <v>7154</v>
      </c>
      <c r="D3424" s="81" t="s">
        <v>7155</v>
      </c>
      <c r="E3424" s="81">
        <v>1</v>
      </c>
      <c r="F3424" s="81" t="s">
        <v>6870</v>
      </c>
      <c r="G3424" s="81">
        <v>1</v>
      </c>
      <c r="H3424" s="82">
        <v>6563</v>
      </c>
      <c r="I3424" s="92">
        <v>0.28000000000000003</v>
      </c>
      <c r="J3424" s="78">
        <f t="shared" si="111"/>
        <v>4725.3599999999997</v>
      </c>
    </row>
    <row r="3425" spans="1:10" ht="15.5">
      <c r="A3425" s="34">
        <f t="shared" si="112"/>
        <v>3421</v>
      </c>
      <c r="B3425" s="81" t="s">
        <v>186</v>
      </c>
      <c r="C3425" s="81" t="s">
        <v>7156</v>
      </c>
      <c r="D3425" s="81" t="s">
        <v>7157</v>
      </c>
      <c r="E3425" s="81">
        <v>1</v>
      </c>
      <c r="F3425" s="81" t="s">
        <v>6870</v>
      </c>
      <c r="G3425" s="81">
        <v>1</v>
      </c>
      <c r="H3425" s="82">
        <v>3907</v>
      </c>
      <c r="I3425" s="92">
        <v>0.28000000000000003</v>
      </c>
      <c r="J3425" s="78">
        <f t="shared" si="111"/>
        <v>2813.04</v>
      </c>
    </row>
    <row r="3426" spans="1:10" ht="15.5">
      <c r="A3426" s="34">
        <f t="shared" si="112"/>
        <v>3422</v>
      </c>
      <c r="B3426" s="81" t="s">
        <v>186</v>
      </c>
      <c r="C3426" s="81" t="s">
        <v>7158</v>
      </c>
      <c r="D3426" s="81" t="s">
        <v>7159</v>
      </c>
      <c r="E3426" s="81">
        <v>1</v>
      </c>
      <c r="F3426" s="81" t="s">
        <v>6870</v>
      </c>
      <c r="G3426" s="81">
        <v>1</v>
      </c>
      <c r="H3426" s="82">
        <v>3907</v>
      </c>
      <c r="I3426" s="92">
        <v>0.28000000000000003</v>
      </c>
      <c r="J3426" s="78">
        <f t="shared" si="111"/>
        <v>2813.04</v>
      </c>
    </row>
    <row r="3427" spans="1:10" ht="15.5">
      <c r="A3427" s="34">
        <f t="shared" si="112"/>
        <v>3423</v>
      </c>
      <c r="B3427" s="81" t="s">
        <v>186</v>
      </c>
      <c r="C3427" s="81" t="s">
        <v>7160</v>
      </c>
      <c r="D3427" s="81" t="s">
        <v>7161</v>
      </c>
      <c r="E3427" s="81">
        <v>1</v>
      </c>
      <c r="F3427" s="81" t="s">
        <v>6870</v>
      </c>
      <c r="G3427" s="81">
        <v>1</v>
      </c>
      <c r="H3427" s="82">
        <v>3907</v>
      </c>
      <c r="I3427" s="92">
        <v>0.28000000000000003</v>
      </c>
      <c r="J3427" s="78">
        <f t="shared" si="111"/>
        <v>2813.04</v>
      </c>
    </row>
    <row r="3428" spans="1:10" ht="15.5">
      <c r="A3428" s="34">
        <f t="shared" si="112"/>
        <v>3424</v>
      </c>
      <c r="B3428" s="81" t="s">
        <v>186</v>
      </c>
      <c r="C3428" s="81" t="s">
        <v>7162</v>
      </c>
      <c r="D3428" s="81" t="s">
        <v>7163</v>
      </c>
      <c r="E3428" s="81">
        <v>1</v>
      </c>
      <c r="F3428" s="81" t="s">
        <v>6870</v>
      </c>
      <c r="G3428" s="81">
        <v>1</v>
      </c>
      <c r="H3428" s="82">
        <v>1143</v>
      </c>
      <c r="I3428" s="92">
        <v>0.28000000000000003</v>
      </c>
      <c r="J3428" s="78">
        <f t="shared" si="111"/>
        <v>822.95999999999992</v>
      </c>
    </row>
    <row r="3429" spans="1:10" ht="43.5">
      <c r="A3429" s="34">
        <f t="shared" si="112"/>
        <v>3425</v>
      </c>
      <c r="B3429" s="81" t="s">
        <v>186</v>
      </c>
      <c r="C3429" s="81" t="s">
        <v>7164</v>
      </c>
      <c r="D3429" s="81" t="s">
        <v>7165</v>
      </c>
      <c r="E3429" s="81">
        <v>1</v>
      </c>
      <c r="F3429" s="81" t="s">
        <v>6870</v>
      </c>
      <c r="G3429" s="81">
        <v>1</v>
      </c>
      <c r="H3429" s="82">
        <v>4454</v>
      </c>
      <c r="I3429" s="92">
        <v>0.28000000000000003</v>
      </c>
      <c r="J3429" s="78">
        <f t="shared" si="111"/>
        <v>3206.8799999999997</v>
      </c>
    </row>
    <row r="3430" spans="1:10" ht="43.5">
      <c r="A3430" s="34">
        <f t="shared" si="112"/>
        <v>3426</v>
      </c>
      <c r="B3430" s="81" t="s">
        <v>186</v>
      </c>
      <c r="C3430" s="81" t="s">
        <v>7166</v>
      </c>
      <c r="D3430" s="81" t="s">
        <v>7167</v>
      </c>
      <c r="E3430" s="81">
        <v>1</v>
      </c>
      <c r="F3430" s="81" t="s">
        <v>6870</v>
      </c>
      <c r="G3430" s="81">
        <v>1</v>
      </c>
      <c r="H3430" s="82">
        <v>4454</v>
      </c>
      <c r="I3430" s="92">
        <v>0.28000000000000003</v>
      </c>
      <c r="J3430" s="78">
        <f t="shared" si="111"/>
        <v>3206.8799999999997</v>
      </c>
    </row>
    <row r="3431" spans="1:10" ht="29">
      <c r="A3431" s="34">
        <f t="shared" si="112"/>
        <v>3427</v>
      </c>
      <c r="B3431" s="81" t="s">
        <v>186</v>
      </c>
      <c r="C3431" s="81" t="s">
        <v>7168</v>
      </c>
      <c r="D3431" s="81" t="s">
        <v>7169</v>
      </c>
      <c r="E3431" s="81">
        <v>1</v>
      </c>
      <c r="F3431" s="81" t="s">
        <v>6870</v>
      </c>
      <c r="G3431" s="81">
        <v>1</v>
      </c>
      <c r="H3431" s="82">
        <v>4454</v>
      </c>
      <c r="I3431" s="92">
        <v>0.28000000000000003</v>
      </c>
      <c r="J3431" s="78">
        <f t="shared" si="111"/>
        <v>3206.8799999999997</v>
      </c>
    </row>
    <row r="3432" spans="1:10" ht="43.5">
      <c r="A3432" s="34">
        <f t="shared" si="112"/>
        <v>3428</v>
      </c>
      <c r="B3432" s="81" t="s">
        <v>186</v>
      </c>
      <c r="C3432" s="81" t="s">
        <v>7170</v>
      </c>
      <c r="D3432" s="81" t="s">
        <v>7171</v>
      </c>
      <c r="E3432" s="81">
        <v>1</v>
      </c>
      <c r="F3432" s="81" t="s">
        <v>6870</v>
      </c>
      <c r="G3432" s="81">
        <v>1</v>
      </c>
      <c r="H3432" s="82">
        <v>4454</v>
      </c>
      <c r="I3432" s="92">
        <v>0.28000000000000003</v>
      </c>
      <c r="J3432" s="78">
        <f t="shared" si="111"/>
        <v>3206.8799999999997</v>
      </c>
    </row>
    <row r="3433" spans="1:10" ht="43.5">
      <c r="A3433" s="34">
        <f t="shared" si="112"/>
        <v>3429</v>
      </c>
      <c r="B3433" s="81" t="s">
        <v>186</v>
      </c>
      <c r="C3433" s="81" t="s">
        <v>7172</v>
      </c>
      <c r="D3433" s="81" t="s">
        <v>7173</v>
      </c>
      <c r="E3433" s="81">
        <v>1</v>
      </c>
      <c r="F3433" s="81" t="s">
        <v>6870</v>
      </c>
      <c r="G3433" s="81">
        <v>1</v>
      </c>
      <c r="H3433" s="82">
        <v>4454</v>
      </c>
      <c r="I3433" s="92">
        <v>0.28000000000000003</v>
      </c>
      <c r="J3433" s="78">
        <f t="shared" si="111"/>
        <v>3206.8799999999997</v>
      </c>
    </row>
    <row r="3434" spans="1:10" ht="29">
      <c r="A3434" s="34">
        <f t="shared" si="112"/>
        <v>3430</v>
      </c>
      <c r="B3434" s="81" t="s">
        <v>186</v>
      </c>
      <c r="C3434" s="81" t="s">
        <v>7174</v>
      </c>
      <c r="D3434" s="81" t="s">
        <v>7175</v>
      </c>
      <c r="E3434" s="81">
        <v>1</v>
      </c>
      <c r="F3434" s="81" t="s">
        <v>6870</v>
      </c>
      <c r="G3434" s="81">
        <v>1</v>
      </c>
      <c r="H3434" s="82">
        <v>4454</v>
      </c>
      <c r="I3434" s="92">
        <v>0.28000000000000003</v>
      </c>
      <c r="J3434" s="78">
        <f t="shared" si="111"/>
        <v>3206.8799999999997</v>
      </c>
    </row>
    <row r="3435" spans="1:10" ht="43.5">
      <c r="A3435" s="34">
        <f t="shared" si="112"/>
        <v>3431</v>
      </c>
      <c r="B3435" s="81" t="s">
        <v>186</v>
      </c>
      <c r="C3435" s="81" t="s">
        <v>7176</v>
      </c>
      <c r="D3435" s="81" t="s">
        <v>7177</v>
      </c>
      <c r="E3435" s="81">
        <v>1</v>
      </c>
      <c r="F3435" s="81" t="s">
        <v>6870</v>
      </c>
      <c r="G3435" s="81">
        <v>1</v>
      </c>
      <c r="H3435" s="82">
        <v>4454</v>
      </c>
      <c r="I3435" s="92">
        <v>0.28000000000000003</v>
      </c>
      <c r="J3435" s="78">
        <f t="shared" si="111"/>
        <v>3206.8799999999997</v>
      </c>
    </row>
    <row r="3436" spans="1:10" ht="43.5">
      <c r="A3436" s="34">
        <f t="shared" si="112"/>
        <v>3432</v>
      </c>
      <c r="B3436" s="81" t="s">
        <v>186</v>
      </c>
      <c r="C3436" s="81" t="s">
        <v>7178</v>
      </c>
      <c r="D3436" s="81" t="s">
        <v>7179</v>
      </c>
      <c r="E3436" s="81">
        <v>1</v>
      </c>
      <c r="F3436" s="81" t="s">
        <v>6870</v>
      </c>
      <c r="G3436" s="81">
        <v>1</v>
      </c>
      <c r="H3436" s="82">
        <v>4454</v>
      </c>
      <c r="I3436" s="92">
        <v>0.28000000000000003</v>
      </c>
      <c r="J3436" s="78">
        <f t="shared" si="111"/>
        <v>3206.8799999999997</v>
      </c>
    </row>
    <row r="3437" spans="1:10" ht="29">
      <c r="A3437" s="34">
        <f t="shared" si="112"/>
        <v>3433</v>
      </c>
      <c r="B3437" s="81" t="s">
        <v>186</v>
      </c>
      <c r="C3437" s="81" t="s">
        <v>7180</v>
      </c>
      <c r="D3437" s="81" t="s">
        <v>7181</v>
      </c>
      <c r="E3437" s="81">
        <v>1</v>
      </c>
      <c r="F3437" s="81" t="s">
        <v>6870</v>
      </c>
      <c r="G3437" s="81">
        <v>1</v>
      </c>
      <c r="H3437" s="82">
        <v>4454</v>
      </c>
      <c r="I3437" s="92">
        <v>0.28000000000000003</v>
      </c>
      <c r="J3437" s="78">
        <f t="shared" si="111"/>
        <v>3206.8799999999997</v>
      </c>
    </row>
    <row r="3438" spans="1:10" ht="15.5">
      <c r="A3438" s="34">
        <f t="shared" si="112"/>
        <v>3434</v>
      </c>
      <c r="B3438" s="81" t="s">
        <v>186</v>
      </c>
      <c r="C3438" s="81" t="s">
        <v>7182</v>
      </c>
      <c r="D3438" s="81" t="s">
        <v>7183</v>
      </c>
      <c r="E3438" s="81">
        <v>1</v>
      </c>
      <c r="F3438" s="81" t="s">
        <v>6870</v>
      </c>
      <c r="G3438" s="81">
        <v>1</v>
      </c>
      <c r="H3438" s="82">
        <v>1139</v>
      </c>
      <c r="I3438" s="92">
        <v>0.28000000000000003</v>
      </c>
      <c r="J3438" s="78">
        <f t="shared" si="111"/>
        <v>820.07999999999993</v>
      </c>
    </row>
    <row r="3439" spans="1:10" ht="29">
      <c r="A3439" s="34">
        <f t="shared" si="112"/>
        <v>3435</v>
      </c>
      <c r="B3439" s="81" t="s">
        <v>186</v>
      </c>
      <c r="C3439" s="81" t="s">
        <v>7184</v>
      </c>
      <c r="D3439" s="81" t="s">
        <v>7185</v>
      </c>
      <c r="E3439" s="81">
        <v>1</v>
      </c>
      <c r="F3439" s="81" t="s">
        <v>6870</v>
      </c>
      <c r="G3439" s="81">
        <v>1</v>
      </c>
      <c r="H3439" s="82">
        <v>1834</v>
      </c>
      <c r="I3439" s="92">
        <v>0.28000000000000003</v>
      </c>
      <c r="J3439" s="78">
        <f t="shared" si="111"/>
        <v>1320.48</v>
      </c>
    </row>
    <row r="3440" spans="1:10" ht="29">
      <c r="A3440" s="34">
        <f t="shared" si="112"/>
        <v>3436</v>
      </c>
      <c r="B3440" s="81" t="s">
        <v>186</v>
      </c>
      <c r="C3440" s="81" t="s">
        <v>7186</v>
      </c>
      <c r="D3440" s="81" t="s">
        <v>7187</v>
      </c>
      <c r="E3440" s="81">
        <v>1</v>
      </c>
      <c r="F3440" s="81" t="s">
        <v>6870</v>
      </c>
      <c r="G3440" s="81">
        <v>1</v>
      </c>
      <c r="H3440" s="82">
        <v>1095</v>
      </c>
      <c r="I3440" s="92">
        <v>0.28000000000000003</v>
      </c>
      <c r="J3440" s="78">
        <f t="shared" si="111"/>
        <v>788.4</v>
      </c>
    </row>
    <row r="3441" spans="1:10" ht="43.5">
      <c r="A3441" s="34">
        <f t="shared" si="112"/>
        <v>3437</v>
      </c>
      <c r="B3441" s="81" t="s">
        <v>186</v>
      </c>
      <c r="C3441" s="81" t="s">
        <v>7188</v>
      </c>
      <c r="D3441" s="81" t="s">
        <v>7189</v>
      </c>
      <c r="E3441" s="81">
        <v>1</v>
      </c>
      <c r="F3441" s="81" t="s">
        <v>6870</v>
      </c>
      <c r="G3441" s="81">
        <v>1</v>
      </c>
      <c r="H3441" s="82">
        <v>2097</v>
      </c>
      <c r="I3441" s="92">
        <v>0.28000000000000003</v>
      </c>
      <c r="J3441" s="78">
        <f t="shared" si="111"/>
        <v>1509.84</v>
      </c>
    </row>
    <row r="3442" spans="1:10" ht="58">
      <c r="A3442" s="34">
        <f t="shared" si="112"/>
        <v>3438</v>
      </c>
      <c r="B3442" s="81" t="s">
        <v>186</v>
      </c>
      <c r="C3442" s="81" t="s">
        <v>7190</v>
      </c>
      <c r="D3442" s="81" t="s">
        <v>7191</v>
      </c>
      <c r="E3442" s="81">
        <v>1</v>
      </c>
      <c r="F3442" s="81" t="s">
        <v>6870</v>
      </c>
      <c r="G3442" s="81">
        <v>1</v>
      </c>
      <c r="H3442" s="82">
        <v>2216</v>
      </c>
      <c r="I3442" s="92">
        <v>0.28000000000000003</v>
      </c>
      <c r="J3442" s="78">
        <f t="shared" si="111"/>
        <v>1595.52</v>
      </c>
    </row>
    <row r="3443" spans="1:10" ht="58">
      <c r="A3443" s="34">
        <f t="shared" si="112"/>
        <v>3439</v>
      </c>
      <c r="B3443" s="81" t="s">
        <v>186</v>
      </c>
      <c r="C3443" s="81" t="s">
        <v>7192</v>
      </c>
      <c r="D3443" s="81" t="s">
        <v>7191</v>
      </c>
      <c r="E3443" s="81">
        <v>1</v>
      </c>
      <c r="F3443" s="81" t="s">
        <v>6870</v>
      </c>
      <c r="G3443" s="81">
        <v>1</v>
      </c>
      <c r="H3443" s="82">
        <v>2217</v>
      </c>
      <c r="I3443" s="92">
        <v>0.28000000000000003</v>
      </c>
      <c r="J3443" s="78">
        <f t="shared" si="111"/>
        <v>1596.24</v>
      </c>
    </row>
    <row r="3444" spans="1:10" ht="58">
      <c r="A3444" s="34">
        <f t="shared" si="112"/>
        <v>3440</v>
      </c>
      <c r="B3444" s="81" t="s">
        <v>186</v>
      </c>
      <c r="C3444" s="81" t="s">
        <v>7193</v>
      </c>
      <c r="D3444" s="81" t="s">
        <v>7191</v>
      </c>
      <c r="E3444" s="81">
        <v>1</v>
      </c>
      <c r="F3444" s="81" t="s">
        <v>6870</v>
      </c>
      <c r="G3444" s="81">
        <v>1</v>
      </c>
      <c r="H3444" s="82">
        <v>2217</v>
      </c>
      <c r="I3444" s="92">
        <v>0.28000000000000003</v>
      </c>
      <c r="J3444" s="78">
        <f t="shared" si="111"/>
        <v>1596.24</v>
      </c>
    </row>
    <row r="3445" spans="1:10" ht="58">
      <c r="A3445" s="34">
        <f t="shared" si="112"/>
        <v>3441</v>
      </c>
      <c r="B3445" s="81" t="s">
        <v>186</v>
      </c>
      <c r="C3445" s="81" t="s">
        <v>7194</v>
      </c>
      <c r="D3445" s="81" t="s">
        <v>7191</v>
      </c>
      <c r="E3445" s="81">
        <v>1</v>
      </c>
      <c r="F3445" s="81" t="s">
        <v>6870</v>
      </c>
      <c r="G3445" s="81">
        <v>1</v>
      </c>
      <c r="H3445" s="82">
        <v>2217</v>
      </c>
      <c r="I3445" s="92">
        <v>0.28000000000000003</v>
      </c>
      <c r="J3445" s="78">
        <f t="shared" ref="J3445:J3505" si="113">H3445*(1-I3445)</f>
        <v>1596.24</v>
      </c>
    </row>
    <row r="3446" spans="1:10" ht="29">
      <c r="A3446" s="34">
        <f t="shared" si="112"/>
        <v>3442</v>
      </c>
      <c r="B3446" s="81" t="s">
        <v>186</v>
      </c>
      <c r="C3446" s="81" t="s">
        <v>7195</v>
      </c>
      <c r="D3446" s="81" t="s">
        <v>7196</v>
      </c>
      <c r="E3446" s="81">
        <v>1</v>
      </c>
      <c r="F3446" s="81" t="s">
        <v>6870</v>
      </c>
      <c r="G3446" s="81">
        <v>1</v>
      </c>
      <c r="H3446" s="82">
        <v>2040</v>
      </c>
      <c r="I3446" s="92">
        <v>0.28000000000000003</v>
      </c>
      <c r="J3446" s="78">
        <f t="shared" si="113"/>
        <v>1468.8</v>
      </c>
    </row>
    <row r="3447" spans="1:10" ht="29">
      <c r="A3447" s="34">
        <f t="shared" si="112"/>
        <v>3443</v>
      </c>
      <c r="B3447" s="81" t="s">
        <v>186</v>
      </c>
      <c r="C3447" s="81" t="s">
        <v>7197</v>
      </c>
      <c r="D3447" s="81" t="s">
        <v>7198</v>
      </c>
      <c r="E3447" s="81">
        <v>1</v>
      </c>
      <c r="F3447" s="81" t="s">
        <v>6870</v>
      </c>
      <c r="G3447" s="81">
        <v>1</v>
      </c>
      <c r="H3447" s="82">
        <v>2040</v>
      </c>
      <c r="I3447" s="92">
        <v>0.28000000000000003</v>
      </c>
      <c r="J3447" s="78">
        <f t="shared" si="113"/>
        <v>1468.8</v>
      </c>
    </row>
    <row r="3448" spans="1:10" ht="29">
      <c r="A3448" s="34">
        <f t="shared" si="112"/>
        <v>3444</v>
      </c>
      <c r="B3448" s="81" t="s">
        <v>186</v>
      </c>
      <c r="C3448" s="81" t="s">
        <v>7199</v>
      </c>
      <c r="D3448" s="81" t="s">
        <v>7200</v>
      </c>
      <c r="E3448" s="81">
        <v>1</v>
      </c>
      <c r="F3448" s="81" t="s">
        <v>6870</v>
      </c>
      <c r="G3448" s="81">
        <v>1</v>
      </c>
      <c r="H3448" s="82">
        <v>2040</v>
      </c>
      <c r="I3448" s="92">
        <v>0.28000000000000003</v>
      </c>
      <c r="J3448" s="78">
        <f t="shared" si="113"/>
        <v>1468.8</v>
      </c>
    </row>
    <row r="3449" spans="1:10" ht="29">
      <c r="A3449" s="34">
        <f t="shared" si="112"/>
        <v>3445</v>
      </c>
      <c r="B3449" s="81" t="s">
        <v>186</v>
      </c>
      <c r="C3449" s="81" t="s">
        <v>7201</v>
      </c>
      <c r="D3449" s="81" t="s">
        <v>7202</v>
      </c>
      <c r="E3449" s="81">
        <v>1</v>
      </c>
      <c r="F3449" s="81" t="s">
        <v>6870</v>
      </c>
      <c r="G3449" s="81">
        <v>1</v>
      </c>
      <c r="H3449" s="82">
        <v>2040</v>
      </c>
      <c r="I3449" s="92">
        <v>0.28000000000000003</v>
      </c>
      <c r="J3449" s="78">
        <f t="shared" si="113"/>
        <v>1468.8</v>
      </c>
    </row>
    <row r="3450" spans="1:10" ht="29">
      <c r="A3450" s="34">
        <f t="shared" si="112"/>
        <v>3446</v>
      </c>
      <c r="B3450" s="81" t="s">
        <v>186</v>
      </c>
      <c r="C3450" s="81" t="s">
        <v>7203</v>
      </c>
      <c r="D3450" s="81" t="s">
        <v>7204</v>
      </c>
      <c r="E3450" s="81">
        <v>1</v>
      </c>
      <c r="F3450" s="81" t="s">
        <v>6870</v>
      </c>
      <c r="G3450" s="81">
        <v>1</v>
      </c>
      <c r="H3450" s="82">
        <v>2879</v>
      </c>
      <c r="I3450" s="92">
        <v>0.28000000000000003</v>
      </c>
      <c r="J3450" s="78">
        <f t="shared" si="113"/>
        <v>2072.88</v>
      </c>
    </row>
    <row r="3451" spans="1:10" ht="29">
      <c r="A3451" s="34">
        <f t="shared" si="112"/>
        <v>3447</v>
      </c>
      <c r="B3451" s="81" t="s">
        <v>186</v>
      </c>
      <c r="C3451" s="81" t="s">
        <v>7205</v>
      </c>
      <c r="D3451" s="81" t="s">
        <v>7206</v>
      </c>
      <c r="E3451" s="81">
        <v>1</v>
      </c>
      <c r="F3451" s="81" t="s">
        <v>6870</v>
      </c>
      <c r="G3451" s="81">
        <v>1</v>
      </c>
      <c r="H3451" s="82">
        <v>2549</v>
      </c>
      <c r="I3451" s="92">
        <v>0.28000000000000003</v>
      </c>
      <c r="J3451" s="78">
        <f t="shared" si="113"/>
        <v>1835.28</v>
      </c>
    </row>
    <row r="3452" spans="1:10" ht="29">
      <c r="A3452" s="34">
        <f t="shared" si="112"/>
        <v>3448</v>
      </c>
      <c r="B3452" s="81" t="s">
        <v>186</v>
      </c>
      <c r="C3452" s="81" t="s">
        <v>7207</v>
      </c>
      <c r="D3452" s="81" t="s">
        <v>7208</v>
      </c>
      <c r="E3452" s="81">
        <v>1</v>
      </c>
      <c r="F3452" s="81" t="s">
        <v>6870</v>
      </c>
      <c r="G3452" s="81">
        <v>1</v>
      </c>
      <c r="H3452" s="82">
        <v>2549</v>
      </c>
      <c r="I3452" s="92">
        <v>0.28000000000000003</v>
      </c>
      <c r="J3452" s="78">
        <f t="shared" si="113"/>
        <v>1835.28</v>
      </c>
    </row>
    <row r="3453" spans="1:10" ht="29">
      <c r="A3453" s="34">
        <f t="shared" si="112"/>
        <v>3449</v>
      </c>
      <c r="B3453" s="81" t="s">
        <v>186</v>
      </c>
      <c r="C3453" s="81" t="s">
        <v>7209</v>
      </c>
      <c r="D3453" s="81" t="s">
        <v>7210</v>
      </c>
      <c r="E3453" s="81">
        <v>1</v>
      </c>
      <c r="F3453" s="81" t="s">
        <v>6870</v>
      </c>
      <c r="G3453" s="81">
        <v>1</v>
      </c>
      <c r="H3453" s="82">
        <v>2549</v>
      </c>
      <c r="I3453" s="92">
        <v>0.28000000000000003</v>
      </c>
      <c r="J3453" s="78">
        <f t="shared" si="113"/>
        <v>1835.28</v>
      </c>
    </row>
    <row r="3454" spans="1:10" ht="15.5">
      <c r="A3454" s="34">
        <f t="shared" si="112"/>
        <v>3450</v>
      </c>
      <c r="B3454" s="81" t="s">
        <v>186</v>
      </c>
      <c r="C3454" s="81" t="s">
        <v>7211</v>
      </c>
      <c r="D3454" s="81" t="s">
        <v>7212</v>
      </c>
      <c r="E3454" s="81">
        <v>1</v>
      </c>
      <c r="F3454" s="81" t="s">
        <v>6870</v>
      </c>
      <c r="G3454" s="81">
        <v>1</v>
      </c>
      <c r="H3454" s="82">
        <v>34.25</v>
      </c>
      <c r="I3454" s="92">
        <v>0.28000000000000003</v>
      </c>
      <c r="J3454" s="78">
        <f t="shared" si="113"/>
        <v>24.66</v>
      </c>
    </row>
    <row r="3455" spans="1:10" ht="15.5">
      <c r="A3455" s="34">
        <f t="shared" si="112"/>
        <v>3451</v>
      </c>
      <c r="B3455" s="81" t="s">
        <v>186</v>
      </c>
      <c r="C3455" s="81" t="s">
        <v>7213</v>
      </c>
      <c r="D3455" s="81" t="s">
        <v>7214</v>
      </c>
      <c r="E3455" s="81">
        <v>1</v>
      </c>
      <c r="F3455" s="81" t="s">
        <v>6870</v>
      </c>
      <c r="G3455" s="81">
        <v>1</v>
      </c>
      <c r="H3455" s="82">
        <v>41</v>
      </c>
      <c r="I3455" s="92">
        <v>0.28000000000000003</v>
      </c>
      <c r="J3455" s="78">
        <f t="shared" si="113"/>
        <v>29.52</v>
      </c>
    </row>
    <row r="3456" spans="1:10" ht="15.5">
      <c r="A3456" s="34">
        <f t="shared" si="112"/>
        <v>3452</v>
      </c>
      <c r="B3456" s="81" t="s">
        <v>186</v>
      </c>
      <c r="C3456" s="81" t="s">
        <v>7215</v>
      </c>
      <c r="D3456" s="81" t="s">
        <v>7216</v>
      </c>
      <c r="E3456" s="81">
        <v>1</v>
      </c>
      <c r="F3456" s="81" t="s">
        <v>6870</v>
      </c>
      <c r="G3456" s="81">
        <v>1</v>
      </c>
      <c r="H3456" s="82">
        <v>56</v>
      </c>
      <c r="I3456" s="92">
        <v>0.28000000000000003</v>
      </c>
      <c r="J3456" s="78">
        <f t="shared" si="113"/>
        <v>40.32</v>
      </c>
    </row>
    <row r="3457" spans="1:10" ht="15.5">
      <c r="A3457" s="34">
        <f t="shared" si="112"/>
        <v>3453</v>
      </c>
      <c r="B3457" s="81" t="s">
        <v>186</v>
      </c>
      <c r="C3457" s="81" t="s">
        <v>7217</v>
      </c>
      <c r="D3457" s="81" t="s">
        <v>7218</v>
      </c>
      <c r="E3457" s="81">
        <v>1</v>
      </c>
      <c r="F3457" s="81" t="s">
        <v>6870</v>
      </c>
      <c r="G3457" s="81">
        <v>1</v>
      </c>
      <c r="H3457" s="82">
        <v>84.25</v>
      </c>
      <c r="I3457" s="92">
        <v>0.28000000000000003</v>
      </c>
      <c r="J3457" s="78">
        <f t="shared" si="113"/>
        <v>60.66</v>
      </c>
    </row>
    <row r="3458" spans="1:10" ht="15.5">
      <c r="A3458" s="34">
        <f t="shared" si="112"/>
        <v>3454</v>
      </c>
      <c r="B3458" s="81" t="s">
        <v>186</v>
      </c>
      <c r="C3458" s="81" t="s">
        <v>7219</v>
      </c>
      <c r="D3458" s="81" t="s">
        <v>7220</v>
      </c>
      <c r="E3458" s="81">
        <v>1</v>
      </c>
      <c r="F3458" s="81" t="s">
        <v>6870</v>
      </c>
      <c r="G3458" s="81">
        <v>1</v>
      </c>
      <c r="H3458" s="82">
        <v>44.75</v>
      </c>
      <c r="I3458" s="92">
        <v>0.28000000000000003</v>
      </c>
      <c r="J3458" s="78">
        <f t="shared" si="113"/>
        <v>32.22</v>
      </c>
    </row>
    <row r="3459" spans="1:10" ht="15.5">
      <c r="A3459" s="34">
        <f t="shared" si="112"/>
        <v>3455</v>
      </c>
      <c r="B3459" s="81" t="s">
        <v>186</v>
      </c>
      <c r="C3459" s="81" t="s">
        <v>7221</v>
      </c>
      <c r="D3459" s="81" t="s">
        <v>7222</v>
      </c>
      <c r="E3459" s="81">
        <v>1</v>
      </c>
      <c r="F3459" s="81" t="s">
        <v>6870</v>
      </c>
      <c r="G3459" s="81">
        <v>1</v>
      </c>
      <c r="H3459" s="82">
        <v>88.25</v>
      </c>
      <c r="I3459" s="92">
        <v>0.28000000000000003</v>
      </c>
      <c r="J3459" s="78">
        <f t="shared" si="113"/>
        <v>63.54</v>
      </c>
    </row>
    <row r="3460" spans="1:10" ht="15.5">
      <c r="A3460" s="34">
        <f t="shared" si="112"/>
        <v>3456</v>
      </c>
      <c r="B3460" s="81" t="s">
        <v>186</v>
      </c>
      <c r="C3460" s="81" t="s">
        <v>7223</v>
      </c>
      <c r="D3460" s="81" t="s">
        <v>7224</v>
      </c>
      <c r="E3460" s="81">
        <v>1</v>
      </c>
      <c r="F3460" s="81" t="s">
        <v>6870</v>
      </c>
      <c r="G3460" s="81">
        <v>1</v>
      </c>
      <c r="H3460" s="82">
        <v>16</v>
      </c>
      <c r="I3460" s="92">
        <v>0.28000000000000003</v>
      </c>
      <c r="J3460" s="78">
        <f t="shared" si="113"/>
        <v>11.52</v>
      </c>
    </row>
    <row r="3461" spans="1:10" ht="15.5">
      <c r="A3461" s="34">
        <f t="shared" si="112"/>
        <v>3457</v>
      </c>
      <c r="B3461" s="81" t="s">
        <v>186</v>
      </c>
      <c r="C3461" s="81" t="s">
        <v>7225</v>
      </c>
      <c r="D3461" s="81" t="s">
        <v>7226</v>
      </c>
      <c r="E3461" s="81">
        <v>1</v>
      </c>
      <c r="F3461" s="81" t="s">
        <v>6870</v>
      </c>
      <c r="G3461" s="81">
        <v>1</v>
      </c>
      <c r="H3461" s="82">
        <v>249.25</v>
      </c>
      <c r="I3461" s="92">
        <v>0.28000000000000003</v>
      </c>
      <c r="J3461" s="78">
        <f t="shared" si="113"/>
        <v>179.45999999999998</v>
      </c>
    </row>
    <row r="3462" spans="1:10" ht="15.5">
      <c r="A3462" s="34">
        <f t="shared" si="112"/>
        <v>3458</v>
      </c>
      <c r="B3462" s="81" t="s">
        <v>186</v>
      </c>
      <c r="C3462" s="81" t="s">
        <v>7227</v>
      </c>
      <c r="D3462" s="81" t="s">
        <v>7228</v>
      </c>
      <c r="E3462" s="81">
        <v>1</v>
      </c>
      <c r="F3462" s="81" t="s">
        <v>6870</v>
      </c>
      <c r="G3462" s="81">
        <v>1</v>
      </c>
      <c r="H3462" s="82">
        <v>1053</v>
      </c>
      <c r="I3462" s="92">
        <v>0.28000000000000003</v>
      </c>
      <c r="J3462" s="78">
        <f t="shared" si="113"/>
        <v>758.16</v>
      </c>
    </row>
    <row r="3463" spans="1:10" ht="15.5">
      <c r="A3463" s="34">
        <f t="shared" si="112"/>
        <v>3459</v>
      </c>
      <c r="B3463" s="81" t="s">
        <v>186</v>
      </c>
      <c r="C3463" s="81" t="s">
        <v>7229</v>
      </c>
      <c r="D3463" s="81" t="s">
        <v>7230</v>
      </c>
      <c r="E3463" s="81">
        <v>1</v>
      </c>
      <c r="F3463" s="81" t="s">
        <v>6870</v>
      </c>
      <c r="G3463" s="81">
        <v>1</v>
      </c>
      <c r="H3463" s="82">
        <v>277</v>
      </c>
      <c r="I3463" s="92">
        <v>0.28000000000000003</v>
      </c>
      <c r="J3463" s="78">
        <f t="shared" si="113"/>
        <v>199.44</v>
      </c>
    </row>
    <row r="3464" spans="1:10" ht="15.5">
      <c r="A3464" s="34">
        <f t="shared" si="112"/>
        <v>3460</v>
      </c>
      <c r="B3464" s="81" t="s">
        <v>186</v>
      </c>
      <c r="C3464" s="81" t="s">
        <v>7231</v>
      </c>
      <c r="D3464" s="81" t="s">
        <v>7232</v>
      </c>
      <c r="E3464" s="81">
        <v>1</v>
      </c>
      <c r="F3464" s="81" t="s">
        <v>6870</v>
      </c>
      <c r="G3464" s="81">
        <v>1</v>
      </c>
      <c r="H3464" s="82">
        <v>277</v>
      </c>
      <c r="I3464" s="92">
        <v>0.28000000000000003</v>
      </c>
      <c r="J3464" s="78">
        <f t="shared" si="113"/>
        <v>199.44</v>
      </c>
    </row>
    <row r="3465" spans="1:10" ht="15.5">
      <c r="A3465" s="34">
        <f t="shared" si="112"/>
        <v>3461</v>
      </c>
      <c r="B3465" s="81" t="s">
        <v>186</v>
      </c>
      <c r="C3465" s="81" t="s">
        <v>7233</v>
      </c>
      <c r="D3465" s="81" t="s">
        <v>7234</v>
      </c>
      <c r="E3465" s="81">
        <v>1</v>
      </c>
      <c r="F3465" s="81" t="s">
        <v>6870</v>
      </c>
      <c r="G3465" s="81">
        <v>1</v>
      </c>
      <c r="H3465" s="82">
        <v>319</v>
      </c>
      <c r="I3465" s="92">
        <v>0.28000000000000003</v>
      </c>
      <c r="J3465" s="78">
        <f t="shared" si="113"/>
        <v>229.67999999999998</v>
      </c>
    </row>
    <row r="3466" spans="1:10" ht="15.5">
      <c r="A3466" s="34">
        <f t="shared" si="112"/>
        <v>3462</v>
      </c>
      <c r="B3466" s="81" t="s">
        <v>186</v>
      </c>
      <c r="C3466" s="81" t="s">
        <v>7235</v>
      </c>
      <c r="D3466" s="81" t="s">
        <v>7236</v>
      </c>
      <c r="E3466" s="81">
        <v>1</v>
      </c>
      <c r="F3466" s="81" t="s">
        <v>6870</v>
      </c>
      <c r="G3466" s="81">
        <v>1</v>
      </c>
      <c r="H3466" s="82">
        <v>319</v>
      </c>
      <c r="I3466" s="92">
        <v>0.28000000000000003</v>
      </c>
      <c r="J3466" s="78">
        <f t="shared" si="113"/>
        <v>229.67999999999998</v>
      </c>
    </row>
    <row r="3467" spans="1:10" ht="15.5">
      <c r="A3467" s="34">
        <f t="shared" si="112"/>
        <v>3463</v>
      </c>
      <c r="B3467" s="81" t="s">
        <v>186</v>
      </c>
      <c r="C3467" s="81" t="s">
        <v>7237</v>
      </c>
      <c r="D3467" s="81" t="s">
        <v>7238</v>
      </c>
      <c r="E3467" s="81">
        <v>1</v>
      </c>
      <c r="F3467" s="81" t="s">
        <v>6870</v>
      </c>
      <c r="G3467" s="81">
        <v>1</v>
      </c>
      <c r="H3467" s="82">
        <v>2095</v>
      </c>
      <c r="I3467" s="92">
        <v>0.28000000000000003</v>
      </c>
      <c r="J3467" s="78">
        <f t="shared" si="113"/>
        <v>1508.3999999999999</v>
      </c>
    </row>
    <row r="3468" spans="1:10" ht="15.5">
      <c r="A3468" s="34">
        <f t="shared" si="112"/>
        <v>3464</v>
      </c>
      <c r="B3468" s="81" t="s">
        <v>186</v>
      </c>
      <c r="C3468" s="81" t="s">
        <v>7239</v>
      </c>
      <c r="D3468" s="81" t="s">
        <v>7240</v>
      </c>
      <c r="E3468" s="81">
        <v>1</v>
      </c>
      <c r="F3468" s="81" t="s">
        <v>6870</v>
      </c>
      <c r="G3468" s="81">
        <v>1</v>
      </c>
      <c r="H3468" s="82">
        <v>176.3</v>
      </c>
      <c r="I3468" s="92">
        <v>0.28000000000000003</v>
      </c>
      <c r="J3468" s="78">
        <f t="shared" si="113"/>
        <v>126.93600000000001</v>
      </c>
    </row>
    <row r="3469" spans="1:10" ht="15.5">
      <c r="A3469" s="34">
        <f t="shared" si="112"/>
        <v>3465</v>
      </c>
      <c r="B3469" s="81" t="s">
        <v>186</v>
      </c>
      <c r="C3469" s="81" t="s">
        <v>7241</v>
      </c>
      <c r="D3469" s="81" t="s">
        <v>7242</v>
      </c>
      <c r="E3469" s="81">
        <v>1</v>
      </c>
      <c r="F3469" s="81" t="s">
        <v>6870</v>
      </c>
      <c r="G3469" s="81">
        <v>1</v>
      </c>
      <c r="H3469" s="82">
        <v>217</v>
      </c>
      <c r="I3469" s="92">
        <v>0.28000000000000003</v>
      </c>
      <c r="J3469" s="78">
        <f t="shared" si="113"/>
        <v>156.23999999999998</v>
      </c>
    </row>
    <row r="3470" spans="1:10" ht="15.5">
      <c r="A3470" s="34">
        <f t="shared" si="112"/>
        <v>3466</v>
      </c>
      <c r="B3470" s="81" t="s">
        <v>186</v>
      </c>
      <c r="C3470" s="81" t="s">
        <v>7243</v>
      </c>
      <c r="D3470" s="81" t="s">
        <v>7244</v>
      </c>
      <c r="E3470" s="81">
        <v>1</v>
      </c>
      <c r="F3470" s="81" t="s">
        <v>6870</v>
      </c>
      <c r="G3470" s="81">
        <v>1</v>
      </c>
      <c r="H3470" s="82">
        <v>221.6</v>
      </c>
      <c r="I3470" s="92">
        <v>0.28000000000000003</v>
      </c>
      <c r="J3470" s="78">
        <f t="shared" si="113"/>
        <v>159.55199999999999</v>
      </c>
    </row>
    <row r="3471" spans="1:10" ht="15.5">
      <c r="A3471" s="34">
        <f t="shared" si="112"/>
        <v>3467</v>
      </c>
      <c r="B3471" s="81" t="s">
        <v>186</v>
      </c>
      <c r="C3471" s="81" t="s">
        <v>7245</v>
      </c>
      <c r="D3471" s="81" t="s">
        <v>7246</v>
      </c>
      <c r="E3471" s="81">
        <v>1</v>
      </c>
      <c r="F3471" s="81" t="s">
        <v>6870</v>
      </c>
      <c r="G3471" s="81">
        <v>1</v>
      </c>
      <c r="H3471" s="82">
        <v>9.5</v>
      </c>
      <c r="I3471" s="92">
        <v>0.28000000000000003</v>
      </c>
      <c r="J3471" s="78">
        <f t="shared" si="113"/>
        <v>6.84</v>
      </c>
    </row>
    <row r="3472" spans="1:10" ht="15.5">
      <c r="A3472" s="34">
        <f t="shared" si="112"/>
        <v>3468</v>
      </c>
      <c r="B3472" s="81" t="s">
        <v>186</v>
      </c>
      <c r="C3472" s="81" t="s">
        <v>7247</v>
      </c>
      <c r="D3472" s="81" t="s">
        <v>7248</v>
      </c>
      <c r="E3472" s="81">
        <v>1</v>
      </c>
      <c r="F3472" s="81" t="s">
        <v>6870</v>
      </c>
      <c r="G3472" s="81">
        <v>1</v>
      </c>
      <c r="H3472" s="82">
        <v>3581.25</v>
      </c>
      <c r="I3472" s="92">
        <v>0.28000000000000003</v>
      </c>
      <c r="J3472" s="78">
        <f t="shared" si="113"/>
        <v>2578.5</v>
      </c>
    </row>
    <row r="3473" spans="1:10" ht="15.5">
      <c r="A3473" s="34">
        <f t="shared" si="112"/>
        <v>3469</v>
      </c>
      <c r="B3473" s="81" t="s">
        <v>186</v>
      </c>
      <c r="C3473" s="81" t="s">
        <v>7249</v>
      </c>
      <c r="D3473" s="81" t="s">
        <v>7250</v>
      </c>
      <c r="E3473" s="81">
        <v>1</v>
      </c>
      <c r="F3473" s="81" t="s">
        <v>6870</v>
      </c>
      <c r="G3473" s="81">
        <v>1</v>
      </c>
      <c r="H3473" s="82">
        <v>4079</v>
      </c>
      <c r="I3473" s="92">
        <v>0.28000000000000003</v>
      </c>
      <c r="J3473" s="78">
        <f t="shared" si="113"/>
        <v>2936.88</v>
      </c>
    </row>
    <row r="3474" spans="1:10" ht="15.5">
      <c r="A3474" s="34">
        <f t="shared" si="112"/>
        <v>3470</v>
      </c>
      <c r="B3474" s="81" t="s">
        <v>186</v>
      </c>
      <c r="C3474" s="81" t="s">
        <v>7251</v>
      </c>
      <c r="D3474" s="81" t="s">
        <v>7252</v>
      </c>
      <c r="E3474" s="81">
        <v>1</v>
      </c>
      <c r="F3474" s="81" t="s">
        <v>6870</v>
      </c>
      <c r="G3474" s="81">
        <v>1</v>
      </c>
      <c r="H3474" s="82">
        <v>1494.5</v>
      </c>
      <c r="I3474" s="92">
        <v>0.28000000000000003</v>
      </c>
      <c r="J3474" s="78">
        <f t="shared" si="113"/>
        <v>1076.04</v>
      </c>
    </row>
    <row r="3475" spans="1:10" ht="29">
      <c r="A3475" s="34">
        <f t="shared" si="112"/>
        <v>3471</v>
      </c>
      <c r="B3475" s="81" t="s">
        <v>186</v>
      </c>
      <c r="C3475" s="81" t="s">
        <v>7253</v>
      </c>
      <c r="D3475" s="81" t="s">
        <v>7254</v>
      </c>
      <c r="E3475" s="81">
        <v>1</v>
      </c>
      <c r="F3475" s="81" t="s">
        <v>6870</v>
      </c>
      <c r="G3475" s="81">
        <v>1</v>
      </c>
      <c r="H3475" s="82">
        <v>22</v>
      </c>
      <c r="I3475" s="92">
        <v>0.28000000000000003</v>
      </c>
      <c r="J3475" s="78">
        <f t="shared" si="113"/>
        <v>15.84</v>
      </c>
    </row>
    <row r="3476" spans="1:10" ht="15.5">
      <c r="A3476" s="34">
        <f t="shared" si="112"/>
        <v>3472</v>
      </c>
      <c r="B3476" s="81" t="s">
        <v>186</v>
      </c>
      <c r="C3476" s="81" t="s">
        <v>7255</v>
      </c>
      <c r="D3476" s="81" t="s">
        <v>7256</v>
      </c>
      <c r="E3476" s="81">
        <v>1</v>
      </c>
      <c r="F3476" s="81" t="s">
        <v>6870</v>
      </c>
      <c r="G3476" s="81">
        <v>1</v>
      </c>
      <c r="H3476" s="82">
        <v>102</v>
      </c>
      <c r="I3476" s="92">
        <v>0.28000000000000003</v>
      </c>
      <c r="J3476" s="78">
        <f t="shared" si="113"/>
        <v>73.44</v>
      </c>
    </row>
    <row r="3477" spans="1:10" ht="15.5">
      <c r="A3477" s="34">
        <f t="shared" si="112"/>
        <v>3473</v>
      </c>
      <c r="B3477" s="81" t="s">
        <v>186</v>
      </c>
      <c r="C3477" s="81" t="s">
        <v>7257</v>
      </c>
      <c r="D3477" s="81" t="s">
        <v>7258</v>
      </c>
      <c r="E3477" s="81">
        <v>1</v>
      </c>
      <c r="F3477" s="81" t="s">
        <v>6870</v>
      </c>
      <c r="G3477" s="81">
        <v>1</v>
      </c>
      <c r="H3477" s="82">
        <v>29</v>
      </c>
      <c r="I3477" s="92">
        <v>0.28000000000000003</v>
      </c>
      <c r="J3477" s="78">
        <f t="shared" si="113"/>
        <v>20.88</v>
      </c>
    </row>
    <row r="3478" spans="1:10" ht="29">
      <c r="A3478" s="34">
        <f t="shared" si="112"/>
        <v>3474</v>
      </c>
      <c r="B3478" s="81" t="s">
        <v>186</v>
      </c>
      <c r="C3478" s="81" t="s">
        <v>7259</v>
      </c>
      <c r="D3478" s="81" t="s">
        <v>7260</v>
      </c>
      <c r="E3478" s="81">
        <v>1</v>
      </c>
      <c r="F3478" s="81" t="s">
        <v>6870</v>
      </c>
      <c r="G3478" s="81">
        <v>1</v>
      </c>
      <c r="H3478" s="82">
        <v>92</v>
      </c>
      <c r="I3478" s="92">
        <v>0.28000000000000003</v>
      </c>
      <c r="J3478" s="78">
        <f t="shared" si="113"/>
        <v>66.239999999999995</v>
      </c>
    </row>
    <row r="3479" spans="1:10" ht="15.5">
      <c r="A3479" s="34">
        <f t="shared" ref="A3479:A3542" si="114">SUM(A3478+1)</f>
        <v>3475</v>
      </c>
      <c r="B3479" s="81" t="s">
        <v>186</v>
      </c>
      <c r="C3479" s="81" t="s">
        <v>7261</v>
      </c>
      <c r="D3479" s="81" t="s">
        <v>7262</v>
      </c>
      <c r="E3479" s="81">
        <v>1</v>
      </c>
      <c r="F3479" s="81" t="s">
        <v>6870</v>
      </c>
      <c r="G3479" s="81">
        <v>1</v>
      </c>
      <c r="H3479" s="82">
        <v>1035</v>
      </c>
      <c r="I3479" s="92">
        <v>0.28000000000000003</v>
      </c>
      <c r="J3479" s="78">
        <f t="shared" si="113"/>
        <v>745.19999999999993</v>
      </c>
    </row>
    <row r="3480" spans="1:10" ht="15.5">
      <c r="A3480" s="34">
        <f t="shared" si="114"/>
        <v>3476</v>
      </c>
      <c r="B3480" s="81" t="s">
        <v>186</v>
      </c>
      <c r="C3480" s="81" t="s">
        <v>7263</v>
      </c>
      <c r="D3480" s="81" t="s">
        <v>7264</v>
      </c>
      <c r="E3480" s="81">
        <v>1</v>
      </c>
      <c r="F3480" s="81" t="s">
        <v>6870</v>
      </c>
      <c r="G3480" s="81">
        <v>1</v>
      </c>
      <c r="H3480" s="82">
        <v>1110</v>
      </c>
      <c r="I3480" s="92">
        <v>0.28000000000000003</v>
      </c>
      <c r="J3480" s="78">
        <f t="shared" si="113"/>
        <v>799.19999999999993</v>
      </c>
    </row>
    <row r="3481" spans="1:10" ht="29">
      <c r="A3481" s="34">
        <f t="shared" si="114"/>
        <v>3477</v>
      </c>
      <c r="B3481" s="81" t="s">
        <v>186</v>
      </c>
      <c r="C3481" s="81" t="s">
        <v>7265</v>
      </c>
      <c r="D3481" s="81" t="s">
        <v>7266</v>
      </c>
      <c r="E3481" s="81">
        <v>1</v>
      </c>
      <c r="F3481" s="81" t="s">
        <v>6870</v>
      </c>
      <c r="G3481" s="81">
        <v>1</v>
      </c>
      <c r="H3481" s="82">
        <v>848</v>
      </c>
      <c r="I3481" s="92">
        <v>0.28000000000000003</v>
      </c>
      <c r="J3481" s="78">
        <f t="shared" si="113"/>
        <v>610.55999999999995</v>
      </c>
    </row>
    <row r="3482" spans="1:10" ht="43.5">
      <c r="A3482" s="34">
        <f t="shared" si="114"/>
        <v>3478</v>
      </c>
      <c r="B3482" s="81" t="s">
        <v>186</v>
      </c>
      <c r="C3482" s="81" t="s">
        <v>7267</v>
      </c>
      <c r="D3482" s="81" t="s">
        <v>7268</v>
      </c>
      <c r="E3482" s="81">
        <v>1</v>
      </c>
      <c r="F3482" s="81" t="s">
        <v>6870</v>
      </c>
      <c r="G3482" s="81">
        <v>1</v>
      </c>
      <c r="H3482" s="82">
        <v>1060</v>
      </c>
      <c r="I3482" s="92">
        <v>0.28000000000000003</v>
      </c>
      <c r="J3482" s="78">
        <f t="shared" si="113"/>
        <v>763.19999999999993</v>
      </c>
    </row>
    <row r="3483" spans="1:10" ht="15.5">
      <c r="A3483" s="34">
        <f t="shared" si="114"/>
        <v>3479</v>
      </c>
      <c r="B3483" s="81" t="s">
        <v>186</v>
      </c>
      <c r="C3483" s="81" t="s">
        <v>7269</v>
      </c>
      <c r="D3483" s="81" t="s">
        <v>7270</v>
      </c>
      <c r="E3483" s="81">
        <v>1</v>
      </c>
      <c r="F3483" s="81" t="s">
        <v>6870</v>
      </c>
      <c r="G3483" s="81">
        <v>1</v>
      </c>
      <c r="H3483" s="82">
        <v>535</v>
      </c>
      <c r="I3483" s="92">
        <v>0.28000000000000003</v>
      </c>
      <c r="J3483" s="78">
        <f t="shared" si="113"/>
        <v>385.2</v>
      </c>
    </row>
    <row r="3484" spans="1:10" ht="15.5">
      <c r="A3484" s="34">
        <f t="shared" si="114"/>
        <v>3480</v>
      </c>
      <c r="B3484" s="81" t="s">
        <v>186</v>
      </c>
      <c r="C3484" s="81" t="s">
        <v>7271</v>
      </c>
      <c r="D3484" s="81" t="s">
        <v>7272</v>
      </c>
      <c r="E3484" s="81">
        <v>1</v>
      </c>
      <c r="F3484" s="81" t="s">
        <v>6870</v>
      </c>
      <c r="G3484" s="81">
        <v>1</v>
      </c>
      <c r="H3484" s="82">
        <v>2021</v>
      </c>
      <c r="I3484" s="92">
        <v>0.28000000000000003</v>
      </c>
      <c r="J3484" s="78">
        <f t="shared" si="113"/>
        <v>1455.12</v>
      </c>
    </row>
    <row r="3485" spans="1:10" ht="43.5">
      <c r="A3485" s="34">
        <f t="shared" si="114"/>
        <v>3481</v>
      </c>
      <c r="B3485" s="81" t="s">
        <v>186</v>
      </c>
      <c r="C3485" s="81" t="s">
        <v>7273</v>
      </c>
      <c r="D3485" s="81" t="s">
        <v>7274</v>
      </c>
      <c r="E3485" s="81">
        <v>1</v>
      </c>
      <c r="F3485" s="81" t="s">
        <v>6870</v>
      </c>
      <c r="G3485" s="81">
        <v>1</v>
      </c>
      <c r="H3485" s="82">
        <v>1025</v>
      </c>
      <c r="I3485" s="92">
        <v>0.28000000000000003</v>
      </c>
      <c r="J3485" s="78">
        <f t="shared" si="113"/>
        <v>738</v>
      </c>
    </row>
    <row r="3486" spans="1:10" ht="29">
      <c r="A3486" s="34">
        <f t="shared" si="114"/>
        <v>3482</v>
      </c>
      <c r="B3486" s="81" t="s">
        <v>186</v>
      </c>
      <c r="C3486" s="81" t="s">
        <v>7275</v>
      </c>
      <c r="D3486" s="81" t="s">
        <v>7276</v>
      </c>
      <c r="E3486" s="81">
        <v>1</v>
      </c>
      <c r="F3486" s="81" t="s">
        <v>6870</v>
      </c>
      <c r="G3486" s="81">
        <v>1</v>
      </c>
      <c r="H3486" s="82">
        <v>203</v>
      </c>
      <c r="I3486" s="92">
        <v>0.28000000000000003</v>
      </c>
      <c r="J3486" s="78">
        <f t="shared" si="113"/>
        <v>146.16</v>
      </c>
    </row>
    <row r="3487" spans="1:10" ht="29">
      <c r="A3487" s="34">
        <f t="shared" si="114"/>
        <v>3483</v>
      </c>
      <c r="B3487" s="81" t="s">
        <v>186</v>
      </c>
      <c r="C3487" s="81" t="s">
        <v>7277</v>
      </c>
      <c r="D3487" s="81" t="s">
        <v>7278</v>
      </c>
      <c r="E3487" s="81">
        <v>1</v>
      </c>
      <c r="F3487" s="81" t="s">
        <v>6870</v>
      </c>
      <c r="G3487" s="81">
        <v>1</v>
      </c>
      <c r="H3487" s="82">
        <v>400</v>
      </c>
      <c r="I3487" s="92">
        <v>0.28000000000000003</v>
      </c>
      <c r="J3487" s="78">
        <f t="shared" si="113"/>
        <v>288</v>
      </c>
    </row>
    <row r="3488" spans="1:10" ht="15.5">
      <c r="A3488" s="34">
        <f t="shared" si="114"/>
        <v>3484</v>
      </c>
      <c r="B3488" s="81" t="s">
        <v>186</v>
      </c>
      <c r="C3488" s="81" t="s">
        <v>7279</v>
      </c>
      <c r="D3488" s="81" t="s">
        <v>7280</v>
      </c>
      <c r="E3488" s="81">
        <v>1</v>
      </c>
      <c r="F3488" s="81" t="s">
        <v>6870</v>
      </c>
      <c r="G3488" s="81">
        <v>1</v>
      </c>
      <c r="H3488" s="82">
        <v>1152</v>
      </c>
      <c r="I3488" s="92">
        <v>0.28000000000000003</v>
      </c>
      <c r="J3488" s="78">
        <f t="shared" si="113"/>
        <v>829.43999999999994</v>
      </c>
    </row>
    <row r="3489" spans="1:10" ht="15.5">
      <c r="A3489" s="34">
        <f t="shared" si="114"/>
        <v>3485</v>
      </c>
      <c r="B3489" s="81" t="s">
        <v>186</v>
      </c>
      <c r="C3489" s="81" t="s">
        <v>7281</v>
      </c>
      <c r="D3489" s="81" t="s">
        <v>7282</v>
      </c>
      <c r="E3489" s="81">
        <v>1</v>
      </c>
      <c r="F3489" s="81" t="s">
        <v>6870</v>
      </c>
      <c r="G3489" s="81">
        <v>1</v>
      </c>
      <c r="H3489" s="82">
        <v>407</v>
      </c>
      <c r="I3489" s="92">
        <v>0.28000000000000003</v>
      </c>
      <c r="J3489" s="78">
        <f t="shared" si="113"/>
        <v>293.03999999999996</v>
      </c>
    </row>
    <row r="3490" spans="1:10" ht="29">
      <c r="A3490" s="34">
        <f t="shared" si="114"/>
        <v>3486</v>
      </c>
      <c r="B3490" s="81" t="s">
        <v>186</v>
      </c>
      <c r="C3490" s="81" t="s">
        <v>7283</v>
      </c>
      <c r="D3490" s="81" t="s">
        <v>7284</v>
      </c>
      <c r="E3490" s="81">
        <v>1</v>
      </c>
      <c r="F3490" s="81" t="s">
        <v>6870</v>
      </c>
      <c r="G3490" s="81">
        <v>1</v>
      </c>
      <c r="H3490" s="82">
        <v>798</v>
      </c>
      <c r="I3490" s="92">
        <v>0.28000000000000003</v>
      </c>
      <c r="J3490" s="78">
        <f t="shared" si="113"/>
        <v>574.55999999999995</v>
      </c>
    </row>
    <row r="3491" spans="1:10" ht="15.5">
      <c r="A3491" s="34">
        <f t="shared" si="114"/>
        <v>3487</v>
      </c>
      <c r="B3491" s="81" t="s">
        <v>186</v>
      </c>
      <c r="C3491" s="81" t="s">
        <v>7285</v>
      </c>
      <c r="D3491" s="81" t="s">
        <v>7286</v>
      </c>
      <c r="E3491" s="81">
        <v>1</v>
      </c>
      <c r="F3491" s="81" t="s">
        <v>6870</v>
      </c>
      <c r="G3491" s="81">
        <v>1</v>
      </c>
      <c r="H3491" s="82">
        <v>259</v>
      </c>
      <c r="I3491" s="92">
        <v>0.28000000000000003</v>
      </c>
      <c r="J3491" s="78">
        <f t="shared" si="113"/>
        <v>186.48</v>
      </c>
    </row>
    <row r="3492" spans="1:10" ht="15.5">
      <c r="A3492" s="34">
        <f t="shared" si="114"/>
        <v>3488</v>
      </c>
      <c r="B3492" s="81" t="s">
        <v>186</v>
      </c>
      <c r="C3492" s="81" t="s">
        <v>7287</v>
      </c>
      <c r="D3492" s="81" t="s">
        <v>7288</v>
      </c>
      <c r="E3492" s="81">
        <v>1</v>
      </c>
      <c r="F3492" s="81" t="s">
        <v>6870</v>
      </c>
      <c r="G3492" s="81">
        <v>1</v>
      </c>
      <c r="H3492" s="82">
        <v>1446.75</v>
      </c>
      <c r="I3492" s="92">
        <v>0.28000000000000003</v>
      </c>
      <c r="J3492" s="78">
        <f t="shared" si="113"/>
        <v>1041.6599999999999</v>
      </c>
    </row>
    <row r="3493" spans="1:10" ht="29">
      <c r="A3493" s="34">
        <f t="shared" si="114"/>
        <v>3489</v>
      </c>
      <c r="B3493" s="81" t="s">
        <v>186</v>
      </c>
      <c r="C3493" s="81" t="s">
        <v>7289</v>
      </c>
      <c r="D3493" s="81" t="s">
        <v>7290</v>
      </c>
      <c r="E3493" s="81">
        <v>1</v>
      </c>
      <c r="F3493" s="81" t="s">
        <v>6870</v>
      </c>
      <c r="G3493" s="81">
        <v>1</v>
      </c>
      <c r="H3493" s="82">
        <v>1870</v>
      </c>
      <c r="I3493" s="92">
        <v>0.28000000000000003</v>
      </c>
      <c r="J3493" s="78">
        <f t="shared" si="113"/>
        <v>1346.3999999999999</v>
      </c>
    </row>
    <row r="3494" spans="1:10" ht="15.5">
      <c r="A3494" s="34">
        <f t="shared" si="114"/>
        <v>3490</v>
      </c>
      <c r="B3494" s="81" t="s">
        <v>186</v>
      </c>
      <c r="C3494" s="81" t="s">
        <v>7291</v>
      </c>
      <c r="D3494" s="81" t="s">
        <v>7292</v>
      </c>
      <c r="E3494" s="81">
        <v>1</v>
      </c>
      <c r="F3494" s="81" t="s">
        <v>6870</v>
      </c>
      <c r="G3494" s="81">
        <v>1</v>
      </c>
      <c r="H3494" s="82">
        <v>46.75</v>
      </c>
      <c r="I3494" s="92">
        <v>0.28000000000000003</v>
      </c>
      <c r="J3494" s="78">
        <f t="shared" si="113"/>
        <v>33.659999999999997</v>
      </c>
    </row>
    <row r="3495" spans="1:10" ht="15.5">
      <c r="A3495" s="34">
        <f t="shared" si="114"/>
        <v>3491</v>
      </c>
      <c r="B3495" s="81" t="s">
        <v>186</v>
      </c>
      <c r="C3495" s="81" t="s">
        <v>7293</v>
      </c>
      <c r="D3495" s="81" t="s">
        <v>7294</v>
      </c>
      <c r="E3495" s="81">
        <v>1</v>
      </c>
      <c r="F3495" s="81" t="s">
        <v>6870</v>
      </c>
      <c r="G3495" s="81">
        <v>1</v>
      </c>
      <c r="H3495" s="82">
        <v>59</v>
      </c>
      <c r="I3495" s="92">
        <v>0.28000000000000003</v>
      </c>
      <c r="J3495" s="78">
        <f t="shared" si="113"/>
        <v>42.48</v>
      </c>
    </row>
    <row r="3496" spans="1:10" ht="15.5">
      <c r="A3496" s="34">
        <f t="shared" si="114"/>
        <v>3492</v>
      </c>
      <c r="B3496" s="81" t="s">
        <v>186</v>
      </c>
      <c r="C3496" s="81" t="s">
        <v>7295</v>
      </c>
      <c r="D3496" s="81" t="s">
        <v>7296</v>
      </c>
      <c r="E3496" s="81">
        <v>1</v>
      </c>
      <c r="F3496" s="81" t="s">
        <v>6870</v>
      </c>
      <c r="G3496" s="81">
        <v>1</v>
      </c>
      <c r="H3496" s="82">
        <v>1876</v>
      </c>
      <c r="I3496" s="92">
        <v>0.28000000000000003</v>
      </c>
      <c r="J3496" s="78">
        <f t="shared" si="113"/>
        <v>1350.72</v>
      </c>
    </row>
    <row r="3497" spans="1:10" ht="15.5">
      <c r="A3497" s="34">
        <f t="shared" si="114"/>
        <v>3493</v>
      </c>
      <c r="B3497" s="81" t="s">
        <v>186</v>
      </c>
      <c r="C3497" s="81" t="s">
        <v>7297</v>
      </c>
      <c r="D3497" s="81" t="s">
        <v>7298</v>
      </c>
      <c r="E3497" s="81">
        <v>1</v>
      </c>
      <c r="F3497" s="81" t="s">
        <v>6870</v>
      </c>
      <c r="G3497" s="81">
        <v>1</v>
      </c>
      <c r="H3497" s="82">
        <v>76.75</v>
      </c>
      <c r="I3497" s="92">
        <v>0.28000000000000003</v>
      </c>
      <c r="J3497" s="78">
        <f t="shared" si="113"/>
        <v>55.26</v>
      </c>
    </row>
    <row r="3498" spans="1:10" ht="15.5">
      <c r="A3498" s="34">
        <f t="shared" si="114"/>
        <v>3494</v>
      </c>
      <c r="B3498" s="81" t="s">
        <v>186</v>
      </c>
      <c r="C3498" s="81" t="s">
        <v>7299</v>
      </c>
      <c r="D3498" s="81" t="s">
        <v>7300</v>
      </c>
      <c r="E3498" s="81">
        <v>1</v>
      </c>
      <c r="F3498" s="81" t="s">
        <v>6870</v>
      </c>
      <c r="G3498" s="81">
        <v>1</v>
      </c>
      <c r="H3498" s="82">
        <v>332</v>
      </c>
      <c r="I3498" s="92">
        <v>0.28000000000000003</v>
      </c>
      <c r="J3498" s="78">
        <f t="shared" si="113"/>
        <v>239.04</v>
      </c>
    </row>
    <row r="3499" spans="1:10" ht="15.5">
      <c r="A3499" s="34">
        <f t="shared" si="114"/>
        <v>3495</v>
      </c>
      <c r="B3499" s="81" t="s">
        <v>186</v>
      </c>
      <c r="C3499" s="81" t="s">
        <v>7301</v>
      </c>
      <c r="D3499" s="81" t="s">
        <v>7302</v>
      </c>
      <c r="E3499" s="81">
        <v>1</v>
      </c>
      <c r="F3499" s="81" t="s">
        <v>6870</v>
      </c>
      <c r="G3499" s="81">
        <v>1</v>
      </c>
      <c r="H3499" s="82">
        <v>282.75</v>
      </c>
      <c r="I3499" s="92">
        <v>0.28000000000000003</v>
      </c>
      <c r="J3499" s="78">
        <f t="shared" si="113"/>
        <v>203.57999999999998</v>
      </c>
    </row>
    <row r="3500" spans="1:10" ht="15.5">
      <c r="A3500" s="34">
        <f t="shared" si="114"/>
        <v>3496</v>
      </c>
      <c r="B3500" s="81" t="s">
        <v>186</v>
      </c>
      <c r="C3500" s="81" t="s">
        <v>7303</v>
      </c>
      <c r="D3500" s="81" t="s">
        <v>7304</v>
      </c>
      <c r="E3500" s="81">
        <v>1</v>
      </c>
      <c r="F3500" s="81" t="s">
        <v>6870</v>
      </c>
      <c r="G3500" s="81">
        <v>1</v>
      </c>
      <c r="H3500" s="82">
        <v>48</v>
      </c>
      <c r="I3500" s="92">
        <v>0.28000000000000003</v>
      </c>
      <c r="J3500" s="78">
        <f t="shared" si="113"/>
        <v>34.56</v>
      </c>
    </row>
    <row r="3501" spans="1:10" ht="43.5">
      <c r="A3501" s="34">
        <f t="shared" si="114"/>
        <v>3497</v>
      </c>
      <c r="B3501" s="81" t="s">
        <v>186</v>
      </c>
      <c r="C3501" s="81" t="s">
        <v>7305</v>
      </c>
      <c r="D3501" s="81" t="s">
        <v>7306</v>
      </c>
      <c r="E3501" s="81">
        <v>1</v>
      </c>
      <c r="F3501" s="81" t="s">
        <v>6870</v>
      </c>
      <c r="G3501" s="81">
        <v>1</v>
      </c>
      <c r="H3501" s="82">
        <v>18900</v>
      </c>
      <c r="I3501" s="92">
        <v>0.28000000000000003</v>
      </c>
      <c r="J3501" s="78">
        <f t="shared" si="113"/>
        <v>13608</v>
      </c>
    </row>
    <row r="3502" spans="1:10" ht="29">
      <c r="A3502" s="34">
        <f t="shared" si="114"/>
        <v>3498</v>
      </c>
      <c r="B3502" s="81" t="s">
        <v>186</v>
      </c>
      <c r="C3502" s="81" t="s">
        <v>7307</v>
      </c>
      <c r="D3502" s="81" t="s">
        <v>7308</v>
      </c>
      <c r="E3502" s="81">
        <v>1</v>
      </c>
      <c r="F3502" s="81" t="s">
        <v>6870</v>
      </c>
      <c r="G3502" s="81">
        <v>1</v>
      </c>
      <c r="H3502" s="82">
        <v>7776</v>
      </c>
      <c r="I3502" s="92">
        <v>0.28000000000000003</v>
      </c>
      <c r="J3502" s="78">
        <f t="shared" si="113"/>
        <v>5598.7199999999993</v>
      </c>
    </row>
    <row r="3503" spans="1:10" ht="29">
      <c r="A3503" s="34">
        <f t="shared" si="114"/>
        <v>3499</v>
      </c>
      <c r="B3503" s="81" t="s">
        <v>186</v>
      </c>
      <c r="C3503" s="81" t="s">
        <v>7309</v>
      </c>
      <c r="D3503" s="81" t="s">
        <v>7310</v>
      </c>
      <c r="E3503" s="81">
        <v>1</v>
      </c>
      <c r="F3503" s="81" t="s">
        <v>6870</v>
      </c>
      <c r="G3503" s="81">
        <v>1</v>
      </c>
      <c r="H3503" s="82">
        <v>5408</v>
      </c>
      <c r="I3503" s="92">
        <v>0.28000000000000003</v>
      </c>
      <c r="J3503" s="78">
        <f t="shared" si="113"/>
        <v>3893.7599999999998</v>
      </c>
    </row>
    <row r="3504" spans="1:10" ht="29">
      <c r="A3504" s="34">
        <f t="shared" si="114"/>
        <v>3500</v>
      </c>
      <c r="B3504" s="81" t="s">
        <v>186</v>
      </c>
      <c r="C3504" s="81" t="s">
        <v>7311</v>
      </c>
      <c r="D3504" s="81" t="s">
        <v>7312</v>
      </c>
      <c r="E3504" s="81">
        <v>1</v>
      </c>
      <c r="F3504" s="81" t="s">
        <v>6870</v>
      </c>
      <c r="G3504" s="81">
        <v>1</v>
      </c>
      <c r="H3504" s="82">
        <v>2668</v>
      </c>
      <c r="I3504" s="92">
        <v>0.28000000000000003</v>
      </c>
      <c r="J3504" s="78">
        <f t="shared" si="113"/>
        <v>1920.96</v>
      </c>
    </row>
    <row r="3505" spans="1:10" ht="15.5">
      <c r="A3505" s="34">
        <f t="shared" si="114"/>
        <v>3501</v>
      </c>
      <c r="B3505" s="81" t="s">
        <v>186</v>
      </c>
      <c r="C3505" s="81" t="s">
        <v>7313</v>
      </c>
      <c r="D3505" s="81" t="s">
        <v>7314</v>
      </c>
      <c r="E3505" s="81">
        <v>1</v>
      </c>
      <c r="F3505" s="81" t="s">
        <v>6870</v>
      </c>
      <c r="G3505" s="81">
        <v>1</v>
      </c>
      <c r="H3505" s="82">
        <v>4173</v>
      </c>
      <c r="I3505" s="92">
        <v>0.28000000000000003</v>
      </c>
      <c r="J3505" s="78">
        <f t="shared" si="113"/>
        <v>3004.56</v>
      </c>
    </row>
    <row r="3506" spans="1:10" ht="29">
      <c r="A3506" s="34">
        <f t="shared" si="114"/>
        <v>3502</v>
      </c>
      <c r="B3506" s="81" t="s">
        <v>186</v>
      </c>
      <c r="C3506" s="81" t="s">
        <v>7315</v>
      </c>
      <c r="D3506" s="81" t="s">
        <v>7316</v>
      </c>
      <c r="E3506" s="81">
        <v>1</v>
      </c>
      <c r="F3506" s="81" t="s">
        <v>6870</v>
      </c>
      <c r="G3506" s="81">
        <v>1</v>
      </c>
      <c r="H3506" s="82">
        <v>1617</v>
      </c>
      <c r="I3506" s="92">
        <v>0.28000000000000003</v>
      </c>
      <c r="J3506" s="78">
        <f t="shared" ref="J3506:J3569" si="115">H3506*(1-I3506)</f>
        <v>1164.24</v>
      </c>
    </row>
    <row r="3507" spans="1:10" ht="15.5">
      <c r="A3507" s="34">
        <f t="shared" si="114"/>
        <v>3503</v>
      </c>
      <c r="B3507" s="81" t="s">
        <v>186</v>
      </c>
      <c r="C3507" s="81" t="s">
        <v>7317</v>
      </c>
      <c r="D3507" s="81" t="s">
        <v>7318</v>
      </c>
      <c r="E3507" s="81">
        <v>1</v>
      </c>
      <c r="F3507" s="81" t="s">
        <v>6870</v>
      </c>
      <c r="G3507" s="81">
        <v>1</v>
      </c>
      <c r="H3507" s="82">
        <v>187.5</v>
      </c>
      <c r="I3507" s="92">
        <v>0.28000000000000003</v>
      </c>
      <c r="J3507" s="78">
        <f t="shared" si="115"/>
        <v>135</v>
      </c>
    </row>
    <row r="3508" spans="1:10" ht="15.5">
      <c r="A3508" s="34">
        <f t="shared" si="114"/>
        <v>3504</v>
      </c>
      <c r="B3508" s="81" t="s">
        <v>186</v>
      </c>
      <c r="C3508" s="81" t="s">
        <v>7319</v>
      </c>
      <c r="D3508" s="81" t="s">
        <v>7320</v>
      </c>
      <c r="E3508" s="81">
        <v>1</v>
      </c>
      <c r="F3508" s="81" t="s">
        <v>6870</v>
      </c>
      <c r="G3508" s="81">
        <v>1</v>
      </c>
      <c r="H3508" s="82">
        <v>12</v>
      </c>
      <c r="I3508" s="92">
        <v>0.28000000000000003</v>
      </c>
      <c r="J3508" s="78">
        <f t="shared" si="115"/>
        <v>8.64</v>
      </c>
    </row>
    <row r="3509" spans="1:10" ht="15.5">
      <c r="A3509" s="34">
        <f t="shared" si="114"/>
        <v>3505</v>
      </c>
      <c r="B3509" s="81" t="s">
        <v>186</v>
      </c>
      <c r="C3509" s="81" t="s">
        <v>7321</v>
      </c>
      <c r="D3509" s="81" t="s">
        <v>7322</v>
      </c>
      <c r="E3509" s="81">
        <v>1</v>
      </c>
      <c r="F3509" s="81" t="s">
        <v>6870</v>
      </c>
      <c r="G3509" s="81">
        <v>1</v>
      </c>
      <c r="H3509" s="82">
        <v>16.399999999999999</v>
      </c>
      <c r="I3509" s="92">
        <v>0.28000000000000003</v>
      </c>
      <c r="J3509" s="78">
        <f t="shared" si="115"/>
        <v>11.807999999999998</v>
      </c>
    </row>
    <row r="3510" spans="1:10" ht="15.5">
      <c r="A3510" s="34">
        <f t="shared" si="114"/>
        <v>3506</v>
      </c>
      <c r="B3510" s="81" t="s">
        <v>186</v>
      </c>
      <c r="C3510" s="81" t="s">
        <v>7323</v>
      </c>
      <c r="D3510" s="81" t="s">
        <v>7324</v>
      </c>
      <c r="E3510" s="81">
        <v>1</v>
      </c>
      <c r="F3510" s="81" t="s">
        <v>6870</v>
      </c>
      <c r="G3510" s="81">
        <v>1</v>
      </c>
      <c r="H3510" s="82">
        <v>352</v>
      </c>
      <c r="I3510" s="92">
        <v>0.28000000000000003</v>
      </c>
      <c r="J3510" s="78">
        <f t="shared" si="115"/>
        <v>253.44</v>
      </c>
    </row>
    <row r="3511" spans="1:10" ht="15.5">
      <c r="A3511" s="34">
        <f t="shared" si="114"/>
        <v>3507</v>
      </c>
      <c r="B3511" s="81" t="s">
        <v>186</v>
      </c>
      <c r="C3511" s="81" t="s">
        <v>7325</v>
      </c>
      <c r="D3511" s="81" t="s">
        <v>7326</v>
      </c>
      <c r="E3511" s="81">
        <v>1</v>
      </c>
      <c r="F3511" s="81" t="s">
        <v>6870</v>
      </c>
      <c r="G3511" s="81">
        <v>1</v>
      </c>
      <c r="H3511" s="82">
        <v>110.75</v>
      </c>
      <c r="I3511" s="92">
        <v>0.28000000000000003</v>
      </c>
      <c r="J3511" s="78">
        <f t="shared" si="115"/>
        <v>79.739999999999995</v>
      </c>
    </row>
    <row r="3512" spans="1:10" ht="15.5">
      <c r="A3512" s="34">
        <f t="shared" si="114"/>
        <v>3508</v>
      </c>
      <c r="B3512" s="81" t="s">
        <v>186</v>
      </c>
      <c r="C3512" s="81" t="s">
        <v>7327</v>
      </c>
      <c r="D3512" s="81" t="s">
        <v>7328</v>
      </c>
      <c r="E3512" s="81">
        <v>1</v>
      </c>
      <c r="F3512" s="81" t="s">
        <v>6870</v>
      </c>
      <c r="G3512" s="81">
        <v>1</v>
      </c>
      <c r="H3512" s="82">
        <v>97</v>
      </c>
      <c r="I3512" s="92">
        <v>0.28000000000000003</v>
      </c>
      <c r="J3512" s="78">
        <f t="shared" si="115"/>
        <v>69.84</v>
      </c>
    </row>
    <row r="3513" spans="1:10" ht="15.5">
      <c r="A3513" s="34">
        <f t="shared" si="114"/>
        <v>3509</v>
      </c>
      <c r="B3513" s="81" t="s">
        <v>186</v>
      </c>
      <c r="C3513" s="81" t="s">
        <v>7329</v>
      </c>
      <c r="D3513" s="81" t="s">
        <v>7330</v>
      </c>
      <c r="E3513" s="81">
        <v>1</v>
      </c>
      <c r="F3513" s="81" t="s">
        <v>6870</v>
      </c>
      <c r="G3513" s="81">
        <v>1</v>
      </c>
      <c r="H3513" s="82">
        <v>103.75</v>
      </c>
      <c r="I3513" s="92">
        <v>0.28000000000000003</v>
      </c>
      <c r="J3513" s="78">
        <f t="shared" si="115"/>
        <v>74.7</v>
      </c>
    </row>
    <row r="3514" spans="1:10" ht="29">
      <c r="A3514" s="34">
        <f t="shared" si="114"/>
        <v>3510</v>
      </c>
      <c r="B3514" s="81" t="s">
        <v>186</v>
      </c>
      <c r="C3514" s="81" t="s">
        <v>7331</v>
      </c>
      <c r="D3514" s="81" t="s">
        <v>7332</v>
      </c>
      <c r="E3514" s="81">
        <v>1</v>
      </c>
      <c r="F3514" s="81" t="s">
        <v>6870</v>
      </c>
      <c r="G3514" s="81">
        <v>1</v>
      </c>
      <c r="H3514" s="82">
        <v>112</v>
      </c>
      <c r="I3514" s="92">
        <v>0.28000000000000003</v>
      </c>
      <c r="J3514" s="78">
        <f t="shared" si="115"/>
        <v>80.64</v>
      </c>
    </row>
    <row r="3515" spans="1:10" ht="15.5">
      <c r="A3515" s="34">
        <f t="shared" si="114"/>
        <v>3511</v>
      </c>
      <c r="B3515" s="81" t="s">
        <v>186</v>
      </c>
      <c r="C3515" s="81" t="s">
        <v>7333</v>
      </c>
      <c r="D3515" s="81" t="s">
        <v>7334</v>
      </c>
      <c r="E3515" s="81">
        <v>1</v>
      </c>
      <c r="F3515" s="81" t="s">
        <v>6870</v>
      </c>
      <c r="G3515" s="81">
        <v>1</v>
      </c>
      <c r="H3515" s="82">
        <v>124.5</v>
      </c>
      <c r="I3515" s="92">
        <v>0.28000000000000003</v>
      </c>
      <c r="J3515" s="78">
        <f t="shared" si="115"/>
        <v>89.64</v>
      </c>
    </row>
    <row r="3516" spans="1:10" ht="29">
      <c r="A3516" s="34">
        <f t="shared" si="114"/>
        <v>3512</v>
      </c>
      <c r="B3516" s="81" t="s">
        <v>186</v>
      </c>
      <c r="C3516" s="81" t="s">
        <v>7335</v>
      </c>
      <c r="D3516" s="81" t="s">
        <v>7336</v>
      </c>
      <c r="E3516" s="81">
        <v>1</v>
      </c>
      <c r="F3516" s="81" t="s">
        <v>6870</v>
      </c>
      <c r="G3516" s="81">
        <v>1</v>
      </c>
      <c r="H3516" s="82">
        <v>109</v>
      </c>
      <c r="I3516" s="92">
        <v>0.28000000000000003</v>
      </c>
      <c r="J3516" s="78">
        <f t="shared" si="115"/>
        <v>78.48</v>
      </c>
    </row>
    <row r="3517" spans="1:10" ht="29">
      <c r="A3517" s="34">
        <f t="shared" si="114"/>
        <v>3513</v>
      </c>
      <c r="B3517" s="81" t="s">
        <v>186</v>
      </c>
      <c r="C3517" s="81" t="s">
        <v>7337</v>
      </c>
      <c r="D3517" s="81" t="s">
        <v>7338</v>
      </c>
      <c r="E3517" s="81">
        <v>1</v>
      </c>
      <c r="F3517" s="81" t="s">
        <v>6870</v>
      </c>
      <c r="G3517" s="81">
        <v>1</v>
      </c>
      <c r="H3517" s="82">
        <v>117</v>
      </c>
      <c r="I3517" s="92">
        <v>0.28000000000000003</v>
      </c>
      <c r="J3517" s="78">
        <f t="shared" si="115"/>
        <v>84.24</v>
      </c>
    </row>
    <row r="3518" spans="1:10" ht="15.5">
      <c r="A3518" s="34">
        <f t="shared" si="114"/>
        <v>3514</v>
      </c>
      <c r="B3518" s="81" t="s">
        <v>186</v>
      </c>
      <c r="C3518" s="81" t="s">
        <v>7339</v>
      </c>
      <c r="D3518" s="81" t="s">
        <v>7340</v>
      </c>
      <c r="E3518" s="81">
        <v>1</v>
      </c>
      <c r="F3518" s="81" t="s">
        <v>6870</v>
      </c>
      <c r="G3518" s="81">
        <v>1</v>
      </c>
      <c r="H3518" s="82">
        <v>95.75</v>
      </c>
      <c r="I3518" s="92">
        <v>0.28000000000000003</v>
      </c>
      <c r="J3518" s="78">
        <f t="shared" si="115"/>
        <v>68.94</v>
      </c>
    </row>
    <row r="3519" spans="1:10" ht="15.5">
      <c r="A3519" s="34">
        <f t="shared" si="114"/>
        <v>3515</v>
      </c>
      <c r="B3519" s="81" t="s">
        <v>186</v>
      </c>
      <c r="C3519" s="81" t="s">
        <v>7341</v>
      </c>
      <c r="D3519" s="81" t="s">
        <v>7342</v>
      </c>
      <c r="E3519" s="81">
        <v>1</v>
      </c>
      <c r="F3519" s="81" t="s">
        <v>6870</v>
      </c>
      <c r="G3519" s="81">
        <v>1</v>
      </c>
      <c r="H3519" s="82">
        <v>95.75</v>
      </c>
      <c r="I3519" s="92">
        <v>0.28000000000000003</v>
      </c>
      <c r="J3519" s="78">
        <f t="shared" si="115"/>
        <v>68.94</v>
      </c>
    </row>
    <row r="3520" spans="1:10" ht="15.5">
      <c r="A3520" s="34">
        <f t="shared" si="114"/>
        <v>3516</v>
      </c>
      <c r="B3520" s="81" t="s">
        <v>186</v>
      </c>
      <c r="C3520" s="81" t="s">
        <v>7343</v>
      </c>
      <c r="D3520" s="81" t="s">
        <v>7344</v>
      </c>
      <c r="E3520" s="81">
        <v>1</v>
      </c>
      <c r="F3520" s="81" t="s">
        <v>6870</v>
      </c>
      <c r="G3520" s="81">
        <v>1</v>
      </c>
      <c r="H3520" s="82">
        <v>103.5</v>
      </c>
      <c r="I3520" s="92">
        <v>0.28000000000000003</v>
      </c>
      <c r="J3520" s="78">
        <f t="shared" si="115"/>
        <v>74.52</v>
      </c>
    </row>
    <row r="3521" spans="1:10" ht="15.5">
      <c r="A3521" s="34">
        <f t="shared" si="114"/>
        <v>3517</v>
      </c>
      <c r="B3521" s="81" t="s">
        <v>186</v>
      </c>
      <c r="C3521" s="81" t="s">
        <v>7345</v>
      </c>
      <c r="D3521" s="81" t="s">
        <v>7346</v>
      </c>
      <c r="E3521" s="81">
        <v>1</v>
      </c>
      <c r="F3521" s="81" t="s">
        <v>6870</v>
      </c>
      <c r="G3521" s="81">
        <v>1</v>
      </c>
      <c r="H3521" s="82">
        <v>87.75</v>
      </c>
      <c r="I3521" s="92">
        <v>0.28000000000000003</v>
      </c>
      <c r="J3521" s="78">
        <f t="shared" si="115"/>
        <v>63.18</v>
      </c>
    </row>
    <row r="3522" spans="1:10" ht="15.5">
      <c r="A3522" s="34">
        <f t="shared" si="114"/>
        <v>3518</v>
      </c>
      <c r="B3522" s="81" t="s">
        <v>186</v>
      </c>
      <c r="C3522" s="81" t="s">
        <v>7347</v>
      </c>
      <c r="D3522" s="81" t="s">
        <v>7348</v>
      </c>
      <c r="E3522" s="81">
        <v>1</v>
      </c>
      <c r="F3522" s="81" t="s">
        <v>6870</v>
      </c>
      <c r="G3522" s="81">
        <v>1</v>
      </c>
      <c r="H3522" s="82">
        <v>72.5</v>
      </c>
      <c r="I3522" s="92">
        <v>0.28000000000000003</v>
      </c>
      <c r="J3522" s="78">
        <f t="shared" si="115"/>
        <v>52.199999999999996</v>
      </c>
    </row>
    <row r="3523" spans="1:10" ht="15.5">
      <c r="A3523" s="34">
        <f t="shared" si="114"/>
        <v>3519</v>
      </c>
      <c r="B3523" s="81" t="s">
        <v>186</v>
      </c>
      <c r="C3523" s="81" t="s">
        <v>7349</v>
      </c>
      <c r="D3523" s="81" t="s">
        <v>7350</v>
      </c>
      <c r="E3523" s="81">
        <v>1</v>
      </c>
      <c r="F3523" s="81" t="s">
        <v>6870</v>
      </c>
      <c r="G3523" s="81">
        <v>1</v>
      </c>
      <c r="H3523" s="82">
        <v>72.5</v>
      </c>
      <c r="I3523" s="92">
        <v>0.28000000000000003</v>
      </c>
      <c r="J3523" s="78">
        <f t="shared" si="115"/>
        <v>52.199999999999996</v>
      </c>
    </row>
    <row r="3524" spans="1:10" ht="15.5">
      <c r="A3524" s="34">
        <f t="shared" si="114"/>
        <v>3520</v>
      </c>
      <c r="B3524" s="81" t="s">
        <v>186</v>
      </c>
      <c r="C3524" s="81" t="s">
        <v>7351</v>
      </c>
      <c r="D3524" s="81" t="s">
        <v>7352</v>
      </c>
      <c r="E3524" s="81">
        <v>1</v>
      </c>
      <c r="F3524" s="81" t="s">
        <v>6870</v>
      </c>
      <c r="G3524" s="81">
        <v>1</v>
      </c>
      <c r="H3524" s="82">
        <v>84.75</v>
      </c>
      <c r="I3524" s="92">
        <v>0.28000000000000003</v>
      </c>
      <c r="J3524" s="78">
        <f t="shared" si="115"/>
        <v>61.019999999999996</v>
      </c>
    </row>
    <row r="3525" spans="1:10" ht="15.5">
      <c r="A3525" s="34">
        <f t="shared" si="114"/>
        <v>3521</v>
      </c>
      <c r="B3525" s="81" t="s">
        <v>186</v>
      </c>
      <c r="C3525" s="81" t="s">
        <v>7353</v>
      </c>
      <c r="D3525" s="81" t="s">
        <v>7354</v>
      </c>
      <c r="E3525" s="81">
        <v>1</v>
      </c>
      <c r="F3525" s="81" t="s">
        <v>6870</v>
      </c>
      <c r="G3525" s="81">
        <v>1</v>
      </c>
      <c r="H3525" s="82">
        <v>84.75</v>
      </c>
      <c r="I3525" s="92">
        <v>0.28000000000000003</v>
      </c>
      <c r="J3525" s="78">
        <f t="shared" si="115"/>
        <v>61.019999999999996</v>
      </c>
    </row>
    <row r="3526" spans="1:10" ht="15.5">
      <c r="A3526" s="34">
        <f t="shared" si="114"/>
        <v>3522</v>
      </c>
      <c r="B3526" s="81" t="s">
        <v>186</v>
      </c>
      <c r="C3526" s="81" t="s">
        <v>7355</v>
      </c>
      <c r="D3526" s="81" t="s">
        <v>7356</v>
      </c>
      <c r="E3526" s="81">
        <v>1</v>
      </c>
      <c r="F3526" s="81" t="s">
        <v>6870</v>
      </c>
      <c r="G3526" s="81">
        <v>1</v>
      </c>
      <c r="H3526" s="82">
        <v>72.5</v>
      </c>
      <c r="I3526" s="92">
        <v>0.28000000000000003</v>
      </c>
      <c r="J3526" s="78">
        <f t="shared" si="115"/>
        <v>52.199999999999996</v>
      </c>
    </row>
    <row r="3527" spans="1:10" ht="15.5">
      <c r="A3527" s="34">
        <f t="shared" si="114"/>
        <v>3523</v>
      </c>
      <c r="B3527" s="81" t="s">
        <v>186</v>
      </c>
      <c r="C3527" s="81" t="s">
        <v>7357</v>
      </c>
      <c r="D3527" s="81" t="s">
        <v>7358</v>
      </c>
      <c r="E3527" s="81">
        <v>1</v>
      </c>
      <c r="F3527" s="81" t="s">
        <v>6870</v>
      </c>
      <c r="G3527" s="81">
        <v>1</v>
      </c>
      <c r="H3527" s="82">
        <v>84.75</v>
      </c>
      <c r="I3527" s="92">
        <v>0.28000000000000003</v>
      </c>
      <c r="J3527" s="78">
        <f t="shared" si="115"/>
        <v>61.019999999999996</v>
      </c>
    </row>
    <row r="3528" spans="1:10" ht="15.5">
      <c r="A3528" s="34">
        <f t="shared" si="114"/>
        <v>3524</v>
      </c>
      <c r="B3528" s="81" t="s">
        <v>186</v>
      </c>
      <c r="C3528" s="81" t="s">
        <v>7359</v>
      </c>
      <c r="D3528" s="81" t="s">
        <v>7360</v>
      </c>
      <c r="E3528" s="81">
        <v>1</v>
      </c>
      <c r="F3528" s="81" t="s">
        <v>6870</v>
      </c>
      <c r="G3528" s="81">
        <v>1</v>
      </c>
      <c r="H3528" s="82">
        <v>512</v>
      </c>
      <c r="I3528" s="92">
        <v>0.28000000000000003</v>
      </c>
      <c r="J3528" s="78">
        <f t="shared" si="115"/>
        <v>368.64</v>
      </c>
    </row>
    <row r="3529" spans="1:10" ht="15.5">
      <c r="A3529" s="34">
        <f t="shared" si="114"/>
        <v>3525</v>
      </c>
      <c r="B3529" s="81" t="s">
        <v>186</v>
      </c>
      <c r="C3529" s="81" t="s">
        <v>7361</v>
      </c>
      <c r="D3529" s="81" t="s">
        <v>7362</v>
      </c>
      <c r="E3529" s="81">
        <v>1</v>
      </c>
      <c r="F3529" s="81" t="s">
        <v>6870</v>
      </c>
      <c r="G3529" s="81">
        <v>1</v>
      </c>
      <c r="H3529" s="82">
        <v>21.1</v>
      </c>
      <c r="I3529" s="92">
        <v>0.28000000000000003</v>
      </c>
      <c r="J3529" s="78">
        <f t="shared" si="115"/>
        <v>15.192</v>
      </c>
    </row>
    <row r="3530" spans="1:10" ht="15.5">
      <c r="A3530" s="34">
        <f t="shared" si="114"/>
        <v>3526</v>
      </c>
      <c r="B3530" s="81" t="s">
        <v>186</v>
      </c>
      <c r="C3530" s="81" t="s">
        <v>7363</v>
      </c>
      <c r="D3530" s="81" t="s">
        <v>7364</v>
      </c>
      <c r="E3530" s="81">
        <v>1</v>
      </c>
      <c r="F3530" s="81" t="s">
        <v>6870</v>
      </c>
      <c r="G3530" s="81">
        <v>1</v>
      </c>
      <c r="H3530" s="82">
        <v>34.200000000000003</v>
      </c>
      <c r="I3530" s="92">
        <v>0.28000000000000003</v>
      </c>
      <c r="J3530" s="78">
        <f t="shared" si="115"/>
        <v>24.624000000000002</v>
      </c>
    </row>
    <row r="3531" spans="1:10" ht="15.5">
      <c r="A3531" s="34">
        <f t="shared" si="114"/>
        <v>3527</v>
      </c>
      <c r="B3531" s="81" t="s">
        <v>186</v>
      </c>
      <c r="C3531" s="81" t="s">
        <v>7365</v>
      </c>
      <c r="D3531" s="81" t="s">
        <v>7366</v>
      </c>
      <c r="E3531" s="81">
        <v>1</v>
      </c>
      <c r="F3531" s="81" t="s">
        <v>6870</v>
      </c>
      <c r="G3531" s="81">
        <v>1</v>
      </c>
      <c r="H3531" s="82">
        <v>62.1</v>
      </c>
      <c r="I3531" s="92">
        <v>0.28000000000000003</v>
      </c>
      <c r="J3531" s="78">
        <f t="shared" si="115"/>
        <v>44.711999999999996</v>
      </c>
    </row>
    <row r="3532" spans="1:10" ht="29">
      <c r="A3532" s="34">
        <f t="shared" si="114"/>
        <v>3528</v>
      </c>
      <c r="B3532" s="81" t="s">
        <v>186</v>
      </c>
      <c r="C3532" s="81" t="s">
        <v>7367</v>
      </c>
      <c r="D3532" s="81" t="s">
        <v>7368</v>
      </c>
      <c r="E3532" s="81">
        <v>1</v>
      </c>
      <c r="F3532" s="81" t="s">
        <v>6870</v>
      </c>
      <c r="G3532" s="81">
        <v>1</v>
      </c>
      <c r="H3532" s="82">
        <v>174</v>
      </c>
      <c r="I3532" s="92">
        <v>0.28000000000000003</v>
      </c>
      <c r="J3532" s="78">
        <f t="shared" si="115"/>
        <v>125.28</v>
      </c>
    </row>
    <row r="3533" spans="1:10" ht="15.5">
      <c r="A3533" s="34">
        <f t="shared" si="114"/>
        <v>3529</v>
      </c>
      <c r="B3533" s="81" t="s">
        <v>186</v>
      </c>
      <c r="C3533" s="81" t="s">
        <v>7369</v>
      </c>
      <c r="D3533" s="81" t="s">
        <v>7370</v>
      </c>
      <c r="E3533" s="81">
        <v>1</v>
      </c>
      <c r="F3533" s="81" t="s">
        <v>6870</v>
      </c>
      <c r="G3533" s="81">
        <v>1</v>
      </c>
      <c r="H3533" s="82">
        <v>78</v>
      </c>
      <c r="I3533" s="92">
        <v>0.28000000000000003</v>
      </c>
      <c r="J3533" s="78">
        <f t="shared" si="115"/>
        <v>56.16</v>
      </c>
    </row>
    <row r="3534" spans="1:10" ht="29">
      <c r="A3534" s="34">
        <f t="shared" si="114"/>
        <v>3530</v>
      </c>
      <c r="B3534" s="81" t="s">
        <v>186</v>
      </c>
      <c r="C3534" s="81" t="s">
        <v>7371</v>
      </c>
      <c r="D3534" s="81" t="s">
        <v>7372</v>
      </c>
      <c r="E3534" s="81">
        <v>1</v>
      </c>
      <c r="F3534" s="81" t="s">
        <v>6870</v>
      </c>
      <c r="G3534" s="81">
        <v>1</v>
      </c>
      <c r="H3534" s="82">
        <v>149</v>
      </c>
      <c r="I3534" s="92">
        <v>0.28000000000000003</v>
      </c>
      <c r="J3534" s="78">
        <f t="shared" si="115"/>
        <v>107.28</v>
      </c>
    </row>
    <row r="3535" spans="1:10" ht="29">
      <c r="A3535" s="34">
        <f t="shared" si="114"/>
        <v>3531</v>
      </c>
      <c r="B3535" s="81" t="s">
        <v>186</v>
      </c>
      <c r="C3535" s="81" t="s">
        <v>7373</v>
      </c>
      <c r="D3535" s="81" t="s">
        <v>7374</v>
      </c>
      <c r="E3535" s="81">
        <v>1</v>
      </c>
      <c r="F3535" s="81" t="s">
        <v>6870</v>
      </c>
      <c r="G3535" s="81">
        <v>1</v>
      </c>
      <c r="H3535" s="82">
        <v>145.5</v>
      </c>
      <c r="I3535" s="92">
        <v>0.28000000000000003</v>
      </c>
      <c r="J3535" s="78">
        <f t="shared" si="115"/>
        <v>104.75999999999999</v>
      </c>
    </row>
    <row r="3536" spans="1:10" ht="29">
      <c r="A3536" s="34">
        <f t="shared" si="114"/>
        <v>3532</v>
      </c>
      <c r="B3536" s="81" t="s">
        <v>186</v>
      </c>
      <c r="C3536" s="81" t="s">
        <v>7375</v>
      </c>
      <c r="D3536" s="81" t="s">
        <v>7376</v>
      </c>
      <c r="E3536" s="81">
        <v>1</v>
      </c>
      <c r="F3536" s="81" t="s">
        <v>6870</v>
      </c>
      <c r="G3536" s="81">
        <v>1</v>
      </c>
      <c r="H3536" s="82">
        <v>24.5</v>
      </c>
      <c r="I3536" s="92">
        <v>0.28000000000000003</v>
      </c>
      <c r="J3536" s="78">
        <f t="shared" si="115"/>
        <v>17.64</v>
      </c>
    </row>
    <row r="3537" spans="1:10" ht="15.5">
      <c r="A3537" s="34">
        <f t="shared" si="114"/>
        <v>3533</v>
      </c>
      <c r="B3537" s="81" t="s">
        <v>186</v>
      </c>
      <c r="C3537" s="81" t="s">
        <v>7377</v>
      </c>
      <c r="D3537" s="81" t="s">
        <v>7378</v>
      </c>
      <c r="E3537" s="81">
        <v>1</v>
      </c>
      <c r="F3537" s="81" t="s">
        <v>6870</v>
      </c>
      <c r="G3537" s="81">
        <v>1</v>
      </c>
      <c r="H3537" s="82">
        <v>221.5</v>
      </c>
      <c r="I3537" s="92">
        <v>0.28000000000000003</v>
      </c>
      <c r="J3537" s="78">
        <f t="shared" si="115"/>
        <v>159.47999999999999</v>
      </c>
    </row>
    <row r="3538" spans="1:10" ht="15.5">
      <c r="A3538" s="34">
        <f t="shared" si="114"/>
        <v>3534</v>
      </c>
      <c r="B3538" s="81" t="s">
        <v>186</v>
      </c>
      <c r="C3538" s="81" t="s">
        <v>7379</v>
      </c>
      <c r="D3538" s="81" t="s">
        <v>7380</v>
      </c>
      <c r="E3538" s="81">
        <v>1</v>
      </c>
      <c r="F3538" s="81" t="s">
        <v>6870</v>
      </c>
      <c r="G3538" s="81">
        <v>1</v>
      </c>
      <c r="H3538" s="82">
        <v>27.5</v>
      </c>
      <c r="I3538" s="92">
        <v>0.28000000000000003</v>
      </c>
      <c r="J3538" s="78">
        <f t="shared" si="115"/>
        <v>19.8</v>
      </c>
    </row>
    <row r="3539" spans="1:10" ht="29">
      <c r="A3539" s="34">
        <f t="shared" si="114"/>
        <v>3535</v>
      </c>
      <c r="B3539" s="81" t="s">
        <v>186</v>
      </c>
      <c r="C3539" s="81" t="s">
        <v>7381</v>
      </c>
      <c r="D3539" s="81" t="s">
        <v>7382</v>
      </c>
      <c r="E3539" s="81">
        <v>1</v>
      </c>
      <c r="F3539" s="81" t="s">
        <v>6870</v>
      </c>
      <c r="G3539" s="81">
        <v>1</v>
      </c>
      <c r="H3539" s="82">
        <v>19.5</v>
      </c>
      <c r="I3539" s="92">
        <v>0.28000000000000003</v>
      </c>
      <c r="J3539" s="78">
        <f t="shared" si="115"/>
        <v>14.04</v>
      </c>
    </row>
    <row r="3540" spans="1:10" ht="29">
      <c r="A3540" s="34">
        <f t="shared" si="114"/>
        <v>3536</v>
      </c>
      <c r="B3540" s="81" t="s">
        <v>186</v>
      </c>
      <c r="C3540" s="81" t="s">
        <v>7383</v>
      </c>
      <c r="D3540" s="81" t="s">
        <v>7376</v>
      </c>
      <c r="E3540" s="81">
        <v>1</v>
      </c>
      <c r="F3540" s="81" t="s">
        <v>6870</v>
      </c>
      <c r="G3540" s="81">
        <v>1</v>
      </c>
      <c r="H3540" s="82">
        <v>23.75</v>
      </c>
      <c r="I3540" s="92">
        <v>0.28000000000000003</v>
      </c>
      <c r="J3540" s="78">
        <f t="shared" si="115"/>
        <v>17.099999999999998</v>
      </c>
    </row>
    <row r="3541" spans="1:10" ht="15.5">
      <c r="A3541" s="34">
        <f t="shared" si="114"/>
        <v>3537</v>
      </c>
      <c r="B3541" s="81" t="s">
        <v>186</v>
      </c>
      <c r="C3541" s="81" t="s">
        <v>7384</v>
      </c>
      <c r="D3541" s="81" t="s">
        <v>7385</v>
      </c>
      <c r="E3541" s="81">
        <v>1</v>
      </c>
      <c r="F3541" s="81" t="s">
        <v>6870</v>
      </c>
      <c r="G3541" s="81">
        <v>1</v>
      </c>
      <c r="H3541" s="82">
        <v>30</v>
      </c>
      <c r="I3541" s="92">
        <v>0.28000000000000003</v>
      </c>
      <c r="J3541" s="78">
        <f t="shared" si="115"/>
        <v>21.599999999999998</v>
      </c>
    </row>
    <row r="3542" spans="1:10" ht="15.5">
      <c r="A3542" s="34">
        <f t="shared" si="114"/>
        <v>3538</v>
      </c>
      <c r="B3542" s="81" t="s">
        <v>186</v>
      </c>
      <c r="C3542" s="81" t="s">
        <v>7386</v>
      </c>
      <c r="D3542" s="81" t="s">
        <v>7387</v>
      </c>
      <c r="E3542" s="81">
        <v>1</v>
      </c>
      <c r="F3542" s="81" t="s">
        <v>6870</v>
      </c>
      <c r="G3542" s="81">
        <v>1</v>
      </c>
      <c r="H3542" s="82">
        <v>30</v>
      </c>
      <c r="I3542" s="92">
        <v>0.28000000000000003</v>
      </c>
      <c r="J3542" s="78">
        <f t="shared" si="115"/>
        <v>21.599999999999998</v>
      </c>
    </row>
    <row r="3543" spans="1:10" ht="15.5">
      <c r="A3543" s="34">
        <f t="shared" ref="A3543:A3606" si="116">SUM(A3542+1)</f>
        <v>3539</v>
      </c>
      <c r="B3543" s="81" t="s">
        <v>186</v>
      </c>
      <c r="C3543" s="81" t="s">
        <v>7388</v>
      </c>
      <c r="D3543" s="81" t="s">
        <v>7389</v>
      </c>
      <c r="E3543" s="81">
        <v>1</v>
      </c>
      <c r="F3543" s="81" t="s">
        <v>6870</v>
      </c>
      <c r="G3543" s="81">
        <v>1</v>
      </c>
      <c r="H3543" s="82">
        <v>23.75</v>
      </c>
      <c r="I3543" s="92">
        <v>0.28000000000000003</v>
      </c>
      <c r="J3543" s="78">
        <f t="shared" si="115"/>
        <v>17.099999999999998</v>
      </c>
    </row>
    <row r="3544" spans="1:10" ht="15.5">
      <c r="A3544" s="34">
        <f t="shared" si="116"/>
        <v>3540</v>
      </c>
      <c r="B3544" s="81" t="s">
        <v>186</v>
      </c>
      <c r="C3544" s="81" t="s">
        <v>7390</v>
      </c>
      <c r="D3544" s="81" t="s">
        <v>7391</v>
      </c>
      <c r="E3544" s="81">
        <v>1</v>
      </c>
      <c r="F3544" s="81" t="s">
        <v>6870</v>
      </c>
      <c r="G3544" s="81">
        <v>1</v>
      </c>
      <c r="H3544" s="82">
        <v>165</v>
      </c>
      <c r="I3544" s="92">
        <v>0.28000000000000003</v>
      </c>
      <c r="J3544" s="78">
        <f t="shared" si="115"/>
        <v>118.8</v>
      </c>
    </row>
    <row r="3545" spans="1:10" ht="15.5">
      <c r="A3545" s="34">
        <f t="shared" si="116"/>
        <v>3541</v>
      </c>
      <c r="B3545" s="81" t="s">
        <v>186</v>
      </c>
      <c r="C3545" s="81" t="s">
        <v>7392</v>
      </c>
      <c r="D3545" s="81" t="s">
        <v>7393</v>
      </c>
      <c r="E3545" s="81">
        <v>1</v>
      </c>
      <c r="F3545" s="81" t="s">
        <v>6870</v>
      </c>
      <c r="G3545" s="81">
        <v>1</v>
      </c>
      <c r="H3545" s="82">
        <v>146</v>
      </c>
      <c r="I3545" s="92">
        <v>0.28000000000000003</v>
      </c>
      <c r="J3545" s="78">
        <f t="shared" si="115"/>
        <v>105.11999999999999</v>
      </c>
    </row>
    <row r="3546" spans="1:10" ht="15.5">
      <c r="A3546" s="34">
        <f t="shared" si="116"/>
        <v>3542</v>
      </c>
      <c r="B3546" s="81" t="s">
        <v>186</v>
      </c>
      <c r="C3546" s="81" t="s">
        <v>7394</v>
      </c>
      <c r="D3546" s="81" t="s">
        <v>7395</v>
      </c>
      <c r="E3546" s="81">
        <v>1</v>
      </c>
      <c r="F3546" s="81" t="s">
        <v>6870</v>
      </c>
      <c r="G3546" s="81">
        <v>1</v>
      </c>
      <c r="H3546" s="82">
        <v>628</v>
      </c>
      <c r="I3546" s="92">
        <v>0.28000000000000003</v>
      </c>
      <c r="J3546" s="78">
        <f t="shared" si="115"/>
        <v>452.15999999999997</v>
      </c>
    </row>
    <row r="3547" spans="1:10" ht="15.5">
      <c r="A3547" s="34">
        <f t="shared" si="116"/>
        <v>3543</v>
      </c>
      <c r="B3547" s="81" t="s">
        <v>186</v>
      </c>
      <c r="C3547" s="81" t="s">
        <v>7396</v>
      </c>
      <c r="D3547" s="81" t="s">
        <v>7397</v>
      </c>
      <c r="E3547" s="81">
        <v>1</v>
      </c>
      <c r="F3547" s="81" t="s">
        <v>6870</v>
      </c>
      <c r="G3547" s="81">
        <v>1</v>
      </c>
      <c r="H3547" s="82">
        <v>11</v>
      </c>
      <c r="I3547" s="92">
        <v>0.28000000000000003</v>
      </c>
      <c r="J3547" s="78">
        <f t="shared" si="115"/>
        <v>7.92</v>
      </c>
    </row>
    <row r="3548" spans="1:10" ht="15.5">
      <c r="A3548" s="34">
        <f t="shared" si="116"/>
        <v>3544</v>
      </c>
      <c r="B3548" s="81" t="s">
        <v>186</v>
      </c>
      <c r="C3548" s="81" t="s">
        <v>7398</v>
      </c>
      <c r="D3548" s="81" t="s">
        <v>7399</v>
      </c>
      <c r="E3548" s="81">
        <v>1</v>
      </c>
      <c r="F3548" s="81" t="s">
        <v>6870</v>
      </c>
      <c r="G3548" s="81">
        <v>1</v>
      </c>
      <c r="H3548" s="82">
        <v>10</v>
      </c>
      <c r="I3548" s="92">
        <v>0.28000000000000003</v>
      </c>
      <c r="J3548" s="78">
        <f t="shared" si="115"/>
        <v>7.1999999999999993</v>
      </c>
    </row>
    <row r="3549" spans="1:10" ht="15.5">
      <c r="A3549" s="34">
        <f t="shared" si="116"/>
        <v>3545</v>
      </c>
      <c r="B3549" s="81" t="s">
        <v>186</v>
      </c>
      <c r="C3549" s="81" t="s">
        <v>7400</v>
      </c>
      <c r="D3549" s="81" t="s">
        <v>7401</v>
      </c>
      <c r="E3549" s="81">
        <v>1</v>
      </c>
      <c r="F3549" s="81" t="s">
        <v>6870</v>
      </c>
      <c r="G3549" s="81">
        <v>1</v>
      </c>
      <c r="H3549" s="82">
        <v>8.5</v>
      </c>
      <c r="I3549" s="92">
        <v>0.28000000000000003</v>
      </c>
      <c r="J3549" s="78">
        <f t="shared" si="115"/>
        <v>6.12</v>
      </c>
    </row>
    <row r="3550" spans="1:10" ht="15.5">
      <c r="A3550" s="34">
        <f t="shared" si="116"/>
        <v>3546</v>
      </c>
      <c r="B3550" s="81" t="s">
        <v>186</v>
      </c>
      <c r="C3550" s="81" t="s">
        <v>7402</v>
      </c>
      <c r="D3550" s="81" t="s">
        <v>7403</v>
      </c>
      <c r="E3550" s="81">
        <v>1</v>
      </c>
      <c r="F3550" s="81" t="s">
        <v>6870</v>
      </c>
      <c r="G3550" s="81">
        <v>1</v>
      </c>
      <c r="H3550" s="82">
        <v>11.7</v>
      </c>
      <c r="I3550" s="92">
        <v>0.28000000000000003</v>
      </c>
      <c r="J3550" s="78">
        <f t="shared" si="115"/>
        <v>8.4239999999999995</v>
      </c>
    </row>
    <row r="3551" spans="1:10" ht="15.5">
      <c r="A3551" s="34">
        <f t="shared" si="116"/>
        <v>3547</v>
      </c>
      <c r="B3551" s="81" t="s">
        <v>186</v>
      </c>
      <c r="C3551" s="81" t="s">
        <v>7404</v>
      </c>
      <c r="D3551" s="81" t="s">
        <v>7405</v>
      </c>
      <c r="E3551" s="81">
        <v>1</v>
      </c>
      <c r="F3551" s="81" t="s">
        <v>6870</v>
      </c>
      <c r="G3551" s="81">
        <v>1</v>
      </c>
      <c r="H3551" s="82">
        <v>342</v>
      </c>
      <c r="I3551" s="92">
        <v>0.28000000000000003</v>
      </c>
      <c r="J3551" s="78">
        <f t="shared" si="115"/>
        <v>246.23999999999998</v>
      </c>
    </row>
    <row r="3552" spans="1:10" ht="29">
      <c r="A3552" s="34">
        <f t="shared" si="116"/>
        <v>3548</v>
      </c>
      <c r="B3552" s="81" t="s">
        <v>186</v>
      </c>
      <c r="C3552" s="81" t="s">
        <v>7406</v>
      </c>
      <c r="D3552" s="81" t="s">
        <v>7407</v>
      </c>
      <c r="E3552" s="81">
        <v>1</v>
      </c>
      <c r="F3552" s="81" t="s">
        <v>6870</v>
      </c>
      <c r="G3552" s="81">
        <v>1</v>
      </c>
      <c r="H3552" s="82">
        <v>730</v>
      </c>
      <c r="I3552" s="92">
        <v>0.28000000000000003</v>
      </c>
      <c r="J3552" s="78">
        <f t="shared" si="115"/>
        <v>525.6</v>
      </c>
    </row>
    <row r="3553" spans="1:10" ht="29">
      <c r="A3553" s="34">
        <f t="shared" si="116"/>
        <v>3549</v>
      </c>
      <c r="B3553" s="81" t="s">
        <v>186</v>
      </c>
      <c r="C3553" s="81" t="s">
        <v>7408</v>
      </c>
      <c r="D3553" s="81" t="s">
        <v>7409</v>
      </c>
      <c r="E3553" s="81">
        <v>1</v>
      </c>
      <c r="F3553" s="81" t="s">
        <v>6870</v>
      </c>
      <c r="G3553" s="81">
        <v>1</v>
      </c>
      <c r="H3553" s="82">
        <v>800</v>
      </c>
      <c r="I3553" s="92">
        <v>0.28000000000000003</v>
      </c>
      <c r="J3553" s="78">
        <f t="shared" si="115"/>
        <v>576</v>
      </c>
    </row>
    <row r="3554" spans="1:10" ht="29">
      <c r="A3554" s="34">
        <f t="shared" si="116"/>
        <v>3550</v>
      </c>
      <c r="B3554" s="81" t="s">
        <v>186</v>
      </c>
      <c r="C3554" s="81" t="s">
        <v>7410</v>
      </c>
      <c r="D3554" s="81" t="s">
        <v>7411</v>
      </c>
      <c r="E3554" s="81">
        <v>1</v>
      </c>
      <c r="F3554" s="81" t="s">
        <v>6870</v>
      </c>
      <c r="G3554" s="81">
        <v>1</v>
      </c>
      <c r="H3554" s="82">
        <v>1500</v>
      </c>
      <c r="I3554" s="92">
        <v>0.28000000000000003</v>
      </c>
      <c r="J3554" s="78">
        <f t="shared" si="115"/>
        <v>1080</v>
      </c>
    </row>
    <row r="3555" spans="1:10" ht="29">
      <c r="A3555" s="34">
        <f t="shared" si="116"/>
        <v>3551</v>
      </c>
      <c r="B3555" s="81" t="s">
        <v>186</v>
      </c>
      <c r="C3555" s="81" t="s">
        <v>7412</v>
      </c>
      <c r="D3555" s="81" t="s">
        <v>7413</v>
      </c>
      <c r="E3555" s="81">
        <v>1</v>
      </c>
      <c r="F3555" s="81" t="s">
        <v>6870</v>
      </c>
      <c r="G3555" s="81">
        <v>1</v>
      </c>
      <c r="H3555" s="82">
        <v>519.75</v>
      </c>
      <c r="I3555" s="92">
        <v>0.28000000000000003</v>
      </c>
      <c r="J3555" s="78">
        <f t="shared" si="115"/>
        <v>374.21999999999997</v>
      </c>
    </row>
    <row r="3556" spans="1:10" ht="29">
      <c r="A3556" s="34">
        <f t="shared" si="116"/>
        <v>3552</v>
      </c>
      <c r="B3556" s="81" t="s">
        <v>186</v>
      </c>
      <c r="C3556" s="81" t="s">
        <v>7414</v>
      </c>
      <c r="D3556" s="81" t="s">
        <v>7415</v>
      </c>
      <c r="E3556" s="81">
        <v>1</v>
      </c>
      <c r="F3556" s="81" t="s">
        <v>6870</v>
      </c>
      <c r="G3556" s="81">
        <v>1</v>
      </c>
      <c r="H3556" s="82">
        <v>1039.5</v>
      </c>
      <c r="I3556" s="92">
        <v>0.28000000000000003</v>
      </c>
      <c r="J3556" s="78">
        <f t="shared" si="115"/>
        <v>748.43999999999994</v>
      </c>
    </row>
    <row r="3557" spans="1:10" ht="15.5">
      <c r="A3557" s="34">
        <f t="shared" si="116"/>
        <v>3553</v>
      </c>
      <c r="B3557" s="81" t="s">
        <v>186</v>
      </c>
      <c r="C3557" s="81" t="s">
        <v>7416</v>
      </c>
      <c r="D3557" s="81" t="s">
        <v>7417</v>
      </c>
      <c r="E3557" s="81">
        <v>1</v>
      </c>
      <c r="F3557" s="81" t="s">
        <v>6870</v>
      </c>
      <c r="G3557" s="81">
        <v>1</v>
      </c>
      <c r="H3557" s="82">
        <v>446.25</v>
      </c>
      <c r="I3557" s="92">
        <v>0.28000000000000003</v>
      </c>
      <c r="J3557" s="78">
        <f t="shared" si="115"/>
        <v>321.3</v>
      </c>
    </row>
    <row r="3558" spans="1:10" ht="15.5">
      <c r="A3558" s="34">
        <f t="shared" si="116"/>
        <v>3554</v>
      </c>
      <c r="B3558" s="81" t="s">
        <v>186</v>
      </c>
      <c r="C3558" s="81" t="s">
        <v>7418</v>
      </c>
      <c r="D3558" s="81" t="s">
        <v>7419</v>
      </c>
      <c r="E3558" s="81">
        <v>1</v>
      </c>
      <c r="F3558" s="81" t="s">
        <v>6870</v>
      </c>
      <c r="G3558" s="81">
        <v>1</v>
      </c>
      <c r="H3558" s="82">
        <v>257.25</v>
      </c>
      <c r="I3558" s="92">
        <v>0.28000000000000003</v>
      </c>
      <c r="J3558" s="78">
        <f t="shared" si="115"/>
        <v>185.22</v>
      </c>
    </row>
    <row r="3559" spans="1:10" ht="15.5">
      <c r="A3559" s="34">
        <f t="shared" si="116"/>
        <v>3555</v>
      </c>
      <c r="B3559" s="81" t="s">
        <v>186</v>
      </c>
      <c r="C3559" s="81" t="s">
        <v>7420</v>
      </c>
      <c r="D3559" s="81" t="s">
        <v>7421</v>
      </c>
      <c r="E3559" s="81">
        <v>1</v>
      </c>
      <c r="F3559" s="81" t="s">
        <v>6870</v>
      </c>
      <c r="G3559" s="81">
        <v>1</v>
      </c>
      <c r="H3559" s="82">
        <v>257.25</v>
      </c>
      <c r="I3559" s="92">
        <v>0.28000000000000003</v>
      </c>
      <c r="J3559" s="78">
        <f t="shared" si="115"/>
        <v>185.22</v>
      </c>
    </row>
    <row r="3560" spans="1:10" ht="15.5">
      <c r="A3560" s="34">
        <f t="shared" si="116"/>
        <v>3556</v>
      </c>
      <c r="B3560" s="81" t="s">
        <v>186</v>
      </c>
      <c r="C3560" s="81" t="s">
        <v>7422</v>
      </c>
      <c r="D3560" s="81" t="s">
        <v>7423</v>
      </c>
      <c r="E3560" s="81">
        <v>1</v>
      </c>
      <c r="F3560" s="81" t="s">
        <v>6870</v>
      </c>
      <c r="G3560" s="81">
        <v>1</v>
      </c>
      <c r="H3560" s="82">
        <v>257.25</v>
      </c>
      <c r="I3560" s="92">
        <v>0.28000000000000003</v>
      </c>
      <c r="J3560" s="78">
        <f t="shared" si="115"/>
        <v>185.22</v>
      </c>
    </row>
    <row r="3561" spans="1:10" ht="15.5">
      <c r="A3561" s="34">
        <f t="shared" si="116"/>
        <v>3557</v>
      </c>
      <c r="B3561" s="81" t="s">
        <v>186</v>
      </c>
      <c r="C3561" s="81" t="s">
        <v>7424</v>
      </c>
      <c r="D3561" s="81" t="s">
        <v>7425</v>
      </c>
      <c r="E3561" s="81">
        <v>1</v>
      </c>
      <c r="F3561" s="81" t="s">
        <v>6870</v>
      </c>
      <c r="G3561" s="81">
        <v>1</v>
      </c>
      <c r="H3561" s="82">
        <v>199.5</v>
      </c>
      <c r="I3561" s="92">
        <v>0.28000000000000003</v>
      </c>
      <c r="J3561" s="78">
        <f t="shared" si="115"/>
        <v>143.63999999999999</v>
      </c>
    </row>
    <row r="3562" spans="1:10" ht="15.5">
      <c r="A3562" s="34">
        <f t="shared" si="116"/>
        <v>3558</v>
      </c>
      <c r="B3562" s="81" t="s">
        <v>186</v>
      </c>
      <c r="C3562" s="81" t="s">
        <v>7426</v>
      </c>
      <c r="D3562" s="81" t="s">
        <v>7427</v>
      </c>
      <c r="E3562" s="81">
        <v>1</v>
      </c>
      <c r="F3562" s="81" t="s">
        <v>6870</v>
      </c>
      <c r="G3562" s="81">
        <v>1</v>
      </c>
      <c r="H3562" s="82">
        <v>180.6</v>
      </c>
      <c r="I3562" s="92">
        <v>0.28000000000000003</v>
      </c>
      <c r="J3562" s="78">
        <f t="shared" si="115"/>
        <v>130.03199999999998</v>
      </c>
    </row>
    <row r="3563" spans="1:10" ht="15.5">
      <c r="A3563" s="34">
        <f t="shared" si="116"/>
        <v>3559</v>
      </c>
      <c r="B3563" s="81" t="s">
        <v>186</v>
      </c>
      <c r="C3563" s="81" t="s">
        <v>7428</v>
      </c>
      <c r="D3563" s="81" t="s">
        <v>7429</v>
      </c>
      <c r="E3563" s="81">
        <v>1</v>
      </c>
      <c r="F3563" s="81" t="s">
        <v>6870</v>
      </c>
      <c r="G3563" s="81">
        <v>1</v>
      </c>
      <c r="H3563" s="82">
        <v>199.5</v>
      </c>
      <c r="I3563" s="92">
        <v>0.28000000000000003</v>
      </c>
      <c r="J3563" s="78">
        <f t="shared" si="115"/>
        <v>143.63999999999999</v>
      </c>
    </row>
    <row r="3564" spans="1:10" ht="15.5">
      <c r="A3564" s="34">
        <f t="shared" si="116"/>
        <v>3560</v>
      </c>
      <c r="B3564" s="81" t="s">
        <v>186</v>
      </c>
      <c r="C3564" s="81" t="s">
        <v>7430</v>
      </c>
      <c r="D3564" s="81" t="s">
        <v>7431</v>
      </c>
      <c r="E3564" s="81">
        <v>1</v>
      </c>
      <c r="F3564" s="81" t="s">
        <v>6870</v>
      </c>
      <c r="G3564" s="81">
        <v>1</v>
      </c>
      <c r="H3564" s="82">
        <v>180.6</v>
      </c>
      <c r="I3564" s="92">
        <v>0.28000000000000003</v>
      </c>
      <c r="J3564" s="78">
        <f t="shared" si="115"/>
        <v>130.03199999999998</v>
      </c>
    </row>
    <row r="3565" spans="1:10" ht="15.5">
      <c r="A3565" s="34">
        <f t="shared" si="116"/>
        <v>3561</v>
      </c>
      <c r="B3565" s="81" t="s">
        <v>186</v>
      </c>
      <c r="C3565" s="81" t="s">
        <v>7432</v>
      </c>
      <c r="D3565" s="81" t="s">
        <v>7433</v>
      </c>
      <c r="E3565" s="81">
        <v>1</v>
      </c>
      <c r="F3565" s="81" t="s">
        <v>6870</v>
      </c>
      <c r="G3565" s="81">
        <v>1</v>
      </c>
      <c r="H3565" s="82">
        <v>180.6</v>
      </c>
      <c r="I3565" s="92">
        <v>0.28000000000000003</v>
      </c>
      <c r="J3565" s="78">
        <f t="shared" si="115"/>
        <v>130.03199999999998</v>
      </c>
    </row>
    <row r="3566" spans="1:10" ht="15.5">
      <c r="A3566" s="34">
        <f t="shared" si="116"/>
        <v>3562</v>
      </c>
      <c r="B3566" s="81" t="s">
        <v>186</v>
      </c>
      <c r="C3566" s="81" t="s">
        <v>7434</v>
      </c>
      <c r="D3566" s="81" t="s">
        <v>7435</v>
      </c>
      <c r="E3566" s="81">
        <v>1</v>
      </c>
      <c r="F3566" s="81" t="s">
        <v>6870</v>
      </c>
      <c r="G3566" s="81">
        <v>1</v>
      </c>
      <c r="H3566" s="82">
        <v>199.5</v>
      </c>
      <c r="I3566" s="92">
        <v>0.28000000000000003</v>
      </c>
      <c r="J3566" s="78">
        <f t="shared" si="115"/>
        <v>143.63999999999999</v>
      </c>
    </row>
    <row r="3567" spans="1:10" ht="15.5">
      <c r="A3567" s="34">
        <f t="shared" si="116"/>
        <v>3563</v>
      </c>
      <c r="B3567" s="81" t="s">
        <v>186</v>
      </c>
      <c r="C3567" s="81" t="s">
        <v>7436</v>
      </c>
      <c r="D3567" s="81" t="s">
        <v>7437</v>
      </c>
      <c r="E3567" s="81">
        <v>1</v>
      </c>
      <c r="F3567" s="81" t="s">
        <v>6870</v>
      </c>
      <c r="G3567" s="81">
        <v>1</v>
      </c>
      <c r="H3567" s="82">
        <v>180.6</v>
      </c>
      <c r="I3567" s="92">
        <v>0.28000000000000003</v>
      </c>
      <c r="J3567" s="78">
        <f t="shared" si="115"/>
        <v>130.03199999999998</v>
      </c>
    </row>
    <row r="3568" spans="1:10" ht="15.5">
      <c r="A3568" s="34">
        <f t="shared" si="116"/>
        <v>3564</v>
      </c>
      <c r="B3568" s="81" t="s">
        <v>186</v>
      </c>
      <c r="C3568" s="81" t="s">
        <v>7438</v>
      </c>
      <c r="D3568" s="81" t="s">
        <v>7439</v>
      </c>
      <c r="E3568" s="81">
        <v>1</v>
      </c>
      <c r="F3568" s="81" t="s">
        <v>6870</v>
      </c>
      <c r="G3568" s="81">
        <v>1</v>
      </c>
      <c r="H3568" s="82">
        <v>110.25</v>
      </c>
      <c r="I3568" s="92">
        <v>0.28000000000000003</v>
      </c>
      <c r="J3568" s="78">
        <f t="shared" si="115"/>
        <v>79.38</v>
      </c>
    </row>
    <row r="3569" spans="1:10" ht="15.5">
      <c r="A3569" s="34">
        <f t="shared" si="116"/>
        <v>3565</v>
      </c>
      <c r="B3569" s="81" t="s">
        <v>186</v>
      </c>
      <c r="C3569" s="81" t="s">
        <v>7440</v>
      </c>
      <c r="D3569" s="81" t="s">
        <v>7441</v>
      </c>
      <c r="E3569" s="81">
        <v>1</v>
      </c>
      <c r="F3569" s="81" t="s">
        <v>6870</v>
      </c>
      <c r="G3569" s="81">
        <v>1</v>
      </c>
      <c r="H3569" s="82">
        <v>110.25</v>
      </c>
      <c r="I3569" s="92">
        <v>0.28000000000000003</v>
      </c>
      <c r="J3569" s="78">
        <f t="shared" si="115"/>
        <v>79.38</v>
      </c>
    </row>
    <row r="3570" spans="1:10" ht="15.5">
      <c r="A3570" s="34">
        <f t="shared" si="116"/>
        <v>3566</v>
      </c>
      <c r="B3570" s="81" t="s">
        <v>186</v>
      </c>
      <c r="C3570" s="81" t="s">
        <v>7442</v>
      </c>
      <c r="D3570" s="81" t="s">
        <v>7443</v>
      </c>
      <c r="E3570" s="81">
        <v>1</v>
      </c>
      <c r="F3570" s="81" t="s">
        <v>6870</v>
      </c>
      <c r="G3570" s="81">
        <v>1</v>
      </c>
      <c r="H3570" s="82">
        <v>120.75</v>
      </c>
      <c r="I3570" s="92">
        <v>0.28000000000000003</v>
      </c>
      <c r="J3570" s="78">
        <f t="shared" ref="J3570:J3633" si="117">H3570*(1-I3570)</f>
        <v>86.94</v>
      </c>
    </row>
    <row r="3571" spans="1:10" ht="15.5">
      <c r="A3571" s="34">
        <f t="shared" si="116"/>
        <v>3567</v>
      </c>
      <c r="B3571" s="81" t="s">
        <v>186</v>
      </c>
      <c r="C3571" s="81" t="s">
        <v>7444</v>
      </c>
      <c r="D3571" s="81" t="s">
        <v>7445</v>
      </c>
      <c r="E3571" s="81">
        <v>1</v>
      </c>
      <c r="F3571" s="81" t="s">
        <v>6870</v>
      </c>
      <c r="G3571" s="81">
        <v>1</v>
      </c>
      <c r="H3571" s="82">
        <v>162.75</v>
      </c>
      <c r="I3571" s="92">
        <v>0.28000000000000003</v>
      </c>
      <c r="J3571" s="78">
        <f t="shared" si="117"/>
        <v>117.17999999999999</v>
      </c>
    </row>
    <row r="3572" spans="1:10" ht="15.5">
      <c r="A3572" s="34">
        <f t="shared" si="116"/>
        <v>3568</v>
      </c>
      <c r="B3572" s="81" t="s">
        <v>186</v>
      </c>
      <c r="C3572" s="81" t="s">
        <v>7446</v>
      </c>
      <c r="D3572" s="81" t="s">
        <v>7447</v>
      </c>
      <c r="E3572" s="81">
        <v>1</v>
      </c>
      <c r="F3572" s="81" t="s">
        <v>6870</v>
      </c>
      <c r="G3572" s="81">
        <v>1</v>
      </c>
      <c r="H3572" s="82">
        <v>110.25</v>
      </c>
      <c r="I3572" s="92">
        <v>0.28000000000000003</v>
      </c>
      <c r="J3572" s="78">
        <f t="shared" si="117"/>
        <v>79.38</v>
      </c>
    </row>
    <row r="3573" spans="1:10" ht="15.5">
      <c r="A3573" s="34">
        <f t="shared" si="116"/>
        <v>3569</v>
      </c>
      <c r="B3573" s="81" t="s">
        <v>186</v>
      </c>
      <c r="C3573" s="81" t="s">
        <v>7448</v>
      </c>
      <c r="D3573" s="81" t="s">
        <v>7449</v>
      </c>
      <c r="E3573" s="81">
        <v>1</v>
      </c>
      <c r="F3573" s="81" t="s">
        <v>6870</v>
      </c>
      <c r="G3573" s="81">
        <v>1</v>
      </c>
      <c r="H3573" s="82">
        <v>110.25</v>
      </c>
      <c r="I3573" s="92">
        <v>0.28000000000000003</v>
      </c>
      <c r="J3573" s="78">
        <f t="shared" si="117"/>
        <v>79.38</v>
      </c>
    </row>
    <row r="3574" spans="1:10" ht="15.5">
      <c r="A3574" s="34">
        <f t="shared" si="116"/>
        <v>3570</v>
      </c>
      <c r="B3574" s="81" t="s">
        <v>186</v>
      </c>
      <c r="C3574" s="81" t="s">
        <v>7450</v>
      </c>
      <c r="D3574" s="81" t="s">
        <v>7451</v>
      </c>
      <c r="E3574" s="81">
        <v>1</v>
      </c>
      <c r="F3574" s="81" t="s">
        <v>6870</v>
      </c>
      <c r="G3574" s="81">
        <v>1</v>
      </c>
      <c r="H3574" s="82">
        <v>110.25</v>
      </c>
      <c r="I3574" s="92">
        <v>0.28000000000000003</v>
      </c>
      <c r="J3574" s="78">
        <f t="shared" si="117"/>
        <v>79.38</v>
      </c>
    </row>
    <row r="3575" spans="1:10" ht="15.5">
      <c r="A3575" s="34">
        <f t="shared" si="116"/>
        <v>3571</v>
      </c>
      <c r="B3575" s="81" t="s">
        <v>186</v>
      </c>
      <c r="C3575" s="81" t="s">
        <v>7452</v>
      </c>
      <c r="D3575" s="81" t="s">
        <v>7453</v>
      </c>
      <c r="E3575" s="81">
        <v>1</v>
      </c>
      <c r="F3575" s="81" t="s">
        <v>6870</v>
      </c>
      <c r="G3575" s="81">
        <v>1</v>
      </c>
      <c r="H3575" s="82">
        <v>110.25</v>
      </c>
      <c r="I3575" s="92">
        <v>0.28000000000000003</v>
      </c>
      <c r="J3575" s="78">
        <f t="shared" si="117"/>
        <v>79.38</v>
      </c>
    </row>
    <row r="3576" spans="1:10" ht="15.5">
      <c r="A3576" s="34">
        <f t="shared" si="116"/>
        <v>3572</v>
      </c>
      <c r="B3576" s="81" t="s">
        <v>186</v>
      </c>
      <c r="C3576" s="81" t="s">
        <v>7454</v>
      </c>
      <c r="D3576" s="81" t="s">
        <v>7453</v>
      </c>
      <c r="E3576" s="81">
        <v>1</v>
      </c>
      <c r="F3576" s="81" t="s">
        <v>6870</v>
      </c>
      <c r="G3576" s="81">
        <v>1</v>
      </c>
      <c r="H3576" s="82">
        <v>102.9</v>
      </c>
      <c r="I3576" s="92">
        <v>0.28000000000000003</v>
      </c>
      <c r="J3576" s="78">
        <f t="shared" si="117"/>
        <v>74.088000000000008</v>
      </c>
    </row>
    <row r="3577" spans="1:10" ht="15.5">
      <c r="A3577" s="34">
        <f t="shared" si="116"/>
        <v>3573</v>
      </c>
      <c r="B3577" s="81" t="s">
        <v>186</v>
      </c>
      <c r="C3577" s="81" t="s">
        <v>7455</v>
      </c>
      <c r="D3577" s="81" t="s">
        <v>7456</v>
      </c>
      <c r="E3577" s="81">
        <v>1</v>
      </c>
      <c r="F3577" s="81" t="s">
        <v>6870</v>
      </c>
      <c r="G3577" s="81">
        <v>1</v>
      </c>
      <c r="H3577" s="82">
        <v>110.25</v>
      </c>
      <c r="I3577" s="92">
        <v>0.28000000000000003</v>
      </c>
      <c r="J3577" s="78">
        <f t="shared" si="117"/>
        <v>79.38</v>
      </c>
    </row>
    <row r="3578" spans="1:10" ht="15.5">
      <c r="A3578" s="34">
        <f t="shared" si="116"/>
        <v>3574</v>
      </c>
      <c r="B3578" s="81" t="s">
        <v>186</v>
      </c>
      <c r="C3578" s="81" t="s">
        <v>7457</v>
      </c>
      <c r="D3578" s="81" t="s">
        <v>7458</v>
      </c>
      <c r="E3578" s="81">
        <v>1</v>
      </c>
      <c r="F3578" s="81" t="s">
        <v>6870</v>
      </c>
      <c r="G3578" s="81">
        <v>1</v>
      </c>
      <c r="H3578" s="82">
        <v>40.950000000000003</v>
      </c>
      <c r="I3578" s="92">
        <v>0.28000000000000003</v>
      </c>
      <c r="J3578" s="78">
        <f t="shared" si="117"/>
        <v>29.484000000000002</v>
      </c>
    </row>
    <row r="3579" spans="1:10" ht="15.5">
      <c r="A3579" s="34">
        <f t="shared" si="116"/>
        <v>3575</v>
      </c>
      <c r="B3579" s="81" t="s">
        <v>186</v>
      </c>
      <c r="C3579" s="81" t="s">
        <v>7459</v>
      </c>
      <c r="D3579" s="81" t="s">
        <v>7460</v>
      </c>
      <c r="E3579" s="81">
        <v>1</v>
      </c>
      <c r="F3579" s="81" t="s">
        <v>6870</v>
      </c>
      <c r="G3579" s="81">
        <v>1</v>
      </c>
      <c r="H3579" s="82">
        <v>15.75</v>
      </c>
      <c r="I3579" s="92">
        <v>0.28000000000000003</v>
      </c>
      <c r="J3579" s="78">
        <f t="shared" si="117"/>
        <v>11.34</v>
      </c>
    </row>
    <row r="3580" spans="1:10" ht="15.5">
      <c r="A3580" s="34">
        <f t="shared" si="116"/>
        <v>3576</v>
      </c>
      <c r="B3580" s="81" t="s">
        <v>186</v>
      </c>
      <c r="C3580" s="81" t="s">
        <v>7461</v>
      </c>
      <c r="D3580" s="81" t="s">
        <v>7462</v>
      </c>
      <c r="E3580" s="81">
        <v>1</v>
      </c>
      <c r="F3580" s="81" t="s">
        <v>6870</v>
      </c>
      <c r="G3580" s="81">
        <v>1</v>
      </c>
      <c r="H3580" s="82">
        <v>16.8</v>
      </c>
      <c r="I3580" s="92">
        <v>0.28000000000000003</v>
      </c>
      <c r="J3580" s="78">
        <f t="shared" si="117"/>
        <v>12.096</v>
      </c>
    </row>
    <row r="3581" spans="1:10" ht="15.5">
      <c r="A3581" s="34">
        <f t="shared" si="116"/>
        <v>3577</v>
      </c>
      <c r="B3581" s="81" t="s">
        <v>186</v>
      </c>
      <c r="C3581" s="81" t="s">
        <v>7463</v>
      </c>
      <c r="D3581" s="81" t="s">
        <v>7464</v>
      </c>
      <c r="E3581" s="81">
        <v>1</v>
      </c>
      <c r="F3581" s="81" t="s">
        <v>6870</v>
      </c>
      <c r="G3581" s="81">
        <v>1</v>
      </c>
      <c r="H3581" s="82">
        <v>24.15</v>
      </c>
      <c r="I3581" s="92">
        <v>0.28000000000000003</v>
      </c>
      <c r="J3581" s="78">
        <f t="shared" si="117"/>
        <v>17.387999999999998</v>
      </c>
    </row>
    <row r="3582" spans="1:10" ht="15.5">
      <c r="A3582" s="34">
        <f t="shared" si="116"/>
        <v>3578</v>
      </c>
      <c r="B3582" s="81" t="s">
        <v>186</v>
      </c>
      <c r="C3582" s="81" t="s">
        <v>7465</v>
      </c>
      <c r="D3582" s="81" t="s">
        <v>7466</v>
      </c>
      <c r="E3582" s="81">
        <v>1</v>
      </c>
      <c r="F3582" s="81" t="s">
        <v>6870</v>
      </c>
      <c r="G3582" s="81">
        <v>1</v>
      </c>
      <c r="H3582" s="82">
        <v>81.900000000000006</v>
      </c>
      <c r="I3582" s="92">
        <v>0.28000000000000003</v>
      </c>
      <c r="J3582" s="78">
        <f t="shared" si="117"/>
        <v>58.968000000000004</v>
      </c>
    </row>
    <row r="3583" spans="1:10" ht="15.5">
      <c r="A3583" s="34">
        <f t="shared" si="116"/>
        <v>3579</v>
      </c>
      <c r="B3583" s="81" t="s">
        <v>186</v>
      </c>
      <c r="C3583" s="81" t="s">
        <v>7467</v>
      </c>
      <c r="D3583" s="81" t="s">
        <v>7468</v>
      </c>
      <c r="E3583" s="81">
        <v>1</v>
      </c>
      <c r="F3583" s="81" t="s">
        <v>6870</v>
      </c>
      <c r="G3583" s="81">
        <v>1</v>
      </c>
      <c r="H3583" s="82">
        <v>162.75</v>
      </c>
      <c r="I3583" s="92">
        <v>0.28000000000000003</v>
      </c>
      <c r="J3583" s="78">
        <f t="shared" si="117"/>
        <v>117.17999999999999</v>
      </c>
    </row>
    <row r="3584" spans="1:10" ht="15.5">
      <c r="A3584" s="34">
        <f t="shared" si="116"/>
        <v>3580</v>
      </c>
      <c r="B3584" s="81" t="s">
        <v>186</v>
      </c>
      <c r="C3584" s="81" t="s">
        <v>7469</v>
      </c>
      <c r="D3584" s="81" t="s">
        <v>7470</v>
      </c>
      <c r="E3584" s="81">
        <v>1</v>
      </c>
      <c r="F3584" s="81" t="s">
        <v>6870</v>
      </c>
      <c r="G3584" s="81">
        <v>1</v>
      </c>
      <c r="H3584" s="82">
        <v>152.25</v>
      </c>
      <c r="I3584" s="92">
        <v>0.28000000000000003</v>
      </c>
      <c r="J3584" s="78">
        <f t="shared" si="117"/>
        <v>109.61999999999999</v>
      </c>
    </row>
    <row r="3585" spans="1:10" ht="15.5">
      <c r="A3585" s="34">
        <f t="shared" si="116"/>
        <v>3581</v>
      </c>
      <c r="B3585" s="81" t="s">
        <v>186</v>
      </c>
      <c r="C3585" s="81" t="s">
        <v>7471</v>
      </c>
      <c r="D3585" s="81" t="s">
        <v>7472</v>
      </c>
      <c r="E3585" s="81">
        <v>1</v>
      </c>
      <c r="F3585" s="81" t="s">
        <v>6870</v>
      </c>
      <c r="G3585" s="81">
        <v>1</v>
      </c>
      <c r="H3585" s="82">
        <v>110.25</v>
      </c>
      <c r="I3585" s="92">
        <v>0.28000000000000003</v>
      </c>
      <c r="J3585" s="78">
        <f t="shared" si="117"/>
        <v>79.38</v>
      </c>
    </row>
    <row r="3586" spans="1:10" ht="15.5">
      <c r="A3586" s="34">
        <f t="shared" si="116"/>
        <v>3582</v>
      </c>
      <c r="B3586" s="81" t="s">
        <v>186</v>
      </c>
      <c r="C3586" s="81" t="s">
        <v>7473</v>
      </c>
      <c r="D3586" s="81" t="s">
        <v>7474</v>
      </c>
      <c r="E3586" s="81">
        <v>1</v>
      </c>
      <c r="F3586" s="81" t="s">
        <v>6870</v>
      </c>
      <c r="G3586" s="81">
        <v>1</v>
      </c>
      <c r="H3586" s="82">
        <v>22.05</v>
      </c>
      <c r="I3586" s="92">
        <v>0.28000000000000003</v>
      </c>
      <c r="J3586" s="78">
        <f t="shared" si="117"/>
        <v>15.875999999999999</v>
      </c>
    </row>
    <row r="3587" spans="1:10" ht="15.5">
      <c r="A3587" s="34">
        <f t="shared" si="116"/>
        <v>3583</v>
      </c>
      <c r="B3587" s="81" t="s">
        <v>186</v>
      </c>
      <c r="C3587" s="81" t="s">
        <v>7475</v>
      </c>
      <c r="D3587" s="81" t="s">
        <v>7476</v>
      </c>
      <c r="E3587" s="81">
        <v>1</v>
      </c>
      <c r="F3587" s="81" t="s">
        <v>6870</v>
      </c>
      <c r="G3587" s="81">
        <v>1</v>
      </c>
      <c r="H3587" s="82">
        <v>24.15</v>
      </c>
      <c r="I3587" s="92">
        <v>0.28000000000000003</v>
      </c>
      <c r="J3587" s="78">
        <f t="shared" si="117"/>
        <v>17.387999999999998</v>
      </c>
    </row>
    <row r="3588" spans="1:10" ht="15.5">
      <c r="A3588" s="34">
        <f t="shared" si="116"/>
        <v>3584</v>
      </c>
      <c r="B3588" s="81" t="s">
        <v>186</v>
      </c>
      <c r="C3588" s="81" t="s">
        <v>7477</v>
      </c>
      <c r="D3588" s="81" t="s">
        <v>7478</v>
      </c>
      <c r="E3588" s="81">
        <v>1</v>
      </c>
      <c r="F3588" s="81" t="s">
        <v>6870</v>
      </c>
      <c r="G3588" s="81">
        <v>1</v>
      </c>
      <c r="H3588" s="82">
        <v>15.25</v>
      </c>
      <c r="I3588" s="92">
        <v>0.28000000000000003</v>
      </c>
      <c r="J3588" s="78">
        <f t="shared" si="117"/>
        <v>10.98</v>
      </c>
    </row>
    <row r="3589" spans="1:10" ht="15.5">
      <c r="A3589" s="34">
        <f t="shared" si="116"/>
        <v>3585</v>
      </c>
      <c r="B3589" s="81" t="s">
        <v>186</v>
      </c>
      <c r="C3589" s="81" t="s">
        <v>7479</v>
      </c>
      <c r="D3589" s="81" t="s">
        <v>7480</v>
      </c>
      <c r="E3589" s="81">
        <v>1</v>
      </c>
      <c r="F3589" s="81" t="s">
        <v>6870</v>
      </c>
      <c r="G3589" s="81">
        <v>1</v>
      </c>
      <c r="H3589" s="82">
        <v>15.25</v>
      </c>
      <c r="I3589" s="92">
        <v>0.28000000000000003</v>
      </c>
      <c r="J3589" s="78">
        <f t="shared" si="117"/>
        <v>10.98</v>
      </c>
    </row>
    <row r="3590" spans="1:10" ht="15.5">
      <c r="A3590" s="34">
        <f t="shared" si="116"/>
        <v>3586</v>
      </c>
      <c r="B3590" s="81" t="s">
        <v>186</v>
      </c>
      <c r="C3590" s="81" t="s">
        <v>7481</v>
      </c>
      <c r="D3590" s="81" t="s">
        <v>7482</v>
      </c>
      <c r="E3590" s="81">
        <v>1</v>
      </c>
      <c r="F3590" s="81" t="s">
        <v>6870</v>
      </c>
      <c r="G3590" s="81">
        <v>1</v>
      </c>
      <c r="H3590" s="82">
        <v>17.350000000000001</v>
      </c>
      <c r="I3590" s="92">
        <v>0.28000000000000003</v>
      </c>
      <c r="J3590" s="78">
        <f t="shared" si="117"/>
        <v>12.492000000000001</v>
      </c>
    </row>
    <row r="3591" spans="1:10" ht="15.5">
      <c r="A3591" s="34">
        <f t="shared" si="116"/>
        <v>3587</v>
      </c>
      <c r="B3591" s="81" t="s">
        <v>186</v>
      </c>
      <c r="C3591" s="81" t="s">
        <v>7483</v>
      </c>
      <c r="D3591" s="81" t="s">
        <v>7484</v>
      </c>
      <c r="E3591" s="81">
        <v>1</v>
      </c>
      <c r="F3591" s="81" t="s">
        <v>6870</v>
      </c>
      <c r="G3591" s="81">
        <v>1</v>
      </c>
      <c r="H3591" s="82">
        <v>15.25</v>
      </c>
      <c r="I3591" s="92">
        <v>0.28000000000000003</v>
      </c>
      <c r="J3591" s="78">
        <f t="shared" si="117"/>
        <v>10.98</v>
      </c>
    </row>
    <row r="3592" spans="1:10" ht="15.5">
      <c r="A3592" s="34">
        <f t="shared" si="116"/>
        <v>3588</v>
      </c>
      <c r="B3592" s="81" t="s">
        <v>186</v>
      </c>
      <c r="C3592" s="81" t="s">
        <v>7485</v>
      </c>
      <c r="D3592" s="81" t="s">
        <v>7486</v>
      </c>
      <c r="E3592" s="81">
        <v>1</v>
      </c>
      <c r="F3592" s="81" t="s">
        <v>6870</v>
      </c>
      <c r="G3592" s="81">
        <v>1</v>
      </c>
      <c r="H3592" s="82">
        <v>173.25</v>
      </c>
      <c r="I3592" s="92">
        <v>0.28000000000000003</v>
      </c>
      <c r="J3592" s="78">
        <f t="shared" si="117"/>
        <v>124.74</v>
      </c>
    </row>
    <row r="3593" spans="1:10" ht="15.5">
      <c r="A3593" s="34">
        <f t="shared" si="116"/>
        <v>3589</v>
      </c>
      <c r="B3593" s="81" t="s">
        <v>186</v>
      </c>
      <c r="C3593" s="81" t="s">
        <v>7487</v>
      </c>
      <c r="D3593" s="81" t="s">
        <v>7488</v>
      </c>
      <c r="E3593" s="81">
        <v>1</v>
      </c>
      <c r="F3593" s="81" t="s">
        <v>6870</v>
      </c>
      <c r="G3593" s="81">
        <v>1</v>
      </c>
      <c r="H3593" s="82">
        <v>117.6</v>
      </c>
      <c r="I3593" s="92">
        <v>0.28000000000000003</v>
      </c>
      <c r="J3593" s="78">
        <f t="shared" si="117"/>
        <v>84.671999999999997</v>
      </c>
    </row>
    <row r="3594" spans="1:10" ht="15.5">
      <c r="A3594" s="34">
        <f t="shared" si="116"/>
        <v>3590</v>
      </c>
      <c r="B3594" s="81" t="s">
        <v>186</v>
      </c>
      <c r="C3594" s="81" t="s">
        <v>7489</v>
      </c>
      <c r="D3594" s="81" t="s">
        <v>7490</v>
      </c>
      <c r="E3594" s="81">
        <v>1</v>
      </c>
      <c r="F3594" s="81" t="s">
        <v>6870</v>
      </c>
      <c r="G3594" s="81">
        <v>1</v>
      </c>
      <c r="H3594" s="82">
        <v>278.25</v>
      </c>
      <c r="I3594" s="92">
        <v>0.28000000000000003</v>
      </c>
      <c r="J3594" s="78">
        <f t="shared" si="117"/>
        <v>200.34</v>
      </c>
    </row>
    <row r="3595" spans="1:10" ht="15.5">
      <c r="A3595" s="34">
        <f t="shared" si="116"/>
        <v>3591</v>
      </c>
      <c r="B3595" s="81" t="s">
        <v>186</v>
      </c>
      <c r="C3595" s="81" t="s">
        <v>7491</v>
      </c>
      <c r="D3595" s="81" t="s">
        <v>7492</v>
      </c>
      <c r="E3595" s="81">
        <v>1</v>
      </c>
      <c r="F3595" s="81" t="s">
        <v>6870</v>
      </c>
      <c r="G3595" s="81">
        <v>1</v>
      </c>
      <c r="H3595" s="82">
        <v>134.4</v>
      </c>
      <c r="I3595" s="92">
        <v>0.28000000000000003</v>
      </c>
      <c r="J3595" s="78">
        <f t="shared" si="117"/>
        <v>96.768000000000001</v>
      </c>
    </row>
    <row r="3596" spans="1:10" ht="15.5">
      <c r="A3596" s="34">
        <f t="shared" si="116"/>
        <v>3592</v>
      </c>
      <c r="B3596" s="81" t="s">
        <v>186</v>
      </c>
      <c r="C3596" s="81" t="s">
        <v>7493</v>
      </c>
      <c r="D3596" s="81" t="s">
        <v>7494</v>
      </c>
      <c r="E3596" s="81">
        <v>1</v>
      </c>
      <c r="F3596" s="81" t="s">
        <v>6870</v>
      </c>
      <c r="G3596" s="81">
        <v>1</v>
      </c>
      <c r="H3596" s="82">
        <v>309.75</v>
      </c>
      <c r="I3596" s="92">
        <v>0.28000000000000003</v>
      </c>
      <c r="J3596" s="78">
        <f t="shared" si="117"/>
        <v>223.01999999999998</v>
      </c>
    </row>
    <row r="3597" spans="1:10" ht="15.5">
      <c r="A3597" s="34">
        <f t="shared" si="116"/>
        <v>3593</v>
      </c>
      <c r="B3597" s="81" t="s">
        <v>186</v>
      </c>
      <c r="C3597" s="81" t="s">
        <v>7495</v>
      </c>
      <c r="D3597" s="81" t="s">
        <v>7496</v>
      </c>
      <c r="E3597" s="81">
        <v>1</v>
      </c>
      <c r="F3597" s="81" t="s">
        <v>6870</v>
      </c>
      <c r="G3597" s="81">
        <v>1</v>
      </c>
      <c r="H3597" s="82">
        <v>150.15</v>
      </c>
      <c r="I3597" s="92">
        <v>0.28000000000000003</v>
      </c>
      <c r="J3597" s="78">
        <f t="shared" si="117"/>
        <v>108.108</v>
      </c>
    </row>
    <row r="3598" spans="1:10" ht="29">
      <c r="A3598" s="34">
        <f t="shared" si="116"/>
        <v>3594</v>
      </c>
      <c r="B3598" s="81" t="s">
        <v>186</v>
      </c>
      <c r="C3598" s="81" t="s">
        <v>7497</v>
      </c>
      <c r="D3598" s="81" t="s">
        <v>7498</v>
      </c>
      <c r="E3598" s="81">
        <v>1</v>
      </c>
      <c r="F3598" s="81" t="s">
        <v>6870</v>
      </c>
      <c r="G3598" s="81">
        <v>1</v>
      </c>
      <c r="H3598" s="82">
        <v>166</v>
      </c>
      <c r="I3598" s="92">
        <v>0.28000000000000003</v>
      </c>
      <c r="J3598" s="78">
        <f t="shared" si="117"/>
        <v>119.52</v>
      </c>
    </row>
    <row r="3599" spans="1:10" ht="43.5">
      <c r="A3599" s="34">
        <f t="shared" si="116"/>
        <v>3595</v>
      </c>
      <c r="B3599" s="81" t="s">
        <v>186</v>
      </c>
      <c r="C3599" s="81" t="s">
        <v>7499</v>
      </c>
      <c r="D3599" s="81" t="s">
        <v>7500</v>
      </c>
      <c r="E3599" s="81">
        <v>1</v>
      </c>
      <c r="F3599" s="81" t="s">
        <v>6870</v>
      </c>
      <c r="G3599" s="81">
        <v>1</v>
      </c>
      <c r="H3599" s="82">
        <v>525</v>
      </c>
      <c r="I3599" s="92">
        <v>0.28000000000000003</v>
      </c>
      <c r="J3599" s="78">
        <f t="shared" si="117"/>
        <v>378</v>
      </c>
    </row>
    <row r="3600" spans="1:10" ht="15.5">
      <c r="A3600" s="34">
        <f t="shared" si="116"/>
        <v>3596</v>
      </c>
      <c r="B3600" s="81" t="s">
        <v>186</v>
      </c>
      <c r="C3600" s="81" t="s">
        <v>7501</v>
      </c>
      <c r="D3600" s="81" t="s">
        <v>7502</v>
      </c>
      <c r="E3600" s="81">
        <v>1</v>
      </c>
      <c r="F3600" s="81" t="s">
        <v>6870</v>
      </c>
      <c r="G3600" s="81">
        <v>1</v>
      </c>
      <c r="H3600" s="82">
        <v>48.8</v>
      </c>
      <c r="I3600" s="92">
        <v>0.28000000000000003</v>
      </c>
      <c r="J3600" s="78">
        <f t="shared" si="117"/>
        <v>35.135999999999996</v>
      </c>
    </row>
    <row r="3601" spans="1:10" ht="15.5">
      <c r="A3601" s="34">
        <f t="shared" si="116"/>
        <v>3597</v>
      </c>
      <c r="B3601" s="81" t="s">
        <v>186</v>
      </c>
      <c r="C3601" s="81" t="s">
        <v>7503</v>
      </c>
      <c r="D3601" s="81" t="s">
        <v>7504</v>
      </c>
      <c r="E3601" s="81">
        <v>1</v>
      </c>
      <c r="F3601" s="81" t="s">
        <v>6870</v>
      </c>
      <c r="G3601" s="81">
        <v>1</v>
      </c>
      <c r="H3601" s="82">
        <v>244</v>
      </c>
      <c r="I3601" s="92">
        <v>0.28000000000000003</v>
      </c>
      <c r="J3601" s="78">
        <f t="shared" si="117"/>
        <v>175.68</v>
      </c>
    </row>
    <row r="3602" spans="1:10" ht="15.5">
      <c r="A3602" s="34">
        <f t="shared" si="116"/>
        <v>3598</v>
      </c>
      <c r="B3602" s="81" t="s">
        <v>186</v>
      </c>
      <c r="C3602" s="81" t="s">
        <v>7505</v>
      </c>
      <c r="D3602" s="81" t="s">
        <v>7506</v>
      </c>
      <c r="E3602" s="81">
        <v>1</v>
      </c>
      <c r="F3602" s="81" t="s">
        <v>6870</v>
      </c>
      <c r="G3602" s="81">
        <v>1</v>
      </c>
      <c r="H3602" s="82">
        <v>188</v>
      </c>
      <c r="I3602" s="92">
        <v>0.28000000000000003</v>
      </c>
      <c r="J3602" s="78">
        <f t="shared" si="117"/>
        <v>135.35999999999999</v>
      </c>
    </row>
    <row r="3603" spans="1:10" ht="15.5">
      <c r="A3603" s="34">
        <f t="shared" si="116"/>
        <v>3599</v>
      </c>
      <c r="B3603" s="81" t="s">
        <v>186</v>
      </c>
      <c r="C3603" s="81" t="s">
        <v>7507</v>
      </c>
      <c r="D3603" s="81" t="s">
        <v>7508</v>
      </c>
      <c r="E3603" s="81">
        <v>1</v>
      </c>
      <c r="F3603" s="81" t="s">
        <v>6870</v>
      </c>
      <c r="G3603" s="81">
        <v>1</v>
      </c>
      <c r="H3603" s="82">
        <v>26</v>
      </c>
      <c r="I3603" s="92">
        <v>0.28000000000000003</v>
      </c>
      <c r="J3603" s="78">
        <f t="shared" si="117"/>
        <v>18.72</v>
      </c>
    </row>
    <row r="3604" spans="1:10" ht="15.5">
      <c r="A3604" s="34">
        <f t="shared" si="116"/>
        <v>3600</v>
      </c>
      <c r="B3604" s="81" t="s">
        <v>186</v>
      </c>
      <c r="C3604" s="81" t="s">
        <v>7509</v>
      </c>
      <c r="D3604" s="81" t="s">
        <v>7510</v>
      </c>
      <c r="E3604" s="81">
        <v>1</v>
      </c>
      <c r="F3604" s="81" t="s">
        <v>6870</v>
      </c>
      <c r="G3604" s="81">
        <v>1</v>
      </c>
      <c r="H3604" s="82">
        <v>442</v>
      </c>
      <c r="I3604" s="92">
        <v>0.28000000000000003</v>
      </c>
      <c r="J3604" s="78">
        <f t="shared" si="117"/>
        <v>318.24</v>
      </c>
    </row>
    <row r="3605" spans="1:10" ht="15.5">
      <c r="A3605" s="34">
        <f t="shared" si="116"/>
        <v>3601</v>
      </c>
      <c r="B3605" s="81" t="s">
        <v>186</v>
      </c>
      <c r="C3605" s="81" t="s">
        <v>7511</v>
      </c>
      <c r="D3605" s="81" t="s">
        <v>7512</v>
      </c>
      <c r="E3605" s="81">
        <v>1</v>
      </c>
      <c r="F3605" s="81" t="s">
        <v>6870</v>
      </c>
      <c r="G3605" s="81">
        <v>1</v>
      </c>
      <c r="H3605" s="82">
        <v>5.25</v>
      </c>
      <c r="I3605" s="92">
        <v>0.28000000000000003</v>
      </c>
      <c r="J3605" s="78">
        <f t="shared" si="117"/>
        <v>3.78</v>
      </c>
    </row>
    <row r="3606" spans="1:10" ht="15.5">
      <c r="A3606" s="34">
        <f t="shared" si="116"/>
        <v>3602</v>
      </c>
      <c r="B3606" s="81" t="s">
        <v>186</v>
      </c>
      <c r="C3606" s="81" t="s">
        <v>7513</v>
      </c>
      <c r="D3606" s="81" t="s">
        <v>7514</v>
      </c>
      <c r="E3606" s="81">
        <v>1</v>
      </c>
      <c r="F3606" s="81" t="s">
        <v>6870</v>
      </c>
      <c r="G3606" s="81">
        <v>1</v>
      </c>
      <c r="H3606" s="82">
        <v>2823</v>
      </c>
      <c r="I3606" s="92">
        <v>0.28000000000000003</v>
      </c>
      <c r="J3606" s="78">
        <f t="shared" si="117"/>
        <v>2032.56</v>
      </c>
    </row>
    <row r="3607" spans="1:10" ht="43.5">
      <c r="A3607" s="34">
        <f t="shared" ref="A3607:A3670" si="118">SUM(A3606+1)</f>
        <v>3603</v>
      </c>
      <c r="B3607" s="81" t="s">
        <v>186</v>
      </c>
      <c r="C3607" s="81" t="s">
        <v>7515</v>
      </c>
      <c r="D3607" s="81" t="s">
        <v>7516</v>
      </c>
      <c r="E3607" s="81">
        <v>1</v>
      </c>
      <c r="F3607" s="81" t="s">
        <v>6870</v>
      </c>
      <c r="G3607" s="81">
        <v>1</v>
      </c>
      <c r="H3607" s="82">
        <v>33.4</v>
      </c>
      <c r="I3607" s="92">
        <v>0.28000000000000003</v>
      </c>
      <c r="J3607" s="78">
        <f t="shared" si="117"/>
        <v>24.047999999999998</v>
      </c>
    </row>
    <row r="3608" spans="1:10" ht="29">
      <c r="A3608" s="34">
        <f t="shared" si="118"/>
        <v>3604</v>
      </c>
      <c r="B3608" s="81" t="s">
        <v>186</v>
      </c>
      <c r="C3608" s="81" t="s">
        <v>7517</v>
      </c>
      <c r="D3608" s="81" t="s">
        <v>7518</v>
      </c>
      <c r="E3608" s="81">
        <v>1</v>
      </c>
      <c r="F3608" s="81" t="s">
        <v>6870</v>
      </c>
      <c r="G3608" s="81">
        <v>1</v>
      </c>
      <c r="H3608" s="82">
        <v>18.3</v>
      </c>
      <c r="I3608" s="92">
        <v>0.28000000000000003</v>
      </c>
      <c r="J3608" s="78">
        <f t="shared" si="117"/>
        <v>13.176</v>
      </c>
    </row>
    <row r="3609" spans="1:10" ht="15.5">
      <c r="A3609" s="34">
        <f t="shared" si="118"/>
        <v>3605</v>
      </c>
      <c r="B3609" s="81" t="s">
        <v>186</v>
      </c>
      <c r="C3609" s="81" t="s">
        <v>7519</v>
      </c>
      <c r="D3609" s="81" t="s">
        <v>7520</v>
      </c>
      <c r="E3609" s="81">
        <v>1</v>
      </c>
      <c r="F3609" s="81" t="s">
        <v>6870</v>
      </c>
      <c r="G3609" s="81">
        <v>1</v>
      </c>
      <c r="H3609" s="82">
        <v>29.5</v>
      </c>
      <c r="I3609" s="92">
        <v>0.28000000000000003</v>
      </c>
      <c r="J3609" s="78">
        <f t="shared" si="117"/>
        <v>21.24</v>
      </c>
    </row>
    <row r="3610" spans="1:10" ht="15.5">
      <c r="A3610" s="34">
        <f t="shared" si="118"/>
        <v>3606</v>
      </c>
      <c r="B3610" s="81" t="s">
        <v>186</v>
      </c>
      <c r="C3610" s="81" t="s">
        <v>7521</v>
      </c>
      <c r="D3610" s="81" t="s">
        <v>7522</v>
      </c>
      <c r="E3610" s="81">
        <v>1</v>
      </c>
      <c r="F3610" s="81" t="s">
        <v>6870</v>
      </c>
      <c r="G3610" s="81">
        <v>1</v>
      </c>
      <c r="H3610" s="82">
        <v>199</v>
      </c>
      <c r="I3610" s="92">
        <v>0.28000000000000003</v>
      </c>
      <c r="J3610" s="78">
        <f t="shared" si="117"/>
        <v>143.28</v>
      </c>
    </row>
    <row r="3611" spans="1:10" ht="15.5">
      <c r="A3611" s="34">
        <f t="shared" si="118"/>
        <v>3607</v>
      </c>
      <c r="B3611" s="81" t="s">
        <v>186</v>
      </c>
      <c r="C3611" s="81" t="s">
        <v>7523</v>
      </c>
      <c r="D3611" s="81" t="s">
        <v>7524</v>
      </c>
      <c r="E3611" s="81">
        <v>1</v>
      </c>
      <c r="F3611" s="81" t="s">
        <v>6870</v>
      </c>
      <c r="G3611" s="81">
        <v>1</v>
      </c>
      <c r="H3611" s="82">
        <v>199</v>
      </c>
      <c r="I3611" s="92">
        <v>0.28000000000000003</v>
      </c>
      <c r="J3611" s="78">
        <f t="shared" si="117"/>
        <v>143.28</v>
      </c>
    </row>
    <row r="3612" spans="1:10" ht="15.5">
      <c r="A3612" s="34">
        <f t="shared" si="118"/>
        <v>3608</v>
      </c>
      <c r="B3612" s="81" t="s">
        <v>186</v>
      </c>
      <c r="C3612" s="81" t="s">
        <v>7525</v>
      </c>
      <c r="D3612" s="81" t="s">
        <v>7526</v>
      </c>
      <c r="E3612" s="81">
        <v>1</v>
      </c>
      <c r="F3612" s="81" t="s">
        <v>6870</v>
      </c>
      <c r="G3612" s="81">
        <v>1</v>
      </c>
      <c r="H3612" s="82">
        <v>82.75</v>
      </c>
      <c r="I3612" s="92">
        <v>0.28000000000000003</v>
      </c>
      <c r="J3612" s="78">
        <f t="shared" si="117"/>
        <v>59.58</v>
      </c>
    </row>
    <row r="3613" spans="1:10" ht="15.5">
      <c r="A3613" s="34">
        <f t="shared" si="118"/>
        <v>3609</v>
      </c>
      <c r="B3613" s="81" t="s">
        <v>186</v>
      </c>
      <c r="C3613" s="81" t="s">
        <v>7527</v>
      </c>
      <c r="D3613" s="81" t="s">
        <v>7528</v>
      </c>
      <c r="E3613" s="81">
        <v>1</v>
      </c>
      <c r="F3613" s="81" t="s">
        <v>6870</v>
      </c>
      <c r="G3613" s="81">
        <v>1</v>
      </c>
      <c r="H3613" s="82">
        <v>199</v>
      </c>
      <c r="I3613" s="92">
        <v>0.28000000000000003</v>
      </c>
      <c r="J3613" s="78">
        <f t="shared" si="117"/>
        <v>143.28</v>
      </c>
    </row>
    <row r="3614" spans="1:10" ht="15.5">
      <c r="A3614" s="34">
        <f t="shared" si="118"/>
        <v>3610</v>
      </c>
      <c r="B3614" s="81" t="s">
        <v>186</v>
      </c>
      <c r="C3614" s="81" t="s">
        <v>7529</v>
      </c>
      <c r="D3614" s="81" t="s">
        <v>7530</v>
      </c>
      <c r="E3614" s="81">
        <v>1</v>
      </c>
      <c r="F3614" s="81" t="s">
        <v>6870</v>
      </c>
      <c r="G3614" s="81">
        <v>1</v>
      </c>
      <c r="H3614" s="82">
        <v>112</v>
      </c>
      <c r="I3614" s="92">
        <v>0.28000000000000003</v>
      </c>
      <c r="J3614" s="78">
        <f t="shared" si="117"/>
        <v>80.64</v>
      </c>
    </row>
    <row r="3615" spans="1:10" ht="15.5">
      <c r="A3615" s="34">
        <f t="shared" si="118"/>
        <v>3611</v>
      </c>
      <c r="B3615" s="81" t="s">
        <v>186</v>
      </c>
      <c r="C3615" s="81" t="s">
        <v>7531</v>
      </c>
      <c r="D3615" s="81" t="s">
        <v>7532</v>
      </c>
      <c r="E3615" s="81">
        <v>1</v>
      </c>
      <c r="F3615" s="81" t="s">
        <v>6870</v>
      </c>
      <c r="G3615" s="81">
        <v>1</v>
      </c>
      <c r="H3615" s="82">
        <v>66</v>
      </c>
      <c r="I3615" s="92">
        <v>0.28000000000000003</v>
      </c>
      <c r="J3615" s="78">
        <f t="shared" si="117"/>
        <v>47.519999999999996</v>
      </c>
    </row>
    <row r="3616" spans="1:10" ht="15.5">
      <c r="A3616" s="34">
        <f t="shared" si="118"/>
        <v>3612</v>
      </c>
      <c r="B3616" s="81" t="s">
        <v>186</v>
      </c>
      <c r="C3616" s="81" t="s">
        <v>7533</v>
      </c>
      <c r="D3616" s="81" t="s">
        <v>7534</v>
      </c>
      <c r="E3616" s="81">
        <v>1</v>
      </c>
      <c r="F3616" s="81" t="s">
        <v>6870</v>
      </c>
      <c r="G3616" s="81">
        <v>1</v>
      </c>
      <c r="H3616" s="82">
        <v>66</v>
      </c>
      <c r="I3616" s="92">
        <v>0.28000000000000003</v>
      </c>
      <c r="J3616" s="78">
        <f t="shared" si="117"/>
        <v>47.519999999999996</v>
      </c>
    </row>
    <row r="3617" spans="1:10" ht="15.5">
      <c r="A3617" s="34">
        <f t="shared" si="118"/>
        <v>3613</v>
      </c>
      <c r="B3617" s="81" t="s">
        <v>186</v>
      </c>
      <c r="C3617" s="81" t="s">
        <v>7535</v>
      </c>
      <c r="D3617" s="81" t="s">
        <v>7536</v>
      </c>
      <c r="E3617" s="81">
        <v>1</v>
      </c>
      <c r="F3617" s="81" t="s">
        <v>6870</v>
      </c>
      <c r="G3617" s="81">
        <v>1</v>
      </c>
      <c r="H3617" s="82">
        <v>129.5</v>
      </c>
      <c r="I3617" s="92">
        <v>0.28000000000000003</v>
      </c>
      <c r="J3617" s="78">
        <f t="shared" si="117"/>
        <v>93.24</v>
      </c>
    </row>
    <row r="3618" spans="1:10" ht="15.5">
      <c r="A3618" s="34">
        <f t="shared" si="118"/>
        <v>3614</v>
      </c>
      <c r="B3618" s="81" t="s">
        <v>186</v>
      </c>
      <c r="C3618" s="81" t="s">
        <v>7537</v>
      </c>
      <c r="D3618" s="81" t="s">
        <v>7538</v>
      </c>
      <c r="E3618" s="81">
        <v>1</v>
      </c>
      <c r="F3618" s="81" t="s">
        <v>6870</v>
      </c>
      <c r="G3618" s="81">
        <v>1</v>
      </c>
      <c r="H3618" s="82">
        <v>195</v>
      </c>
      <c r="I3618" s="92">
        <v>0.28000000000000003</v>
      </c>
      <c r="J3618" s="78">
        <f t="shared" si="117"/>
        <v>140.4</v>
      </c>
    </row>
    <row r="3619" spans="1:10" ht="15.5">
      <c r="A3619" s="34">
        <f t="shared" si="118"/>
        <v>3615</v>
      </c>
      <c r="B3619" s="81" t="s">
        <v>186</v>
      </c>
      <c r="C3619" s="81" t="s">
        <v>7539</v>
      </c>
      <c r="D3619" s="81" t="s">
        <v>7540</v>
      </c>
      <c r="E3619" s="81">
        <v>1</v>
      </c>
      <c r="F3619" s="81" t="s">
        <v>6870</v>
      </c>
      <c r="G3619" s="81">
        <v>1</v>
      </c>
      <c r="H3619" s="82">
        <v>195</v>
      </c>
      <c r="I3619" s="92">
        <v>0.28000000000000003</v>
      </c>
      <c r="J3619" s="78">
        <f t="shared" si="117"/>
        <v>140.4</v>
      </c>
    </row>
    <row r="3620" spans="1:10" ht="29">
      <c r="A3620" s="34">
        <f t="shared" si="118"/>
        <v>3616</v>
      </c>
      <c r="B3620" s="81" t="s">
        <v>186</v>
      </c>
      <c r="C3620" s="81" t="s">
        <v>7541</v>
      </c>
      <c r="D3620" s="81" t="s">
        <v>7542</v>
      </c>
      <c r="E3620" s="81">
        <v>1</v>
      </c>
      <c r="F3620" s="81" t="s">
        <v>6870</v>
      </c>
      <c r="G3620" s="81">
        <v>1</v>
      </c>
      <c r="H3620" s="82">
        <v>142.80000000000001</v>
      </c>
      <c r="I3620" s="92">
        <v>0.28000000000000003</v>
      </c>
      <c r="J3620" s="78">
        <f t="shared" si="117"/>
        <v>102.816</v>
      </c>
    </row>
    <row r="3621" spans="1:10" ht="29">
      <c r="A3621" s="34">
        <f t="shared" si="118"/>
        <v>3617</v>
      </c>
      <c r="B3621" s="81" t="s">
        <v>186</v>
      </c>
      <c r="C3621" s="81" t="s">
        <v>7543</v>
      </c>
      <c r="D3621" s="81" t="s">
        <v>7544</v>
      </c>
      <c r="E3621" s="81">
        <v>1</v>
      </c>
      <c r="F3621" s="81" t="s">
        <v>6870</v>
      </c>
      <c r="G3621" s="81">
        <v>1</v>
      </c>
      <c r="H3621" s="82">
        <v>33.1</v>
      </c>
      <c r="I3621" s="92">
        <v>0.28000000000000003</v>
      </c>
      <c r="J3621" s="78">
        <f t="shared" si="117"/>
        <v>23.832000000000001</v>
      </c>
    </row>
    <row r="3622" spans="1:10" ht="15.5">
      <c r="A3622" s="34">
        <f t="shared" si="118"/>
        <v>3618</v>
      </c>
      <c r="B3622" s="81" t="s">
        <v>186</v>
      </c>
      <c r="C3622" s="81" t="s">
        <v>7545</v>
      </c>
      <c r="D3622" s="81" t="s">
        <v>7546</v>
      </c>
      <c r="E3622" s="81">
        <v>1</v>
      </c>
      <c r="F3622" s="81" t="s">
        <v>6870</v>
      </c>
      <c r="G3622" s="81">
        <v>1</v>
      </c>
      <c r="H3622" s="82">
        <v>2157</v>
      </c>
      <c r="I3622" s="92">
        <v>0.28000000000000003</v>
      </c>
      <c r="J3622" s="78">
        <f t="shared" si="117"/>
        <v>1553.04</v>
      </c>
    </row>
    <row r="3623" spans="1:10" ht="15.5">
      <c r="A3623" s="34">
        <f t="shared" si="118"/>
        <v>3619</v>
      </c>
      <c r="B3623" s="81" t="s">
        <v>186</v>
      </c>
      <c r="C3623" s="81" t="s">
        <v>7547</v>
      </c>
      <c r="D3623" s="81" t="s">
        <v>7548</v>
      </c>
      <c r="E3623" s="81">
        <v>1</v>
      </c>
      <c r="F3623" s="81" t="s">
        <v>6870</v>
      </c>
      <c r="G3623" s="81">
        <v>1</v>
      </c>
      <c r="H3623" s="82">
        <v>2659.5</v>
      </c>
      <c r="I3623" s="92">
        <v>0.28000000000000003</v>
      </c>
      <c r="J3623" s="78">
        <f t="shared" si="117"/>
        <v>1914.84</v>
      </c>
    </row>
    <row r="3624" spans="1:10" ht="15.5">
      <c r="A3624" s="34">
        <f t="shared" si="118"/>
        <v>3620</v>
      </c>
      <c r="B3624" s="81" t="s">
        <v>186</v>
      </c>
      <c r="C3624" s="81" t="s">
        <v>7549</v>
      </c>
      <c r="D3624" s="81" t="s">
        <v>7550</v>
      </c>
      <c r="E3624" s="81">
        <v>1</v>
      </c>
      <c r="F3624" s="81" t="s">
        <v>6870</v>
      </c>
      <c r="G3624" s="81">
        <v>1</v>
      </c>
      <c r="H3624" s="82">
        <v>3533</v>
      </c>
      <c r="I3624" s="92">
        <v>0.28000000000000003</v>
      </c>
      <c r="J3624" s="78">
        <f t="shared" si="117"/>
        <v>2543.7599999999998</v>
      </c>
    </row>
    <row r="3625" spans="1:10" ht="29">
      <c r="A3625" s="34">
        <f t="shared" si="118"/>
        <v>3621</v>
      </c>
      <c r="B3625" s="81" t="s">
        <v>186</v>
      </c>
      <c r="C3625" s="81" t="s">
        <v>7551</v>
      </c>
      <c r="D3625" s="81" t="s">
        <v>7552</v>
      </c>
      <c r="E3625" s="81">
        <v>1</v>
      </c>
      <c r="F3625" s="81" t="s">
        <v>6870</v>
      </c>
      <c r="G3625" s="81">
        <v>1</v>
      </c>
      <c r="H3625" s="82">
        <v>2174.5</v>
      </c>
      <c r="I3625" s="92">
        <v>0.28000000000000003</v>
      </c>
      <c r="J3625" s="78">
        <f t="shared" si="117"/>
        <v>1565.6399999999999</v>
      </c>
    </row>
    <row r="3626" spans="1:10" ht="15.5">
      <c r="A3626" s="34">
        <f t="shared" si="118"/>
        <v>3622</v>
      </c>
      <c r="B3626" s="81" t="s">
        <v>186</v>
      </c>
      <c r="C3626" s="81" t="s">
        <v>7553</v>
      </c>
      <c r="D3626" s="81" t="s">
        <v>7554</v>
      </c>
      <c r="E3626" s="81">
        <v>1</v>
      </c>
      <c r="F3626" s="81" t="s">
        <v>6870</v>
      </c>
      <c r="G3626" s="81">
        <v>1</v>
      </c>
      <c r="H3626" s="82">
        <v>13</v>
      </c>
      <c r="I3626" s="92">
        <v>0.28000000000000003</v>
      </c>
      <c r="J3626" s="78">
        <f t="shared" si="117"/>
        <v>9.36</v>
      </c>
    </row>
    <row r="3627" spans="1:10" ht="15.5">
      <c r="A3627" s="34">
        <f t="shared" si="118"/>
        <v>3623</v>
      </c>
      <c r="B3627" s="81" t="s">
        <v>186</v>
      </c>
      <c r="C3627" s="81" t="s">
        <v>7555</v>
      </c>
      <c r="D3627" s="81" t="s">
        <v>7556</v>
      </c>
      <c r="E3627" s="81">
        <v>1</v>
      </c>
      <c r="F3627" s="81" t="s">
        <v>6870</v>
      </c>
      <c r="G3627" s="81">
        <v>1</v>
      </c>
      <c r="H3627" s="82">
        <v>11</v>
      </c>
      <c r="I3627" s="92">
        <v>0.28000000000000003</v>
      </c>
      <c r="J3627" s="78">
        <f t="shared" si="117"/>
        <v>7.92</v>
      </c>
    </row>
    <row r="3628" spans="1:10" ht="15.5">
      <c r="A3628" s="34">
        <f t="shared" si="118"/>
        <v>3624</v>
      </c>
      <c r="B3628" s="81" t="s">
        <v>186</v>
      </c>
      <c r="C3628" s="81" t="s">
        <v>7557</v>
      </c>
      <c r="D3628" s="81" t="s">
        <v>7558</v>
      </c>
      <c r="E3628" s="81">
        <v>1</v>
      </c>
      <c r="F3628" s="81" t="s">
        <v>6870</v>
      </c>
      <c r="G3628" s="81">
        <v>1</v>
      </c>
      <c r="H3628" s="82">
        <v>351</v>
      </c>
      <c r="I3628" s="92">
        <v>0.28000000000000003</v>
      </c>
      <c r="J3628" s="78">
        <f t="shared" si="117"/>
        <v>252.72</v>
      </c>
    </row>
    <row r="3629" spans="1:10" ht="29">
      <c r="A3629" s="34">
        <f t="shared" si="118"/>
        <v>3625</v>
      </c>
      <c r="B3629" s="81" t="s">
        <v>186</v>
      </c>
      <c r="C3629" s="81" t="s">
        <v>7559</v>
      </c>
      <c r="D3629" s="81" t="s">
        <v>7560</v>
      </c>
      <c r="E3629" s="81">
        <v>1</v>
      </c>
      <c r="F3629" s="81" t="s">
        <v>6870</v>
      </c>
      <c r="G3629" s="81">
        <v>1</v>
      </c>
      <c r="H3629" s="82">
        <v>39</v>
      </c>
      <c r="I3629" s="92">
        <v>0.28000000000000003</v>
      </c>
      <c r="J3629" s="78">
        <f t="shared" si="117"/>
        <v>28.08</v>
      </c>
    </row>
    <row r="3630" spans="1:10" ht="15.5">
      <c r="A3630" s="34">
        <f t="shared" si="118"/>
        <v>3626</v>
      </c>
      <c r="B3630" s="81" t="s">
        <v>186</v>
      </c>
      <c r="C3630" s="81" t="s">
        <v>7561</v>
      </c>
      <c r="D3630" s="81" t="s">
        <v>7562</v>
      </c>
      <c r="E3630" s="81">
        <v>1</v>
      </c>
      <c r="F3630" s="81" t="s">
        <v>6870</v>
      </c>
      <c r="G3630" s="81">
        <v>1</v>
      </c>
      <c r="H3630" s="82">
        <v>71.200800000000001</v>
      </c>
      <c r="I3630" s="92">
        <v>0.28000000000000003</v>
      </c>
      <c r="J3630" s="78">
        <f t="shared" si="117"/>
        <v>51.264575999999998</v>
      </c>
    </row>
    <row r="3631" spans="1:10" ht="15.5">
      <c r="A3631" s="34">
        <f t="shared" si="118"/>
        <v>3627</v>
      </c>
      <c r="B3631" s="81" t="s">
        <v>186</v>
      </c>
      <c r="C3631" s="81" t="s">
        <v>7563</v>
      </c>
      <c r="D3631" s="81" t="s">
        <v>7564</v>
      </c>
      <c r="E3631" s="81">
        <v>1</v>
      </c>
      <c r="F3631" s="81" t="s">
        <v>6870</v>
      </c>
      <c r="G3631" s="81">
        <v>1</v>
      </c>
      <c r="H3631" s="82">
        <v>107.25</v>
      </c>
      <c r="I3631" s="92">
        <v>0.28000000000000003</v>
      </c>
      <c r="J3631" s="78">
        <f t="shared" si="117"/>
        <v>77.22</v>
      </c>
    </row>
    <row r="3632" spans="1:10" ht="15.5">
      <c r="A3632" s="34">
        <f t="shared" si="118"/>
        <v>3628</v>
      </c>
      <c r="B3632" s="81" t="s">
        <v>186</v>
      </c>
      <c r="C3632" s="81" t="s">
        <v>7565</v>
      </c>
      <c r="D3632" s="81" t="s">
        <v>7566</v>
      </c>
      <c r="E3632" s="81">
        <v>1</v>
      </c>
      <c r="F3632" s="81" t="s">
        <v>6870</v>
      </c>
      <c r="G3632" s="81">
        <v>1</v>
      </c>
      <c r="H3632" s="82">
        <v>71.200800000000001</v>
      </c>
      <c r="I3632" s="92">
        <v>0.28000000000000003</v>
      </c>
      <c r="J3632" s="78">
        <f t="shared" si="117"/>
        <v>51.264575999999998</v>
      </c>
    </row>
    <row r="3633" spans="1:10" ht="15.5">
      <c r="A3633" s="34">
        <f t="shared" si="118"/>
        <v>3629</v>
      </c>
      <c r="B3633" s="81" t="s">
        <v>186</v>
      </c>
      <c r="C3633" s="81" t="s">
        <v>7567</v>
      </c>
      <c r="D3633" s="81" t="s">
        <v>7568</v>
      </c>
      <c r="E3633" s="81">
        <v>1</v>
      </c>
      <c r="F3633" s="81" t="s">
        <v>6870</v>
      </c>
      <c r="G3633" s="81">
        <v>1</v>
      </c>
      <c r="H3633" s="82">
        <v>107.25</v>
      </c>
      <c r="I3633" s="92">
        <v>0.28000000000000003</v>
      </c>
      <c r="J3633" s="78">
        <f t="shared" si="117"/>
        <v>77.22</v>
      </c>
    </row>
    <row r="3634" spans="1:10" ht="15.5">
      <c r="A3634" s="34">
        <f t="shared" si="118"/>
        <v>3630</v>
      </c>
      <c r="B3634" s="81" t="s">
        <v>186</v>
      </c>
      <c r="C3634" s="81" t="s">
        <v>7569</v>
      </c>
      <c r="D3634" s="81" t="s">
        <v>7570</v>
      </c>
      <c r="E3634" s="81">
        <v>1</v>
      </c>
      <c r="F3634" s="81" t="s">
        <v>6870</v>
      </c>
      <c r="G3634" s="81">
        <v>1</v>
      </c>
      <c r="H3634" s="82">
        <v>132</v>
      </c>
      <c r="I3634" s="92">
        <v>0.28000000000000003</v>
      </c>
      <c r="J3634" s="78">
        <f t="shared" ref="J3634:J3697" si="119">H3634*(1-I3634)</f>
        <v>95.039999999999992</v>
      </c>
    </row>
    <row r="3635" spans="1:10" ht="15.5">
      <c r="A3635" s="34">
        <f t="shared" si="118"/>
        <v>3631</v>
      </c>
      <c r="B3635" s="81" t="s">
        <v>186</v>
      </c>
      <c r="C3635" s="81" t="s">
        <v>7571</v>
      </c>
      <c r="D3635" s="81" t="s">
        <v>7572</v>
      </c>
      <c r="E3635" s="81">
        <v>1</v>
      </c>
      <c r="F3635" s="81" t="s">
        <v>6870</v>
      </c>
      <c r="G3635" s="81">
        <v>1</v>
      </c>
      <c r="H3635" s="82">
        <v>145</v>
      </c>
      <c r="I3635" s="92">
        <v>0.28000000000000003</v>
      </c>
      <c r="J3635" s="78">
        <f t="shared" si="119"/>
        <v>104.39999999999999</v>
      </c>
    </row>
    <row r="3636" spans="1:10" ht="15.5">
      <c r="A3636" s="34">
        <f t="shared" si="118"/>
        <v>3632</v>
      </c>
      <c r="B3636" s="81" t="s">
        <v>186</v>
      </c>
      <c r="C3636" s="81" t="s">
        <v>7573</v>
      </c>
      <c r="D3636" s="81" t="s">
        <v>7574</v>
      </c>
      <c r="E3636" s="81">
        <v>1</v>
      </c>
      <c r="F3636" s="81" t="s">
        <v>6870</v>
      </c>
      <c r="G3636" s="81">
        <v>1</v>
      </c>
      <c r="H3636" s="82">
        <v>117.5</v>
      </c>
      <c r="I3636" s="92">
        <v>0.28000000000000003</v>
      </c>
      <c r="J3636" s="78">
        <f t="shared" si="119"/>
        <v>84.6</v>
      </c>
    </row>
    <row r="3637" spans="1:10" ht="15.5">
      <c r="A3637" s="34">
        <f t="shared" si="118"/>
        <v>3633</v>
      </c>
      <c r="B3637" s="81" t="s">
        <v>186</v>
      </c>
      <c r="C3637" s="81" t="s">
        <v>7575</v>
      </c>
      <c r="D3637" s="81" t="s">
        <v>7576</v>
      </c>
      <c r="E3637" s="81">
        <v>1</v>
      </c>
      <c r="F3637" s="81" t="s">
        <v>6870</v>
      </c>
      <c r="G3637" s="81">
        <v>1</v>
      </c>
      <c r="H3637" s="82">
        <v>194</v>
      </c>
      <c r="I3637" s="92">
        <v>0.28000000000000003</v>
      </c>
      <c r="J3637" s="78">
        <f t="shared" si="119"/>
        <v>139.68</v>
      </c>
    </row>
    <row r="3638" spans="1:10" ht="15.5">
      <c r="A3638" s="34">
        <f t="shared" si="118"/>
        <v>3634</v>
      </c>
      <c r="B3638" s="81" t="s">
        <v>186</v>
      </c>
      <c r="C3638" s="81" t="s">
        <v>7577</v>
      </c>
      <c r="D3638" s="81" t="s">
        <v>7578</v>
      </c>
      <c r="E3638" s="81">
        <v>1</v>
      </c>
      <c r="F3638" s="81" t="s">
        <v>6870</v>
      </c>
      <c r="G3638" s="81">
        <v>1</v>
      </c>
      <c r="H3638" s="82">
        <v>239</v>
      </c>
      <c r="I3638" s="92">
        <v>0.28000000000000003</v>
      </c>
      <c r="J3638" s="78">
        <f t="shared" si="119"/>
        <v>172.07999999999998</v>
      </c>
    </row>
    <row r="3639" spans="1:10" ht="15.5">
      <c r="A3639" s="34">
        <f t="shared" si="118"/>
        <v>3635</v>
      </c>
      <c r="B3639" s="81" t="s">
        <v>186</v>
      </c>
      <c r="C3639" s="81" t="s">
        <v>7579</v>
      </c>
      <c r="D3639" s="81" t="s">
        <v>7580</v>
      </c>
      <c r="E3639" s="81">
        <v>1</v>
      </c>
      <c r="F3639" s="81" t="s">
        <v>6870</v>
      </c>
      <c r="G3639" s="81">
        <v>1</v>
      </c>
      <c r="H3639" s="82">
        <v>177</v>
      </c>
      <c r="I3639" s="92">
        <v>0.28000000000000003</v>
      </c>
      <c r="J3639" s="78">
        <f t="shared" si="119"/>
        <v>127.44</v>
      </c>
    </row>
    <row r="3640" spans="1:10" ht="15.5">
      <c r="A3640" s="34">
        <f t="shared" si="118"/>
        <v>3636</v>
      </c>
      <c r="B3640" s="81" t="s">
        <v>186</v>
      </c>
      <c r="C3640" s="81" t="s">
        <v>7581</v>
      </c>
      <c r="D3640" s="81" t="s">
        <v>7582</v>
      </c>
      <c r="E3640" s="81">
        <v>1</v>
      </c>
      <c r="F3640" s="81" t="s">
        <v>6870</v>
      </c>
      <c r="G3640" s="81">
        <v>1</v>
      </c>
      <c r="H3640" s="82">
        <v>218</v>
      </c>
      <c r="I3640" s="92">
        <v>0.28000000000000003</v>
      </c>
      <c r="J3640" s="78">
        <f t="shared" si="119"/>
        <v>156.96</v>
      </c>
    </row>
    <row r="3641" spans="1:10" ht="15.5">
      <c r="A3641" s="34">
        <f t="shared" si="118"/>
        <v>3637</v>
      </c>
      <c r="B3641" s="81" t="s">
        <v>186</v>
      </c>
      <c r="C3641" s="81" t="s">
        <v>7583</v>
      </c>
      <c r="D3641" s="81" t="s">
        <v>7584</v>
      </c>
      <c r="E3641" s="81">
        <v>1</v>
      </c>
      <c r="F3641" s="81" t="s">
        <v>6870</v>
      </c>
      <c r="G3641" s="81">
        <v>1</v>
      </c>
      <c r="H3641" s="82">
        <v>213</v>
      </c>
      <c r="I3641" s="92">
        <v>0.28000000000000003</v>
      </c>
      <c r="J3641" s="78">
        <f t="shared" si="119"/>
        <v>153.35999999999999</v>
      </c>
    </row>
    <row r="3642" spans="1:10" ht="15.5">
      <c r="A3642" s="34">
        <f t="shared" si="118"/>
        <v>3638</v>
      </c>
      <c r="B3642" s="81" t="s">
        <v>186</v>
      </c>
      <c r="C3642" s="81" t="s">
        <v>7585</v>
      </c>
      <c r="D3642" s="81" t="s">
        <v>7586</v>
      </c>
      <c r="E3642" s="81">
        <v>1</v>
      </c>
      <c r="F3642" s="81" t="s">
        <v>6870</v>
      </c>
      <c r="G3642" s="81">
        <v>1</v>
      </c>
      <c r="H3642" s="82">
        <v>263</v>
      </c>
      <c r="I3642" s="92">
        <v>0.28000000000000003</v>
      </c>
      <c r="J3642" s="78">
        <f t="shared" si="119"/>
        <v>189.35999999999999</v>
      </c>
    </row>
    <row r="3643" spans="1:10" ht="15.5">
      <c r="A3643" s="34">
        <f t="shared" si="118"/>
        <v>3639</v>
      </c>
      <c r="B3643" s="81" t="s">
        <v>186</v>
      </c>
      <c r="C3643" s="81" t="s">
        <v>7587</v>
      </c>
      <c r="D3643" s="81" t="s">
        <v>7588</v>
      </c>
      <c r="E3643" s="81">
        <v>1</v>
      </c>
      <c r="F3643" s="81" t="s">
        <v>6870</v>
      </c>
      <c r="G3643" s="81">
        <v>1</v>
      </c>
      <c r="H3643" s="82">
        <v>153</v>
      </c>
      <c r="I3643" s="92">
        <v>0.28000000000000003</v>
      </c>
      <c r="J3643" s="78">
        <f t="shared" si="119"/>
        <v>110.16</v>
      </c>
    </row>
    <row r="3644" spans="1:10" ht="15.5">
      <c r="A3644" s="34">
        <f t="shared" si="118"/>
        <v>3640</v>
      </c>
      <c r="B3644" s="81" t="s">
        <v>186</v>
      </c>
      <c r="C3644" s="81" t="s">
        <v>7589</v>
      </c>
      <c r="D3644" s="81" t="s">
        <v>7590</v>
      </c>
      <c r="E3644" s="81">
        <v>1</v>
      </c>
      <c r="F3644" s="81" t="s">
        <v>6870</v>
      </c>
      <c r="G3644" s="81">
        <v>1</v>
      </c>
      <c r="H3644" s="82">
        <v>139</v>
      </c>
      <c r="I3644" s="92">
        <v>0.28000000000000003</v>
      </c>
      <c r="J3644" s="78">
        <f t="shared" si="119"/>
        <v>100.08</v>
      </c>
    </row>
    <row r="3645" spans="1:10" ht="15.5">
      <c r="A3645" s="34">
        <f t="shared" si="118"/>
        <v>3641</v>
      </c>
      <c r="B3645" s="81" t="s">
        <v>186</v>
      </c>
      <c r="C3645" s="81" t="s">
        <v>7591</v>
      </c>
      <c r="D3645" s="81" t="s">
        <v>7592</v>
      </c>
      <c r="E3645" s="81">
        <v>1</v>
      </c>
      <c r="F3645" s="81" t="s">
        <v>6870</v>
      </c>
      <c r="G3645" s="81">
        <v>1</v>
      </c>
      <c r="H3645" s="82">
        <v>162</v>
      </c>
      <c r="I3645" s="92">
        <v>0.28000000000000003</v>
      </c>
      <c r="J3645" s="78">
        <f t="shared" si="119"/>
        <v>116.64</v>
      </c>
    </row>
    <row r="3646" spans="1:10" ht="15.5">
      <c r="A3646" s="34">
        <f t="shared" si="118"/>
        <v>3642</v>
      </c>
      <c r="B3646" s="81" t="s">
        <v>186</v>
      </c>
      <c r="C3646" s="81" t="s">
        <v>7593</v>
      </c>
      <c r="D3646" s="81" t="s">
        <v>7594</v>
      </c>
      <c r="E3646" s="81">
        <v>1</v>
      </c>
      <c r="F3646" s="81" t="s">
        <v>6870</v>
      </c>
      <c r="G3646" s="81">
        <v>1</v>
      </c>
      <c r="H3646" s="82">
        <v>132</v>
      </c>
      <c r="I3646" s="92">
        <v>0.28000000000000003</v>
      </c>
      <c r="J3646" s="78">
        <f t="shared" si="119"/>
        <v>95.039999999999992</v>
      </c>
    </row>
    <row r="3647" spans="1:10" ht="15.5">
      <c r="A3647" s="34">
        <f t="shared" si="118"/>
        <v>3643</v>
      </c>
      <c r="B3647" s="81" t="s">
        <v>186</v>
      </c>
      <c r="C3647" s="81" t="s">
        <v>7595</v>
      </c>
      <c r="D3647" s="81" t="s">
        <v>7596</v>
      </c>
      <c r="E3647" s="81">
        <v>1</v>
      </c>
      <c r="F3647" s="81" t="s">
        <v>6870</v>
      </c>
      <c r="G3647" s="81">
        <v>1</v>
      </c>
      <c r="H3647" s="82">
        <v>144</v>
      </c>
      <c r="I3647" s="92">
        <v>0.28000000000000003</v>
      </c>
      <c r="J3647" s="78">
        <f t="shared" si="119"/>
        <v>103.67999999999999</v>
      </c>
    </row>
    <row r="3648" spans="1:10" ht="15.5">
      <c r="A3648" s="34">
        <f t="shared" si="118"/>
        <v>3644</v>
      </c>
      <c r="B3648" s="81" t="s">
        <v>186</v>
      </c>
      <c r="C3648" s="81" t="s">
        <v>7597</v>
      </c>
      <c r="D3648" s="81" t="s">
        <v>7598</v>
      </c>
      <c r="E3648" s="81">
        <v>1</v>
      </c>
      <c r="F3648" s="81" t="s">
        <v>6870</v>
      </c>
      <c r="G3648" s="81">
        <v>1</v>
      </c>
      <c r="H3648" s="82">
        <v>119</v>
      </c>
      <c r="I3648" s="92">
        <v>0.28000000000000003</v>
      </c>
      <c r="J3648" s="78">
        <f t="shared" si="119"/>
        <v>85.679999999999993</v>
      </c>
    </row>
    <row r="3649" spans="1:10" ht="15.5">
      <c r="A3649" s="34">
        <f t="shared" si="118"/>
        <v>3645</v>
      </c>
      <c r="B3649" s="81" t="s">
        <v>186</v>
      </c>
      <c r="C3649" s="81" t="s">
        <v>7599</v>
      </c>
      <c r="D3649" s="81" t="s">
        <v>7600</v>
      </c>
      <c r="E3649" s="81">
        <v>1</v>
      </c>
      <c r="F3649" s="81" t="s">
        <v>6870</v>
      </c>
      <c r="G3649" s="81">
        <v>1</v>
      </c>
      <c r="H3649" s="82">
        <v>30.5</v>
      </c>
      <c r="I3649" s="92">
        <v>0.28000000000000003</v>
      </c>
      <c r="J3649" s="78">
        <f t="shared" si="119"/>
        <v>21.96</v>
      </c>
    </row>
    <row r="3650" spans="1:10" ht="15.5">
      <c r="A3650" s="34">
        <f t="shared" si="118"/>
        <v>3646</v>
      </c>
      <c r="B3650" s="81" t="s">
        <v>186</v>
      </c>
      <c r="C3650" s="81" t="s">
        <v>7601</v>
      </c>
      <c r="D3650" s="81" t="s">
        <v>7602</v>
      </c>
      <c r="E3650" s="81">
        <v>1</v>
      </c>
      <c r="F3650" s="81" t="s">
        <v>6870</v>
      </c>
      <c r="G3650" s="81">
        <v>1</v>
      </c>
      <c r="H3650" s="82">
        <v>34.5</v>
      </c>
      <c r="I3650" s="92">
        <v>0.28000000000000003</v>
      </c>
      <c r="J3650" s="78">
        <f t="shared" si="119"/>
        <v>24.84</v>
      </c>
    </row>
    <row r="3651" spans="1:10" ht="15.5">
      <c r="A3651" s="34">
        <f t="shared" si="118"/>
        <v>3647</v>
      </c>
      <c r="B3651" s="81" t="s">
        <v>186</v>
      </c>
      <c r="C3651" s="81" t="s">
        <v>7603</v>
      </c>
      <c r="D3651" s="81" t="s">
        <v>7604</v>
      </c>
      <c r="E3651" s="81">
        <v>1</v>
      </c>
      <c r="F3651" s="81" t="s">
        <v>6870</v>
      </c>
      <c r="G3651" s="81">
        <v>1</v>
      </c>
      <c r="H3651" s="82">
        <v>27.5</v>
      </c>
      <c r="I3651" s="92">
        <v>0.28000000000000003</v>
      </c>
      <c r="J3651" s="78">
        <f t="shared" si="119"/>
        <v>19.8</v>
      </c>
    </row>
    <row r="3652" spans="1:10" ht="15.5">
      <c r="A3652" s="34">
        <f t="shared" si="118"/>
        <v>3648</v>
      </c>
      <c r="B3652" s="81" t="s">
        <v>186</v>
      </c>
      <c r="C3652" s="81" t="s">
        <v>7605</v>
      </c>
      <c r="D3652" s="81" t="s">
        <v>7606</v>
      </c>
      <c r="E3652" s="81">
        <v>1</v>
      </c>
      <c r="F3652" s="81" t="s">
        <v>6870</v>
      </c>
      <c r="G3652" s="81">
        <v>1</v>
      </c>
      <c r="H3652" s="82">
        <v>17</v>
      </c>
      <c r="I3652" s="92">
        <v>0.28000000000000003</v>
      </c>
      <c r="J3652" s="78">
        <f t="shared" si="119"/>
        <v>12.24</v>
      </c>
    </row>
    <row r="3653" spans="1:10" ht="15.5">
      <c r="A3653" s="34">
        <f t="shared" si="118"/>
        <v>3649</v>
      </c>
      <c r="B3653" s="81" t="s">
        <v>186</v>
      </c>
      <c r="C3653" s="81" t="s">
        <v>7607</v>
      </c>
      <c r="D3653" s="81" t="s">
        <v>7608</v>
      </c>
      <c r="E3653" s="81">
        <v>1</v>
      </c>
      <c r="F3653" s="81" t="s">
        <v>6870</v>
      </c>
      <c r="G3653" s="81">
        <v>1</v>
      </c>
      <c r="H3653" s="82">
        <v>16.25</v>
      </c>
      <c r="I3653" s="92">
        <v>0.28000000000000003</v>
      </c>
      <c r="J3653" s="78">
        <f t="shared" si="119"/>
        <v>11.7</v>
      </c>
    </row>
    <row r="3654" spans="1:10" ht="15.5">
      <c r="A3654" s="34">
        <f t="shared" si="118"/>
        <v>3650</v>
      </c>
      <c r="B3654" s="81" t="s">
        <v>186</v>
      </c>
      <c r="C3654" s="81" t="s">
        <v>7609</v>
      </c>
      <c r="D3654" s="81" t="s">
        <v>7610</v>
      </c>
      <c r="E3654" s="81">
        <v>1</v>
      </c>
      <c r="F3654" s="81" t="s">
        <v>6870</v>
      </c>
      <c r="G3654" s="81">
        <v>1</v>
      </c>
      <c r="H3654" s="82">
        <v>21</v>
      </c>
      <c r="I3654" s="92">
        <v>0.28000000000000003</v>
      </c>
      <c r="J3654" s="78">
        <f t="shared" si="119"/>
        <v>15.12</v>
      </c>
    </row>
    <row r="3655" spans="1:10" ht="15.5">
      <c r="A3655" s="34">
        <f t="shared" si="118"/>
        <v>3651</v>
      </c>
      <c r="B3655" s="81" t="s">
        <v>186</v>
      </c>
      <c r="C3655" s="81" t="s">
        <v>7611</v>
      </c>
      <c r="D3655" s="81" t="s">
        <v>7612</v>
      </c>
      <c r="E3655" s="81">
        <v>1</v>
      </c>
      <c r="F3655" s="81" t="s">
        <v>6870</v>
      </c>
      <c r="G3655" s="81">
        <v>1</v>
      </c>
      <c r="H3655" s="82">
        <v>339</v>
      </c>
      <c r="I3655" s="92">
        <v>0.28000000000000003</v>
      </c>
      <c r="J3655" s="78">
        <f t="shared" si="119"/>
        <v>244.07999999999998</v>
      </c>
    </row>
    <row r="3656" spans="1:10" ht="15.5">
      <c r="A3656" s="34">
        <f t="shared" si="118"/>
        <v>3652</v>
      </c>
      <c r="B3656" s="81" t="s">
        <v>186</v>
      </c>
      <c r="C3656" s="81" t="s">
        <v>7613</v>
      </c>
      <c r="D3656" s="81" t="s">
        <v>7614</v>
      </c>
      <c r="E3656" s="81">
        <v>1</v>
      </c>
      <c r="F3656" s="81" t="s">
        <v>6870</v>
      </c>
      <c r="G3656" s="81">
        <v>1</v>
      </c>
      <c r="H3656" s="82">
        <v>13</v>
      </c>
      <c r="I3656" s="92">
        <v>0.28000000000000003</v>
      </c>
      <c r="J3656" s="78">
        <f t="shared" si="119"/>
        <v>9.36</v>
      </c>
    </row>
    <row r="3657" spans="1:10" ht="15.5">
      <c r="A3657" s="34">
        <f t="shared" si="118"/>
        <v>3653</v>
      </c>
      <c r="B3657" s="81" t="s">
        <v>186</v>
      </c>
      <c r="C3657" s="81" t="s">
        <v>7615</v>
      </c>
      <c r="D3657" s="81" t="s">
        <v>7616</v>
      </c>
      <c r="E3657" s="81">
        <v>1</v>
      </c>
      <c r="F3657" s="81" t="s">
        <v>6870</v>
      </c>
      <c r="G3657" s="81">
        <v>1</v>
      </c>
      <c r="H3657" s="82">
        <v>14</v>
      </c>
      <c r="I3657" s="92">
        <v>0.28000000000000003</v>
      </c>
      <c r="J3657" s="78">
        <f t="shared" si="119"/>
        <v>10.08</v>
      </c>
    </row>
    <row r="3658" spans="1:10" ht="15.5">
      <c r="A3658" s="34">
        <f t="shared" si="118"/>
        <v>3654</v>
      </c>
      <c r="B3658" s="81" t="s">
        <v>186</v>
      </c>
      <c r="C3658" s="81" t="s">
        <v>7617</v>
      </c>
      <c r="D3658" s="81" t="s">
        <v>7618</v>
      </c>
      <c r="E3658" s="81">
        <v>1</v>
      </c>
      <c r="F3658" s="81" t="s">
        <v>6870</v>
      </c>
      <c r="G3658" s="81">
        <v>1</v>
      </c>
      <c r="H3658" s="82">
        <v>12.25</v>
      </c>
      <c r="I3658" s="92">
        <v>0.28000000000000003</v>
      </c>
      <c r="J3658" s="78">
        <f t="shared" si="119"/>
        <v>8.82</v>
      </c>
    </row>
    <row r="3659" spans="1:10" ht="15.5">
      <c r="A3659" s="34">
        <f t="shared" si="118"/>
        <v>3655</v>
      </c>
      <c r="B3659" s="81" t="s">
        <v>186</v>
      </c>
      <c r="C3659" s="81" t="s">
        <v>7619</v>
      </c>
      <c r="D3659" s="81" t="s">
        <v>7620</v>
      </c>
      <c r="E3659" s="81">
        <v>1</v>
      </c>
      <c r="F3659" s="81" t="s">
        <v>6870</v>
      </c>
      <c r="G3659" s="81">
        <v>1</v>
      </c>
      <c r="H3659" s="82">
        <v>13.5</v>
      </c>
      <c r="I3659" s="92">
        <v>0.28000000000000003</v>
      </c>
      <c r="J3659" s="78">
        <f t="shared" si="119"/>
        <v>9.7199999999999989</v>
      </c>
    </row>
    <row r="3660" spans="1:10" ht="15.5">
      <c r="A3660" s="34">
        <f t="shared" si="118"/>
        <v>3656</v>
      </c>
      <c r="B3660" s="81" t="s">
        <v>186</v>
      </c>
      <c r="C3660" s="81" t="s">
        <v>7621</v>
      </c>
      <c r="D3660" s="81" t="s">
        <v>7622</v>
      </c>
      <c r="E3660" s="81">
        <v>1</v>
      </c>
      <c r="F3660" s="81" t="s">
        <v>6870</v>
      </c>
      <c r="G3660" s="81">
        <v>1</v>
      </c>
      <c r="H3660" s="82">
        <v>14</v>
      </c>
      <c r="I3660" s="92">
        <v>0.28000000000000003</v>
      </c>
      <c r="J3660" s="78">
        <f t="shared" si="119"/>
        <v>10.08</v>
      </c>
    </row>
    <row r="3661" spans="1:10" ht="15.5">
      <c r="A3661" s="34">
        <f t="shared" si="118"/>
        <v>3657</v>
      </c>
      <c r="B3661" s="81" t="s">
        <v>186</v>
      </c>
      <c r="C3661" s="81" t="s">
        <v>7623</v>
      </c>
      <c r="D3661" s="81" t="s">
        <v>7624</v>
      </c>
      <c r="E3661" s="81">
        <v>1</v>
      </c>
      <c r="F3661" s="81" t="s">
        <v>6870</v>
      </c>
      <c r="G3661" s="81">
        <v>1</v>
      </c>
      <c r="H3661" s="82">
        <v>16.25</v>
      </c>
      <c r="I3661" s="92">
        <v>0.28000000000000003</v>
      </c>
      <c r="J3661" s="78">
        <f t="shared" si="119"/>
        <v>11.7</v>
      </c>
    </row>
    <row r="3662" spans="1:10" ht="15.5">
      <c r="A3662" s="34">
        <f t="shared" si="118"/>
        <v>3658</v>
      </c>
      <c r="B3662" s="81" t="s">
        <v>186</v>
      </c>
      <c r="C3662" s="81" t="s">
        <v>7625</v>
      </c>
      <c r="D3662" s="81" t="s">
        <v>7626</v>
      </c>
      <c r="E3662" s="81">
        <v>1</v>
      </c>
      <c r="F3662" s="81" t="s">
        <v>6870</v>
      </c>
      <c r="G3662" s="81">
        <v>1</v>
      </c>
      <c r="H3662" s="82">
        <v>13.5</v>
      </c>
      <c r="I3662" s="92">
        <v>0.28000000000000003</v>
      </c>
      <c r="J3662" s="78">
        <f t="shared" si="119"/>
        <v>9.7199999999999989</v>
      </c>
    </row>
    <row r="3663" spans="1:10" ht="15.5">
      <c r="A3663" s="34">
        <f t="shared" si="118"/>
        <v>3659</v>
      </c>
      <c r="B3663" s="81" t="s">
        <v>186</v>
      </c>
      <c r="C3663" s="81" t="s">
        <v>7627</v>
      </c>
      <c r="D3663" s="81" t="s">
        <v>7628</v>
      </c>
      <c r="E3663" s="81">
        <v>1</v>
      </c>
      <c r="F3663" s="81" t="s">
        <v>6870</v>
      </c>
      <c r="G3663" s="81">
        <v>1</v>
      </c>
      <c r="H3663" s="82">
        <v>12.25</v>
      </c>
      <c r="I3663" s="92">
        <v>0.28000000000000003</v>
      </c>
      <c r="J3663" s="78">
        <f t="shared" si="119"/>
        <v>8.82</v>
      </c>
    </row>
    <row r="3664" spans="1:10" ht="15.5">
      <c r="A3664" s="34">
        <f t="shared" si="118"/>
        <v>3660</v>
      </c>
      <c r="B3664" s="81" t="s">
        <v>186</v>
      </c>
      <c r="C3664" s="81" t="s">
        <v>7629</v>
      </c>
      <c r="D3664" s="81" t="s">
        <v>7630</v>
      </c>
      <c r="E3664" s="81">
        <v>1</v>
      </c>
      <c r="F3664" s="81" t="s">
        <v>6870</v>
      </c>
      <c r="G3664" s="81">
        <v>1</v>
      </c>
      <c r="H3664" s="82">
        <v>14</v>
      </c>
      <c r="I3664" s="92">
        <v>0.28000000000000003</v>
      </c>
      <c r="J3664" s="78">
        <f t="shared" si="119"/>
        <v>10.08</v>
      </c>
    </row>
    <row r="3665" spans="1:10" ht="15.5">
      <c r="A3665" s="34">
        <f t="shared" si="118"/>
        <v>3661</v>
      </c>
      <c r="B3665" s="81" t="s">
        <v>186</v>
      </c>
      <c r="C3665" s="81" t="s">
        <v>7631</v>
      </c>
      <c r="D3665" s="81" t="s">
        <v>7632</v>
      </c>
      <c r="E3665" s="81">
        <v>1</v>
      </c>
      <c r="F3665" s="81" t="s">
        <v>6870</v>
      </c>
      <c r="G3665" s="81">
        <v>1</v>
      </c>
      <c r="H3665" s="82">
        <v>12.25</v>
      </c>
      <c r="I3665" s="92">
        <v>0.28000000000000003</v>
      </c>
      <c r="J3665" s="78">
        <f t="shared" si="119"/>
        <v>8.82</v>
      </c>
    </row>
    <row r="3666" spans="1:10" ht="15.5">
      <c r="A3666" s="34">
        <f t="shared" si="118"/>
        <v>3662</v>
      </c>
      <c r="B3666" s="81" t="s">
        <v>186</v>
      </c>
      <c r="C3666" s="81" t="s">
        <v>7633</v>
      </c>
      <c r="D3666" s="81" t="s">
        <v>7634</v>
      </c>
      <c r="E3666" s="81">
        <v>1</v>
      </c>
      <c r="F3666" s="81" t="s">
        <v>6870</v>
      </c>
      <c r="G3666" s="81">
        <v>1</v>
      </c>
      <c r="H3666" s="82">
        <v>16.25</v>
      </c>
      <c r="I3666" s="92">
        <v>0.28000000000000003</v>
      </c>
      <c r="J3666" s="78">
        <f t="shared" si="119"/>
        <v>11.7</v>
      </c>
    </row>
    <row r="3667" spans="1:10" ht="15.5">
      <c r="A3667" s="34">
        <f t="shared" si="118"/>
        <v>3663</v>
      </c>
      <c r="B3667" s="81" t="s">
        <v>186</v>
      </c>
      <c r="C3667" s="81" t="s">
        <v>7635</v>
      </c>
      <c r="D3667" s="81" t="s">
        <v>7636</v>
      </c>
      <c r="E3667" s="81">
        <v>1</v>
      </c>
      <c r="F3667" s="81" t="s">
        <v>6870</v>
      </c>
      <c r="G3667" s="81">
        <v>1</v>
      </c>
      <c r="H3667" s="82">
        <v>16.8</v>
      </c>
      <c r="I3667" s="92">
        <v>0.28000000000000003</v>
      </c>
      <c r="J3667" s="78">
        <f t="shared" si="119"/>
        <v>12.096</v>
      </c>
    </row>
    <row r="3668" spans="1:10" ht="15.5">
      <c r="A3668" s="34">
        <f t="shared" si="118"/>
        <v>3664</v>
      </c>
      <c r="B3668" s="81" t="s">
        <v>186</v>
      </c>
      <c r="C3668" s="81" t="s">
        <v>7637</v>
      </c>
      <c r="D3668" s="81" t="s">
        <v>7638</v>
      </c>
      <c r="E3668" s="81">
        <v>1</v>
      </c>
      <c r="F3668" s="81" t="s">
        <v>6870</v>
      </c>
      <c r="G3668" s="81">
        <v>1</v>
      </c>
      <c r="H3668" s="82">
        <v>16.8</v>
      </c>
      <c r="I3668" s="92">
        <v>0.28000000000000003</v>
      </c>
      <c r="J3668" s="78">
        <f t="shared" si="119"/>
        <v>12.096</v>
      </c>
    </row>
    <row r="3669" spans="1:10" ht="15.5">
      <c r="A3669" s="34">
        <f t="shared" si="118"/>
        <v>3665</v>
      </c>
      <c r="B3669" s="81" t="s">
        <v>186</v>
      </c>
      <c r="C3669" s="81" t="s">
        <v>7639</v>
      </c>
      <c r="D3669" s="81" t="s">
        <v>7640</v>
      </c>
      <c r="E3669" s="81">
        <v>1</v>
      </c>
      <c r="F3669" s="81" t="s">
        <v>6870</v>
      </c>
      <c r="G3669" s="81">
        <v>1</v>
      </c>
      <c r="H3669" s="82">
        <v>16.25</v>
      </c>
      <c r="I3669" s="92">
        <v>0.28000000000000003</v>
      </c>
      <c r="J3669" s="78">
        <f t="shared" si="119"/>
        <v>11.7</v>
      </c>
    </row>
    <row r="3670" spans="1:10" ht="15.5">
      <c r="A3670" s="34">
        <f t="shared" si="118"/>
        <v>3666</v>
      </c>
      <c r="B3670" s="81" t="s">
        <v>186</v>
      </c>
      <c r="C3670" s="81" t="s">
        <v>7641</v>
      </c>
      <c r="D3670" s="81" t="s">
        <v>7642</v>
      </c>
      <c r="E3670" s="81">
        <v>1</v>
      </c>
      <c r="F3670" s="81" t="s">
        <v>6870</v>
      </c>
      <c r="G3670" s="81">
        <v>1</v>
      </c>
      <c r="H3670" s="82">
        <v>18.25</v>
      </c>
      <c r="I3670" s="92">
        <v>0.28000000000000003</v>
      </c>
      <c r="J3670" s="78">
        <f t="shared" si="119"/>
        <v>13.139999999999999</v>
      </c>
    </row>
    <row r="3671" spans="1:10" ht="15.5">
      <c r="A3671" s="34">
        <f t="shared" ref="A3671:A3734" si="120">SUM(A3670+1)</f>
        <v>3667</v>
      </c>
      <c r="B3671" s="81" t="s">
        <v>186</v>
      </c>
      <c r="C3671" s="81" t="s">
        <v>7643</v>
      </c>
      <c r="D3671" s="81" t="s">
        <v>7644</v>
      </c>
      <c r="E3671" s="81">
        <v>1</v>
      </c>
      <c r="F3671" s="81" t="s">
        <v>6870</v>
      </c>
      <c r="G3671" s="81">
        <v>1</v>
      </c>
      <c r="H3671" s="82">
        <v>18.25</v>
      </c>
      <c r="I3671" s="92">
        <v>0.28000000000000003</v>
      </c>
      <c r="J3671" s="78">
        <f t="shared" si="119"/>
        <v>13.139999999999999</v>
      </c>
    </row>
    <row r="3672" spans="1:10" ht="15.5">
      <c r="A3672" s="34">
        <f t="shared" si="120"/>
        <v>3668</v>
      </c>
      <c r="B3672" s="81" t="s">
        <v>186</v>
      </c>
      <c r="C3672" s="81" t="s">
        <v>7645</v>
      </c>
      <c r="D3672" s="81" t="s">
        <v>7646</v>
      </c>
      <c r="E3672" s="81">
        <v>1</v>
      </c>
      <c r="F3672" s="81" t="s">
        <v>6870</v>
      </c>
      <c r="G3672" s="81">
        <v>1</v>
      </c>
      <c r="H3672" s="82">
        <v>17</v>
      </c>
      <c r="I3672" s="92">
        <v>0.28000000000000003</v>
      </c>
      <c r="J3672" s="78">
        <f t="shared" si="119"/>
        <v>12.24</v>
      </c>
    </row>
    <row r="3673" spans="1:10" ht="15.5">
      <c r="A3673" s="34">
        <f t="shared" si="120"/>
        <v>3669</v>
      </c>
      <c r="B3673" s="81" t="s">
        <v>186</v>
      </c>
      <c r="C3673" s="81" t="s">
        <v>7647</v>
      </c>
      <c r="D3673" s="81" t="s">
        <v>7648</v>
      </c>
      <c r="E3673" s="81">
        <v>1</v>
      </c>
      <c r="F3673" s="81" t="s">
        <v>6870</v>
      </c>
      <c r="G3673" s="81">
        <v>1</v>
      </c>
      <c r="H3673" s="82">
        <v>22</v>
      </c>
      <c r="I3673" s="92">
        <v>0.28000000000000003</v>
      </c>
      <c r="J3673" s="78">
        <f t="shared" si="119"/>
        <v>15.84</v>
      </c>
    </row>
    <row r="3674" spans="1:10" ht="15.5">
      <c r="A3674" s="34">
        <f t="shared" si="120"/>
        <v>3670</v>
      </c>
      <c r="B3674" s="81" t="s">
        <v>186</v>
      </c>
      <c r="C3674" s="81" t="s">
        <v>7649</v>
      </c>
      <c r="D3674" s="81" t="s">
        <v>7650</v>
      </c>
      <c r="E3674" s="81">
        <v>1</v>
      </c>
      <c r="F3674" s="81" t="s">
        <v>6870</v>
      </c>
      <c r="G3674" s="81">
        <v>1</v>
      </c>
      <c r="H3674" s="82">
        <v>25</v>
      </c>
      <c r="I3674" s="92">
        <v>0.28000000000000003</v>
      </c>
      <c r="J3674" s="78">
        <f t="shared" si="119"/>
        <v>18</v>
      </c>
    </row>
    <row r="3675" spans="1:10" ht="15.5">
      <c r="A3675" s="34">
        <f t="shared" si="120"/>
        <v>3671</v>
      </c>
      <c r="B3675" s="81" t="s">
        <v>186</v>
      </c>
      <c r="C3675" s="81" t="s">
        <v>7651</v>
      </c>
      <c r="D3675" s="81" t="s">
        <v>7652</v>
      </c>
      <c r="E3675" s="81">
        <v>1</v>
      </c>
      <c r="F3675" s="81" t="s">
        <v>6870</v>
      </c>
      <c r="G3675" s="81">
        <v>1</v>
      </c>
      <c r="H3675" s="82">
        <v>19</v>
      </c>
      <c r="I3675" s="92">
        <v>0.28000000000000003</v>
      </c>
      <c r="J3675" s="78">
        <f t="shared" si="119"/>
        <v>13.68</v>
      </c>
    </row>
    <row r="3676" spans="1:10" ht="15.5">
      <c r="A3676" s="34">
        <f t="shared" si="120"/>
        <v>3672</v>
      </c>
      <c r="B3676" s="81" t="s">
        <v>186</v>
      </c>
      <c r="C3676" s="81" t="s">
        <v>7653</v>
      </c>
      <c r="D3676" s="81" t="s">
        <v>7654</v>
      </c>
      <c r="E3676" s="81">
        <v>1</v>
      </c>
      <c r="F3676" s="81" t="s">
        <v>6870</v>
      </c>
      <c r="G3676" s="81">
        <v>1</v>
      </c>
      <c r="H3676" s="82">
        <v>19</v>
      </c>
      <c r="I3676" s="92">
        <v>0.28000000000000003</v>
      </c>
      <c r="J3676" s="78">
        <f t="shared" si="119"/>
        <v>13.68</v>
      </c>
    </row>
    <row r="3677" spans="1:10" ht="15.5">
      <c r="A3677" s="34">
        <f t="shared" si="120"/>
        <v>3673</v>
      </c>
      <c r="B3677" s="81" t="s">
        <v>186</v>
      </c>
      <c r="C3677" s="81" t="s">
        <v>7655</v>
      </c>
      <c r="D3677" s="81" t="s">
        <v>7656</v>
      </c>
      <c r="E3677" s="81">
        <v>1</v>
      </c>
      <c r="F3677" s="81" t="s">
        <v>6870</v>
      </c>
      <c r="G3677" s="81">
        <v>1</v>
      </c>
      <c r="H3677" s="82">
        <v>22</v>
      </c>
      <c r="I3677" s="92">
        <v>0.28000000000000003</v>
      </c>
      <c r="J3677" s="78">
        <f t="shared" si="119"/>
        <v>15.84</v>
      </c>
    </row>
    <row r="3678" spans="1:10" ht="15.5">
      <c r="A3678" s="34">
        <f t="shared" si="120"/>
        <v>3674</v>
      </c>
      <c r="B3678" s="81" t="s">
        <v>186</v>
      </c>
      <c r="C3678" s="81" t="s">
        <v>7657</v>
      </c>
      <c r="D3678" s="81" t="s">
        <v>7658</v>
      </c>
      <c r="E3678" s="81">
        <v>1</v>
      </c>
      <c r="F3678" s="81" t="s">
        <v>6870</v>
      </c>
      <c r="G3678" s="81">
        <v>1</v>
      </c>
      <c r="H3678" s="82">
        <v>24.2</v>
      </c>
      <c r="I3678" s="92">
        <v>0.28000000000000003</v>
      </c>
      <c r="J3678" s="78">
        <f t="shared" si="119"/>
        <v>17.423999999999999</v>
      </c>
    </row>
    <row r="3679" spans="1:10" ht="15.5">
      <c r="A3679" s="34">
        <f t="shared" si="120"/>
        <v>3675</v>
      </c>
      <c r="B3679" s="81" t="s">
        <v>186</v>
      </c>
      <c r="C3679" s="81" t="s">
        <v>7659</v>
      </c>
      <c r="D3679" s="81" t="s">
        <v>7660</v>
      </c>
      <c r="E3679" s="81">
        <v>1</v>
      </c>
      <c r="F3679" s="81" t="s">
        <v>6870</v>
      </c>
      <c r="G3679" s="81">
        <v>1</v>
      </c>
      <c r="H3679" s="82">
        <v>23.25</v>
      </c>
      <c r="I3679" s="92">
        <v>0.28000000000000003</v>
      </c>
      <c r="J3679" s="78">
        <f t="shared" si="119"/>
        <v>16.739999999999998</v>
      </c>
    </row>
    <row r="3680" spans="1:10" ht="15.5">
      <c r="A3680" s="34">
        <f t="shared" si="120"/>
        <v>3676</v>
      </c>
      <c r="B3680" s="81" t="s">
        <v>186</v>
      </c>
      <c r="C3680" s="81" t="s">
        <v>7661</v>
      </c>
      <c r="D3680" s="81" t="s">
        <v>7662</v>
      </c>
      <c r="E3680" s="81">
        <v>1</v>
      </c>
      <c r="F3680" s="81" t="s">
        <v>6870</v>
      </c>
      <c r="G3680" s="81">
        <v>1</v>
      </c>
      <c r="H3680" s="82">
        <v>47.5</v>
      </c>
      <c r="I3680" s="92">
        <v>0.28000000000000003</v>
      </c>
      <c r="J3680" s="78">
        <f t="shared" si="119"/>
        <v>34.199999999999996</v>
      </c>
    </row>
    <row r="3681" spans="1:10" ht="15.5">
      <c r="A3681" s="34">
        <f t="shared" si="120"/>
        <v>3677</v>
      </c>
      <c r="B3681" s="81" t="s">
        <v>186</v>
      </c>
      <c r="C3681" s="81" t="s">
        <v>7663</v>
      </c>
      <c r="D3681" s="81" t="s">
        <v>7664</v>
      </c>
      <c r="E3681" s="81">
        <v>1</v>
      </c>
      <c r="F3681" s="81" t="s">
        <v>6870</v>
      </c>
      <c r="G3681" s="81">
        <v>1</v>
      </c>
      <c r="H3681" s="82">
        <v>51.5</v>
      </c>
      <c r="I3681" s="92">
        <v>0.28000000000000003</v>
      </c>
      <c r="J3681" s="78">
        <f t="shared" si="119"/>
        <v>37.08</v>
      </c>
    </row>
    <row r="3682" spans="1:10" ht="15.5">
      <c r="A3682" s="34">
        <f t="shared" si="120"/>
        <v>3678</v>
      </c>
      <c r="B3682" s="81" t="s">
        <v>186</v>
      </c>
      <c r="C3682" s="81" t="s">
        <v>7665</v>
      </c>
      <c r="D3682" s="81" t="s">
        <v>7666</v>
      </c>
      <c r="E3682" s="81">
        <v>1</v>
      </c>
      <c r="F3682" s="81" t="s">
        <v>6870</v>
      </c>
      <c r="G3682" s="81">
        <v>1</v>
      </c>
      <c r="H3682" s="82">
        <v>44.5</v>
      </c>
      <c r="I3682" s="92">
        <v>0.28000000000000003</v>
      </c>
      <c r="J3682" s="78">
        <f t="shared" si="119"/>
        <v>32.04</v>
      </c>
    </row>
    <row r="3683" spans="1:10" ht="15.5">
      <c r="A3683" s="34">
        <f t="shared" si="120"/>
        <v>3679</v>
      </c>
      <c r="B3683" s="81" t="s">
        <v>186</v>
      </c>
      <c r="C3683" s="81" t="s">
        <v>7667</v>
      </c>
      <c r="D3683" s="81" t="s">
        <v>7668</v>
      </c>
      <c r="E3683" s="81">
        <v>1</v>
      </c>
      <c r="F3683" s="81" t="s">
        <v>6870</v>
      </c>
      <c r="G3683" s="81">
        <v>1</v>
      </c>
      <c r="H3683" s="82">
        <v>4</v>
      </c>
      <c r="I3683" s="92">
        <v>0.28000000000000003</v>
      </c>
      <c r="J3683" s="78">
        <f t="shared" si="119"/>
        <v>2.88</v>
      </c>
    </row>
    <row r="3684" spans="1:10" ht="15.5">
      <c r="A3684" s="34">
        <f t="shared" si="120"/>
        <v>3680</v>
      </c>
      <c r="B3684" s="81" t="s">
        <v>186</v>
      </c>
      <c r="C3684" s="81" t="s">
        <v>7669</v>
      </c>
      <c r="D3684" s="81" t="s">
        <v>7670</v>
      </c>
      <c r="E3684" s="81">
        <v>1</v>
      </c>
      <c r="F3684" s="81" t="s">
        <v>6870</v>
      </c>
      <c r="G3684" s="81">
        <v>1</v>
      </c>
      <c r="H3684" s="82">
        <v>123</v>
      </c>
      <c r="I3684" s="92">
        <v>0.28000000000000003</v>
      </c>
      <c r="J3684" s="78">
        <f t="shared" si="119"/>
        <v>88.56</v>
      </c>
    </row>
    <row r="3685" spans="1:10" ht="15.5">
      <c r="A3685" s="34">
        <f t="shared" si="120"/>
        <v>3681</v>
      </c>
      <c r="B3685" s="81" t="s">
        <v>186</v>
      </c>
      <c r="C3685" s="81" t="s">
        <v>7671</v>
      </c>
      <c r="D3685" s="81" t="s">
        <v>7672</v>
      </c>
      <c r="E3685" s="81">
        <v>1</v>
      </c>
      <c r="F3685" s="81" t="s">
        <v>6870</v>
      </c>
      <c r="G3685" s="81">
        <v>1</v>
      </c>
      <c r="H3685" s="82">
        <v>16.5</v>
      </c>
      <c r="I3685" s="92">
        <v>0.28000000000000003</v>
      </c>
      <c r="J3685" s="78">
        <f t="shared" si="119"/>
        <v>11.879999999999999</v>
      </c>
    </row>
    <row r="3686" spans="1:10" ht="15.5">
      <c r="A3686" s="34">
        <f t="shared" si="120"/>
        <v>3682</v>
      </c>
      <c r="B3686" s="81" t="s">
        <v>186</v>
      </c>
      <c r="C3686" s="81" t="s">
        <v>7673</v>
      </c>
      <c r="D3686" s="81" t="s">
        <v>7674</v>
      </c>
      <c r="E3686" s="81">
        <v>1</v>
      </c>
      <c r="F3686" s="81" t="s">
        <v>6870</v>
      </c>
      <c r="G3686" s="81">
        <v>1</v>
      </c>
      <c r="H3686" s="82">
        <v>21.45</v>
      </c>
      <c r="I3686" s="92">
        <v>0.28000000000000003</v>
      </c>
      <c r="J3686" s="78">
        <f t="shared" si="119"/>
        <v>15.443999999999999</v>
      </c>
    </row>
    <row r="3687" spans="1:10" ht="15.5">
      <c r="A3687" s="34">
        <f t="shared" si="120"/>
        <v>3683</v>
      </c>
      <c r="B3687" s="81" t="s">
        <v>186</v>
      </c>
      <c r="C3687" s="81" t="s">
        <v>7675</v>
      </c>
      <c r="D3687" s="81" t="s">
        <v>7676</v>
      </c>
      <c r="E3687" s="81">
        <v>1</v>
      </c>
      <c r="F3687" s="81" t="s">
        <v>6870</v>
      </c>
      <c r="G3687" s="81">
        <v>1</v>
      </c>
      <c r="H3687" s="82">
        <v>23.4</v>
      </c>
      <c r="I3687" s="92">
        <v>0.28000000000000003</v>
      </c>
      <c r="J3687" s="78">
        <f t="shared" si="119"/>
        <v>16.847999999999999</v>
      </c>
    </row>
    <row r="3688" spans="1:10" ht="29">
      <c r="A3688" s="34">
        <f t="shared" si="120"/>
        <v>3684</v>
      </c>
      <c r="B3688" s="81" t="s">
        <v>186</v>
      </c>
      <c r="C3688" s="81" t="s">
        <v>7677</v>
      </c>
      <c r="D3688" s="81" t="s">
        <v>7678</v>
      </c>
      <c r="E3688" s="81">
        <v>1</v>
      </c>
      <c r="F3688" s="81" t="s">
        <v>6870</v>
      </c>
      <c r="G3688" s="81">
        <v>1</v>
      </c>
      <c r="H3688" s="82">
        <v>799</v>
      </c>
      <c r="I3688" s="92">
        <v>0.28000000000000003</v>
      </c>
      <c r="J3688" s="78">
        <f t="shared" si="119"/>
        <v>575.28</v>
      </c>
    </row>
    <row r="3689" spans="1:10" ht="29">
      <c r="A3689" s="34">
        <f t="shared" si="120"/>
        <v>3685</v>
      </c>
      <c r="B3689" s="81" t="s">
        <v>186</v>
      </c>
      <c r="C3689" s="81" t="s">
        <v>7679</v>
      </c>
      <c r="D3689" s="81" t="s">
        <v>7680</v>
      </c>
      <c r="E3689" s="81">
        <v>1</v>
      </c>
      <c r="F3689" s="81" t="s">
        <v>6870</v>
      </c>
      <c r="G3689" s="81">
        <v>1</v>
      </c>
      <c r="H3689" s="82">
        <v>806.5</v>
      </c>
      <c r="I3689" s="92">
        <v>0.28000000000000003</v>
      </c>
      <c r="J3689" s="78">
        <f t="shared" si="119"/>
        <v>580.67999999999995</v>
      </c>
    </row>
    <row r="3690" spans="1:10" ht="29">
      <c r="A3690" s="34">
        <f t="shared" si="120"/>
        <v>3686</v>
      </c>
      <c r="B3690" s="81" t="s">
        <v>186</v>
      </c>
      <c r="C3690" s="81" t="s">
        <v>7681</v>
      </c>
      <c r="D3690" s="81" t="s">
        <v>7682</v>
      </c>
      <c r="E3690" s="81">
        <v>1</v>
      </c>
      <c r="F3690" s="81" t="s">
        <v>6870</v>
      </c>
      <c r="G3690" s="81">
        <v>1</v>
      </c>
      <c r="H3690" s="82">
        <v>4144</v>
      </c>
      <c r="I3690" s="92">
        <v>0.28000000000000003</v>
      </c>
      <c r="J3690" s="78">
        <f t="shared" si="119"/>
        <v>2983.68</v>
      </c>
    </row>
    <row r="3691" spans="1:10" ht="15.5">
      <c r="A3691" s="34">
        <f t="shared" si="120"/>
        <v>3687</v>
      </c>
      <c r="B3691" s="81" t="s">
        <v>186</v>
      </c>
      <c r="C3691" s="81" t="s">
        <v>7683</v>
      </c>
      <c r="D3691" s="81" t="s">
        <v>7684</v>
      </c>
      <c r="E3691" s="81">
        <v>1</v>
      </c>
      <c r="F3691" s="81" t="s">
        <v>6870</v>
      </c>
      <c r="G3691" s="81">
        <v>1</v>
      </c>
      <c r="H3691" s="82">
        <v>188.5</v>
      </c>
      <c r="I3691" s="92">
        <v>0.28000000000000003</v>
      </c>
      <c r="J3691" s="78">
        <f t="shared" si="119"/>
        <v>135.72</v>
      </c>
    </row>
    <row r="3692" spans="1:10" ht="15.5">
      <c r="A3692" s="34">
        <f t="shared" si="120"/>
        <v>3688</v>
      </c>
      <c r="B3692" s="81" t="s">
        <v>186</v>
      </c>
      <c r="C3692" s="81" t="s">
        <v>7685</v>
      </c>
      <c r="D3692" s="81" t="s">
        <v>7686</v>
      </c>
      <c r="E3692" s="81">
        <v>1</v>
      </c>
      <c r="F3692" s="81" t="s">
        <v>6870</v>
      </c>
      <c r="G3692" s="81">
        <v>1</v>
      </c>
      <c r="H3692" s="82">
        <v>124</v>
      </c>
      <c r="I3692" s="92">
        <v>0.28000000000000003</v>
      </c>
      <c r="J3692" s="78">
        <f t="shared" si="119"/>
        <v>89.28</v>
      </c>
    </row>
    <row r="3693" spans="1:10" ht="15.5">
      <c r="A3693" s="34">
        <f t="shared" si="120"/>
        <v>3689</v>
      </c>
      <c r="B3693" s="81" t="s">
        <v>186</v>
      </c>
      <c r="C3693" s="81" t="s">
        <v>7687</v>
      </c>
      <c r="D3693" s="81" t="s">
        <v>7688</v>
      </c>
      <c r="E3693" s="81">
        <v>1</v>
      </c>
      <c r="F3693" s="81" t="s">
        <v>6870</v>
      </c>
      <c r="G3693" s="81">
        <v>1</v>
      </c>
      <c r="H3693" s="82">
        <v>140.25</v>
      </c>
      <c r="I3693" s="92">
        <v>0.28000000000000003</v>
      </c>
      <c r="J3693" s="78">
        <f t="shared" si="119"/>
        <v>100.97999999999999</v>
      </c>
    </row>
    <row r="3694" spans="1:10" ht="15.5">
      <c r="A3694" s="34">
        <f t="shared" si="120"/>
        <v>3690</v>
      </c>
      <c r="B3694" s="81" t="s">
        <v>186</v>
      </c>
      <c r="C3694" s="81" t="s">
        <v>7689</v>
      </c>
      <c r="D3694" s="81" t="s">
        <v>7690</v>
      </c>
      <c r="E3694" s="81">
        <v>1</v>
      </c>
      <c r="F3694" s="81" t="s">
        <v>6870</v>
      </c>
      <c r="G3694" s="81">
        <v>1</v>
      </c>
      <c r="H3694" s="82">
        <v>140.25</v>
      </c>
      <c r="I3694" s="92">
        <v>0.28000000000000003</v>
      </c>
      <c r="J3694" s="78">
        <f t="shared" si="119"/>
        <v>100.97999999999999</v>
      </c>
    </row>
    <row r="3695" spans="1:10" ht="15.5">
      <c r="A3695" s="34">
        <f t="shared" si="120"/>
        <v>3691</v>
      </c>
      <c r="B3695" s="81" t="s">
        <v>186</v>
      </c>
      <c r="C3695" s="81" t="s">
        <v>7691</v>
      </c>
      <c r="D3695" s="81" t="s">
        <v>7692</v>
      </c>
      <c r="E3695" s="81">
        <v>1</v>
      </c>
      <c r="F3695" s="81" t="s">
        <v>6870</v>
      </c>
      <c r="G3695" s="81">
        <v>1</v>
      </c>
      <c r="H3695" s="82">
        <v>49</v>
      </c>
      <c r="I3695" s="92">
        <v>0.28000000000000003</v>
      </c>
      <c r="J3695" s="78">
        <f t="shared" si="119"/>
        <v>35.28</v>
      </c>
    </row>
    <row r="3696" spans="1:10" ht="15.5">
      <c r="A3696" s="34">
        <f t="shared" si="120"/>
        <v>3692</v>
      </c>
      <c r="B3696" s="81" t="s">
        <v>186</v>
      </c>
      <c r="C3696" s="81" t="s">
        <v>7693</v>
      </c>
      <c r="D3696" s="81" t="s">
        <v>7694</v>
      </c>
      <c r="E3696" s="81">
        <v>1</v>
      </c>
      <c r="F3696" s="81" t="s">
        <v>6870</v>
      </c>
      <c r="G3696" s="81">
        <v>1</v>
      </c>
      <c r="H3696" s="82">
        <v>23</v>
      </c>
      <c r="I3696" s="92">
        <v>0.28000000000000003</v>
      </c>
      <c r="J3696" s="78">
        <f t="shared" si="119"/>
        <v>16.559999999999999</v>
      </c>
    </row>
    <row r="3697" spans="1:10" ht="15.5">
      <c r="A3697" s="34">
        <f t="shared" si="120"/>
        <v>3693</v>
      </c>
      <c r="B3697" s="81" t="s">
        <v>186</v>
      </c>
      <c r="C3697" s="81" t="s">
        <v>7695</v>
      </c>
      <c r="D3697" s="81" t="s">
        <v>7696</v>
      </c>
      <c r="E3697" s="81">
        <v>1</v>
      </c>
      <c r="F3697" s="81" t="s">
        <v>6870</v>
      </c>
      <c r="G3697" s="81">
        <v>1</v>
      </c>
      <c r="H3697" s="82">
        <v>19.75</v>
      </c>
      <c r="I3697" s="92">
        <v>0.28000000000000003</v>
      </c>
      <c r="J3697" s="78">
        <f t="shared" si="119"/>
        <v>14.219999999999999</v>
      </c>
    </row>
    <row r="3698" spans="1:10" ht="15.5">
      <c r="A3698" s="34">
        <f t="shared" si="120"/>
        <v>3694</v>
      </c>
      <c r="B3698" s="81" t="s">
        <v>186</v>
      </c>
      <c r="C3698" s="81" t="s">
        <v>7697</v>
      </c>
      <c r="D3698" s="81" t="s">
        <v>7698</v>
      </c>
      <c r="E3698" s="81">
        <v>1</v>
      </c>
      <c r="F3698" s="81" t="s">
        <v>6870</v>
      </c>
      <c r="G3698" s="81">
        <v>1</v>
      </c>
      <c r="H3698" s="82">
        <v>23</v>
      </c>
      <c r="I3698" s="92">
        <v>0.28000000000000003</v>
      </c>
      <c r="J3698" s="78">
        <f t="shared" ref="J3698:J3761" si="121">H3698*(1-I3698)</f>
        <v>16.559999999999999</v>
      </c>
    </row>
    <row r="3699" spans="1:10" ht="15.5">
      <c r="A3699" s="34">
        <f t="shared" si="120"/>
        <v>3695</v>
      </c>
      <c r="B3699" s="81" t="s">
        <v>186</v>
      </c>
      <c r="C3699" s="81" t="s">
        <v>7699</v>
      </c>
      <c r="D3699" s="81" t="s">
        <v>7700</v>
      </c>
      <c r="E3699" s="81">
        <v>1</v>
      </c>
      <c r="F3699" s="81" t="s">
        <v>6870</v>
      </c>
      <c r="G3699" s="81">
        <v>1</v>
      </c>
      <c r="H3699" s="82">
        <v>23</v>
      </c>
      <c r="I3699" s="92">
        <v>0.28000000000000003</v>
      </c>
      <c r="J3699" s="78">
        <f t="shared" si="121"/>
        <v>16.559999999999999</v>
      </c>
    </row>
    <row r="3700" spans="1:10" ht="15.5">
      <c r="A3700" s="34">
        <f t="shared" si="120"/>
        <v>3696</v>
      </c>
      <c r="B3700" s="81" t="s">
        <v>186</v>
      </c>
      <c r="C3700" s="81" t="s">
        <v>7701</v>
      </c>
      <c r="D3700" s="81" t="s">
        <v>7702</v>
      </c>
      <c r="E3700" s="81">
        <v>1</v>
      </c>
      <c r="F3700" s="81" t="s">
        <v>6870</v>
      </c>
      <c r="G3700" s="81">
        <v>1</v>
      </c>
      <c r="H3700" s="82">
        <v>49</v>
      </c>
      <c r="I3700" s="92">
        <v>0.28000000000000003</v>
      </c>
      <c r="J3700" s="78">
        <f t="shared" si="121"/>
        <v>35.28</v>
      </c>
    </row>
    <row r="3701" spans="1:10" ht="15.5">
      <c r="A3701" s="34">
        <f t="shared" si="120"/>
        <v>3697</v>
      </c>
      <c r="B3701" s="81" t="s">
        <v>186</v>
      </c>
      <c r="C3701" s="81" t="s">
        <v>7703</v>
      </c>
      <c r="D3701" s="81" t="s">
        <v>7704</v>
      </c>
      <c r="E3701" s="81">
        <v>1</v>
      </c>
      <c r="F3701" s="81" t="s">
        <v>6870</v>
      </c>
      <c r="G3701" s="81">
        <v>1</v>
      </c>
      <c r="H3701" s="82">
        <v>124</v>
      </c>
      <c r="I3701" s="92">
        <v>0.28000000000000003</v>
      </c>
      <c r="J3701" s="78">
        <f t="shared" si="121"/>
        <v>89.28</v>
      </c>
    </row>
    <row r="3702" spans="1:10" ht="15.5">
      <c r="A3702" s="34">
        <f t="shared" si="120"/>
        <v>3698</v>
      </c>
      <c r="B3702" s="81" t="s">
        <v>186</v>
      </c>
      <c r="C3702" s="81" t="s">
        <v>7705</v>
      </c>
      <c r="D3702" s="81" t="s">
        <v>7706</v>
      </c>
      <c r="E3702" s="81">
        <v>1</v>
      </c>
      <c r="F3702" s="81" t="s">
        <v>6870</v>
      </c>
      <c r="G3702" s="81">
        <v>1</v>
      </c>
      <c r="H3702" s="82">
        <v>124</v>
      </c>
      <c r="I3702" s="92">
        <v>0.28000000000000003</v>
      </c>
      <c r="J3702" s="78">
        <f t="shared" si="121"/>
        <v>89.28</v>
      </c>
    </row>
    <row r="3703" spans="1:10" ht="15.5">
      <c r="A3703" s="34">
        <f t="shared" si="120"/>
        <v>3699</v>
      </c>
      <c r="B3703" s="81" t="s">
        <v>186</v>
      </c>
      <c r="C3703" s="81" t="s">
        <v>7707</v>
      </c>
      <c r="D3703" s="81" t="s">
        <v>7708</v>
      </c>
      <c r="E3703" s="81">
        <v>1</v>
      </c>
      <c r="F3703" s="81" t="s">
        <v>6870</v>
      </c>
      <c r="G3703" s="81">
        <v>1</v>
      </c>
      <c r="H3703" s="82">
        <v>140.25</v>
      </c>
      <c r="I3703" s="92">
        <v>0.28000000000000003</v>
      </c>
      <c r="J3703" s="78">
        <f t="shared" si="121"/>
        <v>100.97999999999999</v>
      </c>
    </row>
    <row r="3704" spans="1:10" ht="15.5">
      <c r="A3704" s="34">
        <f t="shared" si="120"/>
        <v>3700</v>
      </c>
      <c r="B3704" s="81" t="s">
        <v>186</v>
      </c>
      <c r="C3704" s="81" t="s">
        <v>7709</v>
      </c>
      <c r="D3704" s="81" t="s">
        <v>7710</v>
      </c>
      <c r="E3704" s="81">
        <v>1</v>
      </c>
      <c r="F3704" s="81" t="s">
        <v>6870</v>
      </c>
      <c r="G3704" s="81">
        <v>1</v>
      </c>
      <c r="H3704" s="82">
        <v>140.25</v>
      </c>
      <c r="I3704" s="92">
        <v>0.28000000000000003</v>
      </c>
      <c r="J3704" s="78">
        <f t="shared" si="121"/>
        <v>100.97999999999999</v>
      </c>
    </row>
    <row r="3705" spans="1:10" ht="15.5">
      <c r="A3705" s="34">
        <f t="shared" si="120"/>
        <v>3701</v>
      </c>
      <c r="B3705" s="81" t="s">
        <v>186</v>
      </c>
      <c r="C3705" s="81" t="s">
        <v>7711</v>
      </c>
      <c r="D3705" s="81" t="s">
        <v>7712</v>
      </c>
      <c r="E3705" s="81">
        <v>1</v>
      </c>
      <c r="F3705" s="81" t="s">
        <v>6870</v>
      </c>
      <c r="G3705" s="81">
        <v>1</v>
      </c>
      <c r="H3705" s="82">
        <v>128.25</v>
      </c>
      <c r="I3705" s="92">
        <v>0.28000000000000003</v>
      </c>
      <c r="J3705" s="78">
        <f t="shared" si="121"/>
        <v>92.34</v>
      </c>
    </row>
    <row r="3706" spans="1:10" ht="15.5">
      <c r="A3706" s="34">
        <f t="shared" si="120"/>
        <v>3702</v>
      </c>
      <c r="B3706" s="81" t="s">
        <v>186</v>
      </c>
      <c r="C3706" s="81" t="s">
        <v>7713</v>
      </c>
      <c r="D3706" s="81" t="s">
        <v>7714</v>
      </c>
      <c r="E3706" s="81">
        <v>1</v>
      </c>
      <c r="F3706" s="81" t="s">
        <v>6870</v>
      </c>
      <c r="G3706" s="81">
        <v>1</v>
      </c>
      <c r="H3706" s="82">
        <v>10</v>
      </c>
      <c r="I3706" s="92">
        <v>0.28000000000000003</v>
      </c>
      <c r="J3706" s="78">
        <f t="shared" si="121"/>
        <v>7.1999999999999993</v>
      </c>
    </row>
    <row r="3707" spans="1:10" ht="15.5">
      <c r="A3707" s="34">
        <f t="shared" si="120"/>
        <v>3703</v>
      </c>
      <c r="B3707" s="81" t="s">
        <v>186</v>
      </c>
      <c r="C3707" s="81" t="s">
        <v>7715</v>
      </c>
      <c r="D3707" s="81" t="s">
        <v>7716</v>
      </c>
      <c r="E3707" s="81">
        <v>1</v>
      </c>
      <c r="F3707" s="81" t="s">
        <v>6870</v>
      </c>
      <c r="G3707" s="81">
        <v>1</v>
      </c>
      <c r="H3707" s="82">
        <v>10</v>
      </c>
      <c r="I3707" s="92">
        <v>0.28000000000000003</v>
      </c>
      <c r="J3707" s="78">
        <f t="shared" si="121"/>
        <v>7.1999999999999993</v>
      </c>
    </row>
    <row r="3708" spans="1:10" ht="15.5">
      <c r="A3708" s="34">
        <f t="shared" si="120"/>
        <v>3704</v>
      </c>
      <c r="B3708" s="81" t="s">
        <v>186</v>
      </c>
      <c r="C3708" s="81" t="s">
        <v>7717</v>
      </c>
      <c r="D3708" s="81" t="s">
        <v>7718</v>
      </c>
      <c r="E3708" s="81">
        <v>1</v>
      </c>
      <c r="F3708" s="81" t="s">
        <v>6870</v>
      </c>
      <c r="G3708" s="81">
        <v>1</v>
      </c>
      <c r="H3708" s="82">
        <v>49</v>
      </c>
      <c r="I3708" s="92">
        <v>0.28000000000000003</v>
      </c>
      <c r="J3708" s="78">
        <f t="shared" si="121"/>
        <v>35.28</v>
      </c>
    </row>
    <row r="3709" spans="1:10" ht="15.5">
      <c r="A3709" s="34">
        <f t="shared" si="120"/>
        <v>3705</v>
      </c>
      <c r="B3709" s="81" t="s">
        <v>186</v>
      </c>
      <c r="C3709" s="81" t="s">
        <v>7719</v>
      </c>
      <c r="D3709" s="81" t="s">
        <v>7720</v>
      </c>
      <c r="E3709" s="81">
        <v>1</v>
      </c>
      <c r="F3709" s="81" t="s">
        <v>6870</v>
      </c>
      <c r="G3709" s="81">
        <v>1</v>
      </c>
      <c r="H3709" s="82">
        <v>46.75</v>
      </c>
      <c r="I3709" s="92">
        <v>0.28000000000000003</v>
      </c>
      <c r="J3709" s="78">
        <f t="shared" si="121"/>
        <v>33.659999999999997</v>
      </c>
    </row>
    <row r="3710" spans="1:10" ht="43.5">
      <c r="A3710" s="34">
        <f t="shared" si="120"/>
        <v>3706</v>
      </c>
      <c r="B3710" s="81" t="s">
        <v>186</v>
      </c>
      <c r="C3710" s="81" t="s">
        <v>7721</v>
      </c>
      <c r="D3710" s="81" t="s">
        <v>7722</v>
      </c>
      <c r="E3710" s="81">
        <v>1</v>
      </c>
      <c r="F3710" s="81" t="s">
        <v>6870</v>
      </c>
      <c r="G3710" s="81">
        <v>1</v>
      </c>
      <c r="H3710" s="82">
        <v>22.3</v>
      </c>
      <c r="I3710" s="92">
        <v>0.28000000000000003</v>
      </c>
      <c r="J3710" s="78">
        <f t="shared" si="121"/>
        <v>16.056000000000001</v>
      </c>
    </row>
    <row r="3711" spans="1:10" ht="15.5">
      <c r="A3711" s="34">
        <f t="shared" si="120"/>
        <v>3707</v>
      </c>
      <c r="B3711" s="81" t="s">
        <v>186</v>
      </c>
      <c r="C3711" s="81" t="s">
        <v>7723</v>
      </c>
      <c r="D3711" s="81" t="s">
        <v>7724</v>
      </c>
      <c r="E3711" s="81">
        <v>1</v>
      </c>
      <c r="F3711" s="81" t="s">
        <v>6870</v>
      </c>
      <c r="G3711" s="81">
        <v>1</v>
      </c>
      <c r="H3711" s="82">
        <v>204.2</v>
      </c>
      <c r="I3711" s="92">
        <v>0.28000000000000003</v>
      </c>
      <c r="J3711" s="78">
        <f t="shared" si="121"/>
        <v>147.02399999999997</v>
      </c>
    </row>
    <row r="3712" spans="1:10" ht="15.5">
      <c r="A3712" s="34">
        <f t="shared" si="120"/>
        <v>3708</v>
      </c>
      <c r="B3712" s="81" t="s">
        <v>186</v>
      </c>
      <c r="C3712" s="81" t="s">
        <v>7725</v>
      </c>
      <c r="D3712" s="81" t="s">
        <v>7726</v>
      </c>
      <c r="E3712" s="81">
        <v>1</v>
      </c>
      <c r="F3712" s="81" t="s">
        <v>6870</v>
      </c>
      <c r="G3712" s="81">
        <v>1</v>
      </c>
      <c r="H3712" s="82">
        <v>19.5</v>
      </c>
      <c r="I3712" s="92">
        <v>0.28000000000000003</v>
      </c>
      <c r="J3712" s="78">
        <f t="shared" si="121"/>
        <v>14.04</v>
      </c>
    </row>
    <row r="3713" spans="1:10" ht="43.5">
      <c r="A3713" s="34">
        <f t="shared" si="120"/>
        <v>3709</v>
      </c>
      <c r="B3713" s="81" t="s">
        <v>186</v>
      </c>
      <c r="C3713" s="81" t="s">
        <v>7727</v>
      </c>
      <c r="D3713" s="81" t="s">
        <v>7728</v>
      </c>
      <c r="E3713" s="81">
        <v>1</v>
      </c>
      <c r="F3713" s="81" t="s">
        <v>6870</v>
      </c>
      <c r="G3713" s="81">
        <v>1</v>
      </c>
      <c r="H3713" s="82">
        <v>102.8</v>
      </c>
      <c r="I3713" s="92">
        <v>0.28000000000000003</v>
      </c>
      <c r="J3713" s="78">
        <f t="shared" si="121"/>
        <v>74.015999999999991</v>
      </c>
    </row>
    <row r="3714" spans="1:10" ht="15.5">
      <c r="A3714" s="34">
        <f t="shared" si="120"/>
        <v>3710</v>
      </c>
      <c r="B3714" s="81" t="s">
        <v>186</v>
      </c>
      <c r="C3714" s="81" t="s">
        <v>7729</v>
      </c>
      <c r="D3714" s="81" t="s">
        <v>7730</v>
      </c>
      <c r="E3714" s="81">
        <v>1</v>
      </c>
      <c r="F3714" s="81" t="s">
        <v>6870</v>
      </c>
      <c r="G3714" s="81">
        <v>1</v>
      </c>
      <c r="H3714" s="82">
        <v>19.5</v>
      </c>
      <c r="I3714" s="92">
        <v>0.28000000000000003</v>
      </c>
      <c r="J3714" s="78">
        <f t="shared" si="121"/>
        <v>14.04</v>
      </c>
    </row>
    <row r="3715" spans="1:10" ht="15.5">
      <c r="A3715" s="34">
        <f t="shared" si="120"/>
        <v>3711</v>
      </c>
      <c r="B3715" s="81" t="s">
        <v>186</v>
      </c>
      <c r="C3715" s="81" t="s">
        <v>7731</v>
      </c>
      <c r="D3715" s="81" t="s">
        <v>7732</v>
      </c>
      <c r="E3715" s="81">
        <v>1</v>
      </c>
      <c r="F3715" s="81" t="s">
        <v>6870</v>
      </c>
      <c r="G3715" s="81">
        <v>1</v>
      </c>
      <c r="H3715" s="82">
        <v>19.5</v>
      </c>
      <c r="I3715" s="92">
        <v>0.28000000000000003</v>
      </c>
      <c r="J3715" s="78">
        <f t="shared" si="121"/>
        <v>14.04</v>
      </c>
    </row>
    <row r="3716" spans="1:10" ht="15.5">
      <c r="A3716" s="34">
        <f t="shared" si="120"/>
        <v>3712</v>
      </c>
      <c r="B3716" s="81" t="s">
        <v>186</v>
      </c>
      <c r="C3716" s="81" t="s">
        <v>7733</v>
      </c>
      <c r="D3716" s="81" t="s">
        <v>7734</v>
      </c>
      <c r="E3716" s="81">
        <v>1</v>
      </c>
      <c r="F3716" s="81" t="s">
        <v>6870</v>
      </c>
      <c r="G3716" s="81">
        <v>1</v>
      </c>
      <c r="H3716" s="82">
        <v>27.8</v>
      </c>
      <c r="I3716" s="92">
        <v>0.28000000000000003</v>
      </c>
      <c r="J3716" s="78">
        <f t="shared" si="121"/>
        <v>20.015999999999998</v>
      </c>
    </row>
    <row r="3717" spans="1:10" ht="15.5">
      <c r="A3717" s="34">
        <f t="shared" si="120"/>
        <v>3713</v>
      </c>
      <c r="B3717" s="81" t="s">
        <v>186</v>
      </c>
      <c r="C3717" s="81" t="s">
        <v>7735</v>
      </c>
      <c r="D3717" s="81" t="s">
        <v>7736</v>
      </c>
      <c r="E3717" s="81">
        <v>1</v>
      </c>
      <c r="F3717" s="81" t="s">
        <v>6870</v>
      </c>
      <c r="G3717" s="81">
        <v>1</v>
      </c>
      <c r="H3717" s="82">
        <v>27.8</v>
      </c>
      <c r="I3717" s="92">
        <v>0.28000000000000003</v>
      </c>
      <c r="J3717" s="78">
        <f t="shared" si="121"/>
        <v>20.015999999999998</v>
      </c>
    </row>
    <row r="3718" spans="1:10" ht="29">
      <c r="A3718" s="34">
        <f t="shared" si="120"/>
        <v>3714</v>
      </c>
      <c r="B3718" s="81" t="s">
        <v>186</v>
      </c>
      <c r="C3718" s="81" t="s">
        <v>7737</v>
      </c>
      <c r="D3718" s="81" t="s">
        <v>7738</v>
      </c>
      <c r="E3718" s="81">
        <v>1</v>
      </c>
      <c r="F3718" s="81" t="s">
        <v>6870</v>
      </c>
      <c r="G3718" s="81">
        <v>1</v>
      </c>
      <c r="H3718" s="82">
        <v>181.9</v>
      </c>
      <c r="I3718" s="92">
        <v>0.28000000000000003</v>
      </c>
      <c r="J3718" s="78">
        <f t="shared" si="121"/>
        <v>130.96799999999999</v>
      </c>
    </row>
    <row r="3719" spans="1:10" ht="15.5">
      <c r="A3719" s="34">
        <f t="shared" si="120"/>
        <v>3715</v>
      </c>
      <c r="B3719" s="81" t="s">
        <v>186</v>
      </c>
      <c r="C3719" s="81" t="s">
        <v>7739</v>
      </c>
      <c r="D3719" s="81" t="s">
        <v>7706</v>
      </c>
      <c r="E3719" s="81">
        <v>1</v>
      </c>
      <c r="F3719" s="81" t="s">
        <v>6870</v>
      </c>
      <c r="G3719" s="81">
        <v>1</v>
      </c>
      <c r="H3719" s="82">
        <v>124</v>
      </c>
      <c r="I3719" s="92">
        <v>0.28000000000000003</v>
      </c>
      <c r="J3719" s="78">
        <f t="shared" si="121"/>
        <v>89.28</v>
      </c>
    </row>
    <row r="3720" spans="1:10" ht="29">
      <c r="A3720" s="34">
        <f t="shared" si="120"/>
        <v>3716</v>
      </c>
      <c r="B3720" s="81" t="s">
        <v>186</v>
      </c>
      <c r="C3720" s="81" t="s">
        <v>7740</v>
      </c>
      <c r="D3720" s="81" t="s">
        <v>7741</v>
      </c>
      <c r="E3720" s="81">
        <v>1</v>
      </c>
      <c r="F3720" s="81" t="s">
        <v>6870</v>
      </c>
      <c r="G3720" s="81">
        <v>1</v>
      </c>
      <c r="H3720" s="82">
        <v>116.5</v>
      </c>
      <c r="I3720" s="92">
        <v>0.28000000000000003</v>
      </c>
      <c r="J3720" s="78">
        <f t="shared" si="121"/>
        <v>83.88</v>
      </c>
    </row>
    <row r="3721" spans="1:10" ht="15.5">
      <c r="A3721" s="34">
        <f t="shared" si="120"/>
        <v>3717</v>
      </c>
      <c r="B3721" s="81" t="s">
        <v>186</v>
      </c>
      <c r="C3721" s="81" t="s">
        <v>7742</v>
      </c>
      <c r="D3721" s="81" t="s">
        <v>7686</v>
      </c>
      <c r="E3721" s="81">
        <v>1</v>
      </c>
      <c r="F3721" s="81" t="s">
        <v>6870</v>
      </c>
      <c r="G3721" s="81">
        <v>1</v>
      </c>
      <c r="H3721" s="82">
        <v>126.25</v>
      </c>
      <c r="I3721" s="92">
        <v>0.28000000000000003</v>
      </c>
      <c r="J3721" s="78">
        <f t="shared" si="121"/>
        <v>90.899999999999991</v>
      </c>
    </row>
    <row r="3722" spans="1:10" ht="15.5">
      <c r="A3722" s="34">
        <f t="shared" si="120"/>
        <v>3718</v>
      </c>
      <c r="B3722" s="81" t="s">
        <v>186</v>
      </c>
      <c r="C3722" s="81" t="s">
        <v>7743</v>
      </c>
      <c r="D3722" s="81" t="s">
        <v>7688</v>
      </c>
      <c r="E3722" s="81">
        <v>1</v>
      </c>
      <c r="F3722" s="81" t="s">
        <v>6870</v>
      </c>
      <c r="G3722" s="81">
        <v>1</v>
      </c>
      <c r="H3722" s="82">
        <v>140.25</v>
      </c>
      <c r="I3722" s="92">
        <v>0.28000000000000003</v>
      </c>
      <c r="J3722" s="78">
        <f t="shared" si="121"/>
        <v>100.97999999999999</v>
      </c>
    </row>
    <row r="3723" spans="1:10" ht="15.5">
      <c r="A3723" s="34">
        <f t="shared" si="120"/>
        <v>3719</v>
      </c>
      <c r="B3723" s="81" t="s">
        <v>186</v>
      </c>
      <c r="C3723" s="81" t="s">
        <v>7744</v>
      </c>
      <c r="D3723" s="81" t="s">
        <v>7690</v>
      </c>
      <c r="E3723" s="81">
        <v>1</v>
      </c>
      <c r="F3723" s="81" t="s">
        <v>6870</v>
      </c>
      <c r="G3723" s="81">
        <v>1</v>
      </c>
      <c r="H3723" s="82">
        <v>144.75</v>
      </c>
      <c r="I3723" s="92">
        <v>0.28000000000000003</v>
      </c>
      <c r="J3723" s="78">
        <f t="shared" si="121"/>
        <v>104.22</v>
      </c>
    </row>
    <row r="3724" spans="1:10" ht="15.5">
      <c r="A3724" s="34">
        <f t="shared" si="120"/>
        <v>3720</v>
      </c>
      <c r="B3724" s="81" t="s">
        <v>186</v>
      </c>
      <c r="C3724" s="81" t="s">
        <v>7745</v>
      </c>
      <c r="D3724" s="81" t="s">
        <v>7746</v>
      </c>
      <c r="E3724" s="81">
        <v>1</v>
      </c>
      <c r="F3724" s="81" t="s">
        <v>6870</v>
      </c>
      <c r="G3724" s="81">
        <v>1</v>
      </c>
      <c r="H3724" s="82">
        <v>49</v>
      </c>
      <c r="I3724" s="92">
        <v>0.28000000000000003</v>
      </c>
      <c r="J3724" s="78">
        <f t="shared" si="121"/>
        <v>35.28</v>
      </c>
    </row>
    <row r="3725" spans="1:10" ht="15.5">
      <c r="A3725" s="34">
        <f t="shared" si="120"/>
        <v>3721</v>
      </c>
      <c r="B3725" s="81" t="s">
        <v>186</v>
      </c>
      <c r="C3725" s="81" t="s">
        <v>7747</v>
      </c>
      <c r="D3725" s="81" t="s">
        <v>7748</v>
      </c>
      <c r="E3725" s="81">
        <v>1</v>
      </c>
      <c r="F3725" s="81" t="s">
        <v>6870</v>
      </c>
      <c r="G3725" s="81">
        <v>1</v>
      </c>
      <c r="H3725" s="82">
        <v>49</v>
      </c>
      <c r="I3725" s="92">
        <v>0.28000000000000003</v>
      </c>
      <c r="J3725" s="78">
        <f t="shared" si="121"/>
        <v>35.28</v>
      </c>
    </row>
    <row r="3726" spans="1:10" ht="15.5">
      <c r="A3726" s="34">
        <f t="shared" si="120"/>
        <v>3722</v>
      </c>
      <c r="B3726" s="81" t="s">
        <v>186</v>
      </c>
      <c r="C3726" s="81" t="s">
        <v>7749</v>
      </c>
      <c r="D3726" s="81" t="s">
        <v>7750</v>
      </c>
      <c r="E3726" s="81">
        <v>1</v>
      </c>
      <c r="F3726" s="81" t="s">
        <v>6870</v>
      </c>
      <c r="G3726" s="81">
        <v>1</v>
      </c>
      <c r="H3726" s="82">
        <v>128.25</v>
      </c>
      <c r="I3726" s="92">
        <v>0.28000000000000003</v>
      </c>
      <c r="J3726" s="78">
        <f t="shared" si="121"/>
        <v>92.34</v>
      </c>
    </row>
    <row r="3727" spans="1:10" ht="15.5">
      <c r="A3727" s="34">
        <f t="shared" si="120"/>
        <v>3723</v>
      </c>
      <c r="B3727" s="81" t="s">
        <v>186</v>
      </c>
      <c r="C3727" s="81" t="s">
        <v>7751</v>
      </c>
      <c r="D3727" s="81" t="s">
        <v>7752</v>
      </c>
      <c r="E3727" s="81">
        <v>1</v>
      </c>
      <c r="F3727" s="81" t="s">
        <v>6870</v>
      </c>
      <c r="G3727" s="81">
        <v>1</v>
      </c>
      <c r="H3727" s="82">
        <v>126.25</v>
      </c>
      <c r="I3727" s="92">
        <v>0.28000000000000003</v>
      </c>
      <c r="J3727" s="78">
        <f t="shared" si="121"/>
        <v>90.899999999999991</v>
      </c>
    </row>
    <row r="3728" spans="1:10" ht="15.5">
      <c r="A3728" s="34">
        <f t="shared" si="120"/>
        <v>3724</v>
      </c>
      <c r="B3728" s="81" t="s">
        <v>186</v>
      </c>
      <c r="C3728" s="81" t="s">
        <v>7753</v>
      </c>
      <c r="D3728" s="81" t="s">
        <v>7754</v>
      </c>
      <c r="E3728" s="81">
        <v>1</v>
      </c>
      <c r="F3728" s="81" t="s">
        <v>6870</v>
      </c>
      <c r="G3728" s="81">
        <v>1</v>
      </c>
      <c r="H3728" s="82">
        <v>140.25</v>
      </c>
      <c r="I3728" s="92">
        <v>0.28000000000000003</v>
      </c>
      <c r="J3728" s="78">
        <f t="shared" si="121"/>
        <v>100.97999999999999</v>
      </c>
    </row>
    <row r="3729" spans="1:10" ht="29">
      <c r="A3729" s="34">
        <f t="shared" si="120"/>
        <v>3725</v>
      </c>
      <c r="B3729" s="81" t="s">
        <v>186</v>
      </c>
      <c r="C3729" s="81" t="s">
        <v>7755</v>
      </c>
      <c r="D3729" s="81" t="s">
        <v>7756</v>
      </c>
      <c r="E3729" s="81">
        <v>1</v>
      </c>
      <c r="F3729" s="81" t="s">
        <v>6870</v>
      </c>
      <c r="G3729" s="81">
        <v>1</v>
      </c>
      <c r="H3729" s="82">
        <v>128.25</v>
      </c>
      <c r="I3729" s="92">
        <v>0.28000000000000003</v>
      </c>
      <c r="J3729" s="78">
        <f t="shared" si="121"/>
        <v>92.34</v>
      </c>
    </row>
    <row r="3730" spans="1:10" ht="15.5">
      <c r="A3730" s="34">
        <f t="shared" si="120"/>
        <v>3726</v>
      </c>
      <c r="B3730" s="81" t="s">
        <v>186</v>
      </c>
      <c r="C3730" s="81" t="s">
        <v>7757</v>
      </c>
      <c r="D3730" s="81" t="s">
        <v>7758</v>
      </c>
      <c r="E3730" s="81">
        <v>1</v>
      </c>
      <c r="F3730" s="81" t="s">
        <v>6870</v>
      </c>
      <c r="G3730" s="81">
        <v>1</v>
      </c>
      <c r="H3730" s="82">
        <v>49</v>
      </c>
      <c r="I3730" s="92">
        <v>0.28000000000000003</v>
      </c>
      <c r="J3730" s="78">
        <f t="shared" si="121"/>
        <v>35.28</v>
      </c>
    </row>
    <row r="3731" spans="1:10" ht="15.5">
      <c r="A3731" s="34">
        <f t="shared" si="120"/>
        <v>3727</v>
      </c>
      <c r="B3731" s="81" t="s">
        <v>186</v>
      </c>
      <c r="C3731" s="81" t="s">
        <v>7759</v>
      </c>
      <c r="D3731" s="81" t="s">
        <v>7760</v>
      </c>
      <c r="E3731" s="81">
        <v>1</v>
      </c>
      <c r="F3731" s="81" t="s">
        <v>6870</v>
      </c>
      <c r="G3731" s="81">
        <v>1</v>
      </c>
      <c r="H3731" s="82">
        <v>49</v>
      </c>
      <c r="I3731" s="92">
        <v>0.28000000000000003</v>
      </c>
      <c r="J3731" s="78">
        <f t="shared" si="121"/>
        <v>35.28</v>
      </c>
    </row>
    <row r="3732" spans="1:10" ht="15.5">
      <c r="A3732" s="34">
        <f t="shared" si="120"/>
        <v>3728</v>
      </c>
      <c r="B3732" s="81" t="s">
        <v>186</v>
      </c>
      <c r="C3732" s="81" t="s">
        <v>7761</v>
      </c>
      <c r="D3732" s="81" t="s">
        <v>7762</v>
      </c>
      <c r="E3732" s="81">
        <v>1</v>
      </c>
      <c r="F3732" s="81" t="s">
        <v>6870</v>
      </c>
      <c r="G3732" s="81">
        <v>1</v>
      </c>
      <c r="H3732" s="82">
        <v>484</v>
      </c>
      <c r="I3732" s="92">
        <v>0.28000000000000003</v>
      </c>
      <c r="J3732" s="78">
        <f t="shared" si="121"/>
        <v>348.47999999999996</v>
      </c>
    </row>
    <row r="3733" spans="1:10" ht="15.5">
      <c r="A3733" s="34">
        <f t="shared" si="120"/>
        <v>3729</v>
      </c>
      <c r="B3733" s="81" t="s">
        <v>186</v>
      </c>
      <c r="C3733" s="81" t="s">
        <v>7763</v>
      </c>
      <c r="D3733" s="81" t="s">
        <v>7764</v>
      </c>
      <c r="E3733" s="81">
        <v>1</v>
      </c>
      <c r="F3733" s="81" t="s">
        <v>6870</v>
      </c>
      <c r="G3733" s="81">
        <v>1</v>
      </c>
      <c r="H3733" s="82">
        <v>8.75</v>
      </c>
      <c r="I3733" s="92">
        <v>0.28000000000000003</v>
      </c>
      <c r="J3733" s="78">
        <f t="shared" si="121"/>
        <v>6.3</v>
      </c>
    </row>
    <row r="3734" spans="1:10" ht="15.5">
      <c r="A3734" s="34">
        <f t="shared" si="120"/>
        <v>3730</v>
      </c>
      <c r="B3734" s="81" t="s">
        <v>186</v>
      </c>
      <c r="C3734" s="81" t="s">
        <v>7765</v>
      </c>
      <c r="D3734" s="81" t="s">
        <v>7766</v>
      </c>
      <c r="E3734" s="81">
        <v>1</v>
      </c>
      <c r="F3734" s="81" t="s">
        <v>6870</v>
      </c>
      <c r="G3734" s="81">
        <v>1</v>
      </c>
      <c r="H3734" s="82">
        <v>10</v>
      </c>
      <c r="I3734" s="92">
        <v>0.28000000000000003</v>
      </c>
      <c r="J3734" s="78">
        <f t="shared" si="121"/>
        <v>7.1999999999999993</v>
      </c>
    </row>
    <row r="3735" spans="1:10" ht="15.5">
      <c r="A3735" s="34">
        <f t="shared" ref="A3735:A3798" si="122">SUM(A3734+1)</f>
        <v>3731</v>
      </c>
      <c r="B3735" s="81" t="s">
        <v>186</v>
      </c>
      <c r="C3735" s="81" t="s">
        <v>7767</v>
      </c>
      <c r="D3735" s="81" t="s">
        <v>7768</v>
      </c>
      <c r="E3735" s="81">
        <v>1</v>
      </c>
      <c r="F3735" s="81" t="s">
        <v>6870</v>
      </c>
      <c r="G3735" s="81">
        <v>1</v>
      </c>
      <c r="H3735" s="82">
        <v>10</v>
      </c>
      <c r="I3735" s="92">
        <v>0.28000000000000003</v>
      </c>
      <c r="J3735" s="78">
        <f t="shared" si="121"/>
        <v>7.1999999999999993</v>
      </c>
    </row>
    <row r="3736" spans="1:10" ht="15.5">
      <c r="A3736" s="34">
        <f t="shared" si="122"/>
        <v>3732</v>
      </c>
      <c r="B3736" s="81" t="s">
        <v>186</v>
      </c>
      <c r="C3736" s="81" t="s">
        <v>7769</v>
      </c>
      <c r="D3736" s="81" t="s">
        <v>7770</v>
      </c>
      <c r="E3736" s="81">
        <v>1</v>
      </c>
      <c r="F3736" s="81" t="s">
        <v>6870</v>
      </c>
      <c r="G3736" s="81">
        <v>1</v>
      </c>
      <c r="H3736" s="82">
        <v>8.75</v>
      </c>
      <c r="I3736" s="92">
        <v>0.28000000000000003</v>
      </c>
      <c r="J3736" s="78">
        <f t="shared" si="121"/>
        <v>6.3</v>
      </c>
    </row>
    <row r="3737" spans="1:10" ht="15.5">
      <c r="A3737" s="34">
        <f t="shared" si="122"/>
        <v>3733</v>
      </c>
      <c r="B3737" s="81" t="s">
        <v>186</v>
      </c>
      <c r="C3737" s="81" t="s">
        <v>7771</v>
      </c>
      <c r="D3737" s="81" t="s">
        <v>7772</v>
      </c>
      <c r="E3737" s="81">
        <v>1</v>
      </c>
      <c r="F3737" s="81" t="s">
        <v>6870</v>
      </c>
      <c r="G3737" s="81">
        <v>1</v>
      </c>
      <c r="H3737" s="82">
        <v>8.75</v>
      </c>
      <c r="I3737" s="92">
        <v>0.28000000000000003</v>
      </c>
      <c r="J3737" s="78">
        <f t="shared" si="121"/>
        <v>6.3</v>
      </c>
    </row>
    <row r="3738" spans="1:10" ht="15.5">
      <c r="A3738" s="34">
        <f t="shared" si="122"/>
        <v>3734</v>
      </c>
      <c r="B3738" s="81" t="s">
        <v>186</v>
      </c>
      <c r="C3738" s="81" t="s">
        <v>7773</v>
      </c>
      <c r="D3738" s="81" t="s">
        <v>7774</v>
      </c>
      <c r="E3738" s="81">
        <v>1</v>
      </c>
      <c r="F3738" s="81" t="s">
        <v>6870</v>
      </c>
      <c r="G3738" s="81">
        <v>1</v>
      </c>
      <c r="H3738" s="82">
        <v>8.75</v>
      </c>
      <c r="I3738" s="92">
        <v>0.28000000000000003</v>
      </c>
      <c r="J3738" s="78">
        <f t="shared" si="121"/>
        <v>6.3</v>
      </c>
    </row>
    <row r="3739" spans="1:10" ht="15.5">
      <c r="A3739" s="34">
        <f t="shared" si="122"/>
        <v>3735</v>
      </c>
      <c r="B3739" s="81" t="s">
        <v>186</v>
      </c>
      <c r="C3739" s="81" t="s">
        <v>7775</v>
      </c>
      <c r="D3739" s="81" t="s">
        <v>7776</v>
      </c>
      <c r="E3739" s="81">
        <v>1</v>
      </c>
      <c r="F3739" s="81" t="s">
        <v>6870</v>
      </c>
      <c r="G3739" s="81">
        <v>1</v>
      </c>
      <c r="H3739" s="82">
        <v>2919.61</v>
      </c>
      <c r="I3739" s="92">
        <v>0.28000000000000003</v>
      </c>
      <c r="J3739" s="78">
        <f t="shared" si="121"/>
        <v>2102.1192000000001</v>
      </c>
    </row>
    <row r="3740" spans="1:10" ht="15.5">
      <c r="A3740" s="34">
        <f t="shared" si="122"/>
        <v>3736</v>
      </c>
      <c r="B3740" s="81" t="s">
        <v>186</v>
      </c>
      <c r="C3740" s="81" t="s">
        <v>7777</v>
      </c>
      <c r="D3740" s="81" t="s">
        <v>7778</v>
      </c>
      <c r="E3740" s="81">
        <v>1</v>
      </c>
      <c r="F3740" s="81" t="s">
        <v>6870</v>
      </c>
      <c r="G3740" s="81">
        <v>1</v>
      </c>
      <c r="H3740" s="82">
        <v>3214.89</v>
      </c>
      <c r="I3740" s="92">
        <v>0.28000000000000003</v>
      </c>
      <c r="J3740" s="78">
        <f t="shared" si="121"/>
        <v>2314.7207999999996</v>
      </c>
    </row>
    <row r="3741" spans="1:10" ht="15.5">
      <c r="A3741" s="34">
        <f t="shared" si="122"/>
        <v>3737</v>
      </c>
      <c r="B3741" s="81" t="s">
        <v>186</v>
      </c>
      <c r="C3741" s="81" t="s">
        <v>7779</v>
      </c>
      <c r="D3741" s="81" t="s">
        <v>7780</v>
      </c>
      <c r="E3741" s="81">
        <v>1</v>
      </c>
      <c r="F3741" s="81" t="s">
        <v>6870</v>
      </c>
      <c r="G3741" s="81">
        <v>1</v>
      </c>
      <c r="H3741" s="82">
        <v>2855.3</v>
      </c>
      <c r="I3741" s="92">
        <v>0.28000000000000003</v>
      </c>
      <c r="J3741" s="78">
        <f t="shared" si="121"/>
        <v>2055.8160000000003</v>
      </c>
    </row>
    <row r="3742" spans="1:10" ht="15.5">
      <c r="A3742" s="34">
        <f t="shared" si="122"/>
        <v>3738</v>
      </c>
      <c r="B3742" s="81" t="s">
        <v>186</v>
      </c>
      <c r="C3742" s="81" t="s">
        <v>7781</v>
      </c>
      <c r="D3742" s="81" t="s">
        <v>7782</v>
      </c>
      <c r="E3742" s="81">
        <v>1</v>
      </c>
      <c r="F3742" s="81" t="s">
        <v>6870</v>
      </c>
      <c r="G3742" s="81">
        <v>1</v>
      </c>
      <c r="H3742" s="82">
        <v>3928.13</v>
      </c>
      <c r="I3742" s="92">
        <v>0.28000000000000003</v>
      </c>
      <c r="J3742" s="78">
        <f t="shared" si="121"/>
        <v>2828.2536</v>
      </c>
    </row>
    <row r="3743" spans="1:10" ht="15.5">
      <c r="A3743" s="34">
        <f t="shared" si="122"/>
        <v>3739</v>
      </c>
      <c r="B3743" s="81" t="s">
        <v>186</v>
      </c>
      <c r="C3743" s="81" t="s">
        <v>7783</v>
      </c>
      <c r="D3743" s="81" t="s">
        <v>7784</v>
      </c>
      <c r="E3743" s="81">
        <v>1</v>
      </c>
      <c r="F3743" s="81" t="s">
        <v>6870</v>
      </c>
      <c r="G3743" s="81">
        <v>1</v>
      </c>
      <c r="H3743" s="82">
        <v>4359.16</v>
      </c>
      <c r="I3743" s="92">
        <v>0.28000000000000003</v>
      </c>
      <c r="J3743" s="78">
        <f t="shared" si="121"/>
        <v>3138.5951999999997</v>
      </c>
    </row>
    <row r="3744" spans="1:10" ht="15.5">
      <c r="A3744" s="34">
        <f t="shared" si="122"/>
        <v>3740</v>
      </c>
      <c r="B3744" s="81" t="s">
        <v>186</v>
      </c>
      <c r="C3744" s="81" t="s">
        <v>7785</v>
      </c>
      <c r="D3744" s="81" t="s">
        <v>7786</v>
      </c>
      <c r="E3744" s="81">
        <v>1</v>
      </c>
      <c r="F3744" s="81" t="s">
        <v>6870</v>
      </c>
      <c r="G3744" s="81">
        <v>1</v>
      </c>
      <c r="H3744" s="82">
        <v>4359.16</v>
      </c>
      <c r="I3744" s="92">
        <v>0.28000000000000003</v>
      </c>
      <c r="J3744" s="78">
        <f t="shared" si="121"/>
        <v>3138.5951999999997</v>
      </c>
    </row>
    <row r="3745" spans="1:10" ht="15.5">
      <c r="A3745" s="34">
        <f t="shared" si="122"/>
        <v>3741</v>
      </c>
      <c r="B3745" s="81" t="s">
        <v>186</v>
      </c>
      <c r="C3745" s="81" t="s">
        <v>7787</v>
      </c>
      <c r="D3745" s="81" t="s">
        <v>7786</v>
      </c>
      <c r="E3745" s="81">
        <v>1</v>
      </c>
      <c r="F3745" s="81" t="s">
        <v>6870</v>
      </c>
      <c r="G3745" s="81">
        <v>1</v>
      </c>
      <c r="H3745" s="82">
        <v>4643.7299999999996</v>
      </c>
      <c r="I3745" s="92">
        <v>0.28000000000000003</v>
      </c>
      <c r="J3745" s="78">
        <f t="shared" si="121"/>
        <v>3343.4855999999995</v>
      </c>
    </row>
    <row r="3746" spans="1:10" ht="15.5">
      <c r="A3746" s="34">
        <f t="shared" si="122"/>
        <v>3742</v>
      </c>
      <c r="B3746" s="81" t="s">
        <v>186</v>
      </c>
      <c r="C3746" s="81" t="s">
        <v>7788</v>
      </c>
      <c r="D3746" s="81" t="s">
        <v>7789</v>
      </c>
      <c r="E3746" s="81">
        <v>1</v>
      </c>
      <c r="F3746" s="81" t="s">
        <v>6870</v>
      </c>
      <c r="G3746" s="81">
        <v>1</v>
      </c>
      <c r="H3746" s="82">
        <v>3214.89</v>
      </c>
      <c r="I3746" s="92">
        <v>0.28000000000000003</v>
      </c>
      <c r="J3746" s="78">
        <f t="shared" si="121"/>
        <v>2314.7207999999996</v>
      </c>
    </row>
    <row r="3747" spans="1:10" ht="15.5">
      <c r="A3747" s="34">
        <f t="shared" si="122"/>
        <v>3743</v>
      </c>
      <c r="B3747" s="81" t="s">
        <v>186</v>
      </c>
      <c r="C3747" s="81" t="s">
        <v>7790</v>
      </c>
      <c r="D3747" s="81" t="s">
        <v>7791</v>
      </c>
      <c r="E3747" s="81">
        <v>1</v>
      </c>
      <c r="F3747" s="81" t="s">
        <v>6870</v>
      </c>
      <c r="G3747" s="81">
        <v>1</v>
      </c>
      <c r="H3747" s="82">
        <v>2855.3</v>
      </c>
      <c r="I3747" s="92">
        <v>0.28000000000000003</v>
      </c>
      <c r="J3747" s="78">
        <f t="shared" si="121"/>
        <v>2055.8160000000003</v>
      </c>
    </row>
    <row r="3748" spans="1:10" ht="15.5">
      <c r="A3748" s="34">
        <f t="shared" si="122"/>
        <v>3744</v>
      </c>
      <c r="B3748" s="81" t="s">
        <v>186</v>
      </c>
      <c r="C3748" s="81" t="s">
        <v>7792</v>
      </c>
      <c r="D3748" s="81" t="s">
        <v>7793</v>
      </c>
      <c r="E3748" s="81">
        <v>1</v>
      </c>
      <c r="F3748" s="81" t="s">
        <v>6870</v>
      </c>
      <c r="G3748" s="81">
        <v>1</v>
      </c>
      <c r="H3748" s="82">
        <v>3928.13</v>
      </c>
      <c r="I3748" s="92">
        <v>0.28000000000000003</v>
      </c>
      <c r="J3748" s="78">
        <f t="shared" si="121"/>
        <v>2828.2536</v>
      </c>
    </row>
    <row r="3749" spans="1:10" ht="15.5">
      <c r="A3749" s="34">
        <f t="shared" si="122"/>
        <v>3745</v>
      </c>
      <c r="B3749" s="81" t="s">
        <v>186</v>
      </c>
      <c r="C3749" s="81" t="s">
        <v>7794</v>
      </c>
      <c r="D3749" s="81" t="s">
        <v>7795</v>
      </c>
      <c r="E3749" s="81">
        <v>1</v>
      </c>
      <c r="F3749" s="81" t="s">
        <v>6870</v>
      </c>
      <c r="G3749" s="81">
        <v>1</v>
      </c>
      <c r="H3749" s="82">
        <v>4286.5200000000004</v>
      </c>
      <c r="I3749" s="92">
        <v>0.28000000000000003</v>
      </c>
      <c r="J3749" s="78">
        <f t="shared" si="121"/>
        <v>3086.2944000000002</v>
      </c>
    </row>
    <row r="3750" spans="1:10" ht="15.5">
      <c r="A3750" s="34">
        <f t="shared" si="122"/>
        <v>3746</v>
      </c>
      <c r="B3750" s="81" t="s">
        <v>186</v>
      </c>
      <c r="C3750" s="81" t="s">
        <v>7796</v>
      </c>
      <c r="D3750" s="81" t="s">
        <v>7797</v>
      </c>
      <c r="E3750" s="81">
        <v>1</v>
      </c>
      <c r="F3750" s="81" t="s">
        <v>6870</v>
      </c>
      <c r="G3750" s="81">
        <v>1</v>
      </c>
      <c r="H3750" s="82">
        <v>3214.89</v>
      </c>
      <c r="I3750" s="92">
        <v>0.28000000000000003</v>
      </c>
      <c r="J3750" s="78">
        <f t="shared" si="121"/>
        <v>2314.7207999999996</v>
      </c>
    </row>
    <row r="3751" spans="1:10" ht="15.5">
      <c r="A3751" s="34">
        <f t="shared" si="122"/>
        <v>3747</v>
      </c>
      <c r="B3751" s="81" t="s">
        <v>186</v>
      </c>
      <c r="C3751" s="81" t="s">
        <v>7798</v>
      </c>
      <c r="D3751" s="81" t="s">
        <v>7799</v>
      </c>
      <c r="E3751" s="81">
        <v>1</v>
      </c>
      <c r="F3751" s="81" t="s">
        <v>6870</v>
      </c>
      <c r="G3751" s="81">
        <v>1</v>
      </c>
      <c r="H3751" s="82">
        <v>3868.6</v>
      </c>
      <c r="I3751" s="92">
        <v>0.28000000000000003</v>
      </c>
      <c r="J3751" s="78">
        <f t="shared" si="121"/>
        <v>2785.3919999999998</v>
      </c>
    </row>
    <row r="3752" spans="1:10" ht="15.5">
      <c r="A3752" s="34">
        <f t="shared" si="122"/>
        <v>3748</v>
      </c>
      <c r="B3752" s="81" t="s">
        <v>186</v>
      </c>
      <c r="C3752" s="81" t="s">
        <v>7800</v>
      </c>
      <c r="D3752" s="81" t="s">
        <v>7799</v>
      </c>
      <c r="E3752" s="81">
        <v>1</v>
      </c>
      <c r="F3752" s="81" t="s">
        <v>6870</v>
      </c>
      <c r="G3752" s="81">
        <v>1</v>
      </c>
      <c r="H3752" s="82">
        <v>4167.45</v>
      </c>
      <c r="I3752" s="92">
        <v>0.28000000000000003</v>
      </c>
      <c r="J3752" s="78">
        <f t="shared" si="121"/>
        <v>3000.5639999999999</v>
      </c>
    </row>
    <row r="3753" spans="1:10" ht="15.5">
      <c r="A3753" s="34">
        <f t="shared" si="122"/>
        <v>3749</v>
      </c>
      <c r="B3753" s="81" t="s">
        <v>186</v>
      </c>
      <c r="C3753" s="81" t="s">
        <v>7801</v>
      </c>
      <c r="D3753" s="81" t="s">
        <v>7802</v>
      </c>
      <c r="E3753" s="81">
        <v>1</v>
      </c>
      <c r="F3753" s="81" t="s">
        <v>6870</v>
      </c>
      <c r="G3753" s="81">
        <v>1</v>
      </c>
      <c r="H3753" s="82">
        <v>2919.61</v>
      </c>
      <c r="I3753" s="92">
        <v>0.28000000000000003</v>
      </c>
      <c r="J3753" s="78">
        <f t="shared" si="121"/>
        <v>2102.1192000000001</v>
      </c>
    </row>
    <row r="3754" spans="1:10" ht="15.5">
      <c r="A3754" s="34">
        <f t="shared" si="122"/>
        <v>3750</v>
      </c>
      <c r="B3754" s="81" t="s">
        <v>186</v>
      </c>
      <c r="C3754" s="81" t="s">
        <v>7803</v>
      </c>
      <c r="D3754" s="81" t="s">
        <v>7804</v>
      </c>
      <c r="E3754" s="81">
        <v>1</v>
      </c>
      <c r="F3754" s="81" t="s">
        <v>6870</v>
      </c>
      <c r="G3754" s="81">
        <v>1</v>
      </c>
      <c r="H3754" s="82">
        <v>3214.89</v>
      </c>
      <c r="I3754" s="92">
        <v>0.28000000000000003</v>
      </c>
      <c r="J3754" s="78">
        <f t="shared" si="121"/>
        <v>2314.7207999999996</v>
      </c>
    </row>
    <row r="3755" spans="1:10" ht="15.5">
      <c r="A3755" s="34">
        <f t="shared" si="122"/>
        <v>3751</v>
      </c>
      <c r="B3755" s="81" t="s">
        <v>186</v>
      </c>
      <c r="C3755" s="81" t="s">
        <v>7805</v>
      </c>
      <c r="D3755" s="81" t="s">
        <v>7806</v>
      </c>
      <c r="E3755" s="81">
        <v>1</v>
      </c>
      <c r="F3755" s="81" t="s">
        <v>6870</v>
      </c>
      <c r="G3755" s="81">
        <v>1</v>
      </c>
      <c r="H3755" s="82">
        <v>2919.61</v>
      </c>
      <c r="I3755" s="92">
        <v>0.28000000000000003</v>
      </c>
      <c r="J3755" s="78">
        <f t="shared" si="121"/>
        <v>2102.1192000000001</v>
      </c>
    </row>
    <row r="3756" spans="1:10" ht="15.5">
      <c r="A3756" s="34">
        <f t="shared" si="122"/>
        <v>3752</v>
      </c>
      <c r="B3756" s="81" t="s">
        <v>186</v>
      </c>
      <c r="C3756" s="81" t="s">
        <v>7807</v>
      </c>
      <c r="D3756" s="81" t="s">
        <v>7808</v>
      </c>
      <c r="E3756" s="81">
        <v>1</v>
      </c>
      <c r="F3756" s="81" t="s">
        <v>6870</v>
      </c>
      <c r="G3756" s="81">
        <v>1</v>
      </c>
      <c r="H3756" s="82">
        <v>3214.89</v>
      </c>
      <c r="I3756" s="92">
        <v>0.28000000000000003</v>
      </c>
      <c r="J3756" s="78">
        <f t="shared" si="121"/>
        <v>2314.7207999999996</v>
      </c>
    </row>
    <row r="3757" spans="1:10" ht="15.5">
      <c r="A3757" s="34">
        <f t="shared" si="122"/>
        <v>3753</v>
      </c>
      <c r="B3757" s="81" t="s">
        <v>186</v>
      </c>
      <c r="C3757" s="81" t="s">
        <v>7809</v>
      </c>
      <c r="D3757" s="81" t="s">
        <v>7810</v>
      </c>
      <c r="E3757" s="81">
        <v>1</v>
      </c>
      <c r="F3757" s="81" t="s">
        <v>6870</v>
      </c>
      <c r="G3757" s="81">
        <v>1</v>
      </c>
      <c r="H3757" s="82">
        <v>2919.61</v>
      </c>
      <c r="I3757" s="92">
        <v>0.28000000000000003</v>
      </c>
      <c r="J3757" s="78">
        <f t="shared" si="121"/>
        <v>2102.1192000000001</v>
      </c>
    </row>
    <row r="3758" spans="1:10" ht="15.5">
      <c r="A3758" s="34">
        <f t="shared" si="122"/>
        <v>3754</v>
      </c>
      <c r="B3758" s="81" t="s">
        <v>186</v>
      </c>
      <c r="C3758" s="81" t="s">
        <v>7811</v>
      </c>
      <c r="D3758" s="81" t="s">
        <v>7812</v>
      </c>
      <c r="E3758" s="81">
        <v>1</v>
      </c>
      <c r="F3758" s="81" t="s">
        <v>6870</v>
      </c>
      <c r="G3758" s="81">
        <v>1</v>
      </c>
      <c r="H3758" s="82">
        <v>3214.89</v>
      </c>
      <c r="I3758" s="92">
        <v>0.28000000000000003</v>
      </c>
      <c r="J3758" s="78">
        <f t="shared" si="121"/>
        <v>2314.7207999999996</v>
      </c>
    </row>
    <row r="3759" spans="1:10" ht="15.5">
      <c r="A3759" s="34">
        <f t="shared" si="122"/>
        <v>3755</v>
      </c>
      <c r="B3759" s="81" t="s">
        <v>186</v>
      </c>
      <c r="C3759" s="81" t="s">
        <v>7813</v>
      </c>
      <c r="D3759" s="81" t="s">
        <v>7814</v>
      </c>
      <c r="E3759" s="81">
        <v>1</v>
      </c>
      <c r="F3759" s="81" t="s">
        <v>6870</v>
      </c>
      <c r="G3759" s="81">
        <v>1</v>
      </c>
      <c r="H3759" s="82">
        <v>2423.09</v>
      </c>
      <c r="I3759" s="92">
        <v>0.28000000000000003</v>
      </c>
      <c r="J3759" s="78">
        <f t="shared" si="121"/>
        <v>1744.6248000000001</v>
      </c>
    </row>
    <row r="3760" spans="1:10" ht="15.5">
      <c r="A3760" s="34">
        <f t="shared" si="122"/>
        <v>3756</v>
      </c>
      <c r="B3760" s="81" t="s">
        <v>186</v>
      </c>
      <c r="C3760" s="81" t="s">
        <v>7815</v>
      </c>
      <c r="D3760" s="81" t="s">
        <v>7816</v>
      </c>
      <c r="E3760" s="81">
        <v>1</v>
      </c>
      <c r="F3760" s="81" t="s">
        <v>6870</v>
      </c>
      <c r="G3760" s="81">
        <v>1</v>
      </c>
      <c r="H3760" s="82">
        <v>3798.32</v>
      </c>
      <c r="I3760" s="92">
        <v>0.28000000000000003</v>
      </c>
      <c r="J3760" s="78">
        <f t="shared" si="121"/>
        <v>2734.7903999999999</v>
      </c>
    </row>
    <row r="3761" spans="1:10" ht="15.5">
      <c r="A3761" s="34">
        <f t="shared" si="122"/>
        <v>3757</v>
      </c>
      <c r="B3761" s="81" t="s">
        <v>186</v>
      </c>
      <c r="C3761" s="81" t="s">
        <v>7817</v>
      </c>
      <c r="D3761" s="81" t="s">
        <v>7818</v>
      </c>
      <c r="E3761" s="81">
        <v>1</v>
      </c>
      <c r="F3761" s="81" t="s">
        <v>6870</v>
      </c>
      <c r="G3761" s="81">
        <v>1</v>
      </c>
      <c r="H3761" s="82">
        <v>2738.61</v>
      </c>
      <c r="I3761" s="92">
        <v>0.28000000000000003</v>
      </c>
      <c r="J3761" s="78">
        <f t="shared" si="121"/>
        <v>1971.7991999999999</v>
      </c>
    </row>
    <row r="3762" spans="1:10" ht="15.5">
      <c r="A3762" s="34">
        <f t="shared" si="122"/>
        <v>3758</v>
      </c>
      <c r="B3762" s="81" t="s">
        <v>186</v>
      </c>
      <c r="C3762" s="81" t="s">
        <v>7819</v>
      </c>
      <c r="D3762" s="81" t="s">
        <v>7820</v>
      </c>
      <c r="E3762" s="81">
        <v>1</v>
      </c>
      <c r="F3762" s="81" t="s">
        <v>6870</v>
      </c>
      <c r="G3762" s="81">
        <v>1</v>
      </c>
      <c r="H3762" s="82">
        <v>2423.09</v>
      </c>
      <c r="I3762" s="92">
        <v>0.28000000000000003</v>
      </c>
      <c r="J3762" s="78">
        <f t="shared" ref="J3762:J3825" si="123">H3762*(1-I3762)</f>
        <v>1744.6248000000001</v>
      </c>
    </row>
    <row r="3763" spans="1:10" ht="15.5">
      <c r="A3763" s="34">
        <f t="shared" si="122"/>
        <v>3759</v>
      </c>
      <c r="B3763" s="81" t="s">
        <v>186</v>
      </c>
      <c r="C3763" s="81" t="s">
        <v>7821</v>
      </c>
      <c r="D3763" s="81" t="s">
        <v>7820</v>
      </c>
      <c r="E3763" s="81">
        <v>1</v>
      </c>
      <c r="F3763" s="81" t="s">
        <v>6870</v>
      </c>
      <c r="G3763" s="81">
        <v>1</v>
      </c>
      <c r="H3763" s="82">
        <v>2738.61</v>
      </c>
      <c r="I3763" s="92">
        <v>0.28000000000000003</v>
      </c>
      <c r="J3763" s="78">
        <f t="shared" si="123"/>
        <v>1971.7991999999999</v>
      </c>
    </row>
    <row r="3764" spans="1:10" ht="15.5">
      <c r="A3764" s="34">
        <f t="shared" si="122"/>
        <v>3760</v>
      </c>
      <c r="B3764" s="81" t="s">
        <v>186</v>
      </c>
      <c r="C3764" s="81" t="s">
        <v>7822</v>
      </c>
      <c r="D3764" s="81" t="s">
        <v>7823</v>
      </c>
      <c r="E3764" s="81">
        <v>1</v>
      </c>
      <c r="F3764" s="81" t="s">
        <v>6870</v>
      </c>
      <c r="G3764" s="81">
        <v>1</v>
      </c>
      <c r="H3764" s="82">
        <v>2725.52</v>
      </c>
      <c r="I3764" s="92">
        <v>0.28000000000000003</v>
      </c>
      <c r="J3764" s="78">
        <f t="shared" si="123"/>
        <v>1962.3743999999999</v>
      </c>
    </row>
    <row r="3765" spans="1:10" ht="15.5">
      <c r="A3765" s="34">
        <f t="shared" si="122"/>
        <v>3761</v>
      </c>
      <c r="B3765" s="81" t="s">
        <v>186</v>
      </c>
      <c r="C3765" s="81" t="s">
        <v>7824</v>
      </c>
      <c r="D3765" s="81" t="s">
        <v>7825</v>
      </c>
      <c r="E3765" s="81">
        <v>1</v>
      </c>
      <c r="F3765" s="81" t="s">
        <v>6870</v>
      </c>
      <c r="G3765" s="81">
        <v>1</v>
      </c>
      <c r="H3765" s="82">
        <v>4230.5600000000004</v>
      </c>
      <c r="I3765" s="92">
        <v>0.28000000000000003</v>
      </c>
      <c r="J3765" s="78">
        <f t="shared" si="123"/>
        <v>3046.0032000000001</v>
      </c>
    </row>
    <row r="3766" spans="1:10" ht="15.5">
      <c r="A3766" s="34">
        <f t="shared" si="122"/>
        <v>3762</v>
      </c>
      <c r="B3766" s="81" t="s">
        <v>186</v>
      </c>
      <c r="C3766" s="81" t="s">
        <v>7826</v>
      </c>
      <c r="D3766" s="81" t="s">
        <v>7827</v>
      </c>
      <c r="E3766" s="81">
        <v>1</v>
      </c>
      <c r="F3766" s="81" t="s">
        <v>6870</v>
      </c>
      <c r="G3766" s="81">
        <v>1</v>
      </c>
      <c r="H3766" s="82">
        <v>5243.84</v>
      </c>
      <c r="I3766" s="92">
        <v>0.28000000000000003</v>
      </c>
      <c r="J3766" s="78">
        <f t="shared" si="123"/>
        <v>3775.5648000000001</v>
      </c>
    </row>
    <row r="3767" spans="1:10" ht="15.5">
      <c r="A3767" s="34">
        <f t="shared" si="122"/>
        <v>3763</v>
      </c>
      <c r="B3767" s="81" t="s">
        <v>186</v>
      </c>
      <c r="C3767" s="81" t="s">
        <v>7828</v>
      </c>
      <c r="D3767" s="81" t="s">
        <v>7823</v>
      </c>
      <c r="E3767" s="81">
        <v>1</v>
      </c>
      <c r="F3767" s="81" t="s">
        <v>6870</v>
      </c>
      <c r="G3767" s="81">
        <v>1</v>
      </c>
      <c r="H3767" s="82">
        <v>3214.89</v>
      </c>
      <c r="I3767" s="92">
        <v>0.28000000000000003</v>
      </c>
      <c r="J3767" s="78">
        <f t="shared" si="123"/>
        <v>2314.7207999999996</v>
      </c>
    </row>
    <row r="3768" spans="1:10" ht="15.5">
      <c r="A3768" s="34">
        <f t="shared" si="122"/>
        <v>3764</v>
      </c>
      <c r="B3768" s="81" t="s">
        <v>186</v>
      </c>
      <c r="C3768" s="81" t="s">
        <v>7829</v>
      </c>
      <c r="D3768" s="81" t="s">
        <v>7830</v>
      </c>
      <c r="E3768" s="81">
        <v>1</v>
      </c>
      <c r="F3768" s="81" t="s">
        <v>6870</v>
      </c>
      <c r="G3768" s="81">
        <v>1</v>
      </c>
      <c r="H3768" s="82">
        <v>2855.3</v>
      </c>
      <c r="I3768" s="92">
        <v>0.28000000000000003</v>
      </c>
      <c r="J3768" s="78">
        <f t="shared" si="123"/>
        <v>2055.8160000000003</v>
      </c>
    </row>
    <row r="3769" spans="1:10" ht="15.5">
      <c r="A3769" s="34">
        <f t="shared" si="122"/>
        <v>3765</v>
      </c>
      <c r="B3769" s="81" t="s">
        <v>186</v>
      </c>
      <c r="C3769" s="81" t="s">
        <v>7831</v>
      </c>
      <c r="D3769" s="81" t="s">
        <v>7830</v>
      </c>
      <c r="E3769" s="81">
        <v>1</v>
      </c>
      <c r="F3769" s="81" t="s">
        <v>6870</v>
      </c>
      <c r="G3769" s="81">
        <v>1</v>
      </c>
      <c r="H3769" s="82">
        <v>3214.89</v>
      </c>
      <c r="I3769" s="92">
        <v>0.28000000000000003</v>
      </c>
      <c r="J3769" s="78">
        <f t="shared" si="123"/>
        <v>2314.7207999999996</v>
      </c>
    </row>
    <row r="3770" spans="1:10" ht="15.5">
      <c r="A3770" s="34">
        <f t="shared" si="122"/>
        <v>3766</v>
      </c>
      <c r="B3770" s="81" t="s">
        <v>186</v>
      </c>
      <c r="C3770" s="81" t="s">
        <v>7832</v>
      </c>
      <c r="D3770" s="81" t="s">
        <v>7833</v>
      </c>
      <c r="E3770" s="81">
        <v>1</v>
      </c>
      <c r="F3770" s="81" t="s">
        <v>6870</v>
      </c>
      <c r="G3770" s="81">
        <v>1</v>
      </c>
      <c r="H3770" s="82">
        <v>3868.6</v>
      </c>
      <c r="I3770" s="92">
        <v>0.28000000000000003</v>
      </c>
      <c r="J3770" s="78">
        <f t="shared" si="123"/>
        <v>2785.3919999999998</v>
      </c>
    </row>
    <row r="3771" spans="1:10" ht="15.5">
      <c r="A3771" s="34">
        <f t="shared" si="122"/>
        <v>3767</v>
      </c>
      <c r="B3771" s="81" t="s">
        <v>186</v>
      </c>
      <c r="C3771" s="81" t="s">
        <v>7834</v>
      </c>
      <c r="D3771" s="81" t="s">
        <v>7833</v>
      </c>
      <c r="E3771" s="81">
        <v>1</v>
      </c>
      <c r="F3771" s="81" t="s">
        <v>6870</v>
      </c>
      <c r="G3771" s="81">
        <v>1</v>
      </c>
      <c r="H3771" s="82">
        <v>4167.45</v>
      </c>
      <c r="I3771" s="92">
        <v>0.28000000000000003</v>
      </c>
      <c r="J3771" s="78">
        <f t="shared" si="123"/>
        <v>3000.5639999999999</v>
      </c>
    </row>
    <row r="3772" spans="1:10" ht="15.5">
      <c r="A3772" s="34">
        <f t="shared" si="122"/>
        <v>3768</v>
      </c>
      <c r="B3772" s="81" t="s">
        <v>186</v>
      </c>
      <c r="C3772" s="81" t="s">
        <v>7835</v>
      </c>
      <c r="D3772" s="81" t="s">
        <v>7836</v>
      </c>
      <c r="E3772" s="81">
        <v>1</v>
      </c>
      <c r="F3772" s="81" t="s">
        <v>6870</v>
      </c>
      <c r="G3772" s="81">
        <v>1</v>
      </c>
      <c r="H3772" s="82">
        <v>3868.6</v>
      </c>
      <c r="I3772" s="92">
        <v>0.28000000000000003</v>
      </c>
      <c r="J3772" s="78">
        <f t="shared" si="123"/>
        <v>2785.3919999999998</v>
      </c>
    </row>
    <row r="3773" spans="1:10" ht="15.5">
      <c r="A3773" s="34">
        <f t="shared" si="122"/>
        <v>3769</v>
      </c>
      <c r="B3773" s="81" t="s">
        <v>186</v>
      </c>
      <c r="C3773" s="81" t="s">
        <v>7837</v>
      </c>
      <c r="D3773" s="81" t="s">
        <v>7836</v>
      </c>
      <c r="E3773" s="81">
        <v>1</v>
      </c>
      <c r="F3773" s="81" t="s">
        <v>6870</v>
      </c>
      <c r="G3773" s="81">
        <v>1</v>
      </c>
      <c r="H3773" s="82">
        <v>4167.45</v>
      </c>
      <c r="I3773" s="92">
        <v>0.28000000000000003</v>
      </c>
      <c r="J3773" s="78">
        <f t="shared" si="123"/>
        <v>3000.5639999999999</v>
      </c>
    </row>
    <row r="3774" spans="1:10" ht="15.5">
      <c r="A3774" s="34">
        <f t="shared" si="122"/>
        <v>3770</v>
      </c>
      <c r="B3774" s="81" t="s">
        <v>186</v>
      </c>
      <c r="C3774" s="81" t="s">
        <v>7838</v>
      </c>
      <c r="D3774" s="81" t="s">
        <v>7839</v>
      </c>
      <c r="E3774" s="81">
        <v>1</v>
      </c>
      <c r="F3774" s="81" t="s">
        <v>6870</v>
      </c>
      <c r="G3774" s="81">
        <v>1</v>
      </c>
      <c r="H3774" s="82">
        <v>4524.66</v>
      </c>
      <c r="I3774" s="92">
        <v>0.28000000000000003</v>
      </c>
      <c r="J3774" s="78">
        <f t="shared" si="123"/>
        <v>3257.7551999999996</v>
      </c>
    </row>
    <row r="3775" spans="1:10" ht="15.5">
      <c r="A3775" s="34">
        <f t="shared" si="122"/>
        <v>3771</v>
      </c>
      <c r="B3775" s="81" t="s">
        <v>186</v>
      </c>
      <c r="C3775" s="81" t="s">
        <v>7840</v>
      </c>
      <c r="D3775" s="81" t="s">
        <v>7839</v>
      </c>
      <c r="E3775" s="81">
        <v>1</v>
      </c>
      <c r="F3775" s="81" t="s">
        <v>6870</v>
      </c>
      <c r="G3775" s="81">
        <v>1</v>
      </c>
      <c r="H3775" s="82">
        <v>4881.87</v>
      </c>
      <c r="I3775" s="92">
        <v>0.28000000000000003</v>
      </c>
      <c r="J3775" s="78">
        <f t="shared" si="123"/>
        <v>3514.9463999999998</v>
      </c>
    </row>
    <row r="3776" spans="1:10" ht="15.5">
      <c r="A3776" s="34">
        <f t="shared" si="122"/>
        <v>3772</v>
      </c>
      <c r="B3776" s="81" t="s">
        <v>186</v>
      </c>
      <c r="C3776" s="81" t="s">
        <v>7841</v>
      </c>
      <c r="D3776" s="81" t="s">
        <v>7842</v>
      </c>
      <c r="E3776" s="81">
        <v>1</v>
      </c>
      <c r="F3776" s="81" t="s">
        <v>6870</v>
      </c>
      <c r="G3776" s="81">
        <v>1</v>
      </c>
      <c r="H3776" s="82">
        <v>1666.98</v>
      </c>
      <c r="I3776" s="92">
        <v>0.28000000000000003</v>
      </c>
      <c r="J3776" s="78">
        <f t="shared" si="123"/>
        <v>1200.2256</v>
      </c>
    </row>
    <row r="3777" spans="1:10" ht="15.5">
      <c r="A3777" s="34">
        <f t="shared" si="122"/>
        <v>3773</v>
      </c>
      <c r="B3777" s="81" t="s">
        <v>186</v>
      </c>
      <c r="C3777" s="81" t="s">
        <v>7843</v>
      </c>
      <c r="D3777" s="81" t="s">
        <v>7844</v>
      </c>
      <c r="E3777" s="81">
        <v>1</v>
      </c>
      <c r="F3777" s="81" t="s">
        <v>6870</v>
      </c>
      <c r="G3777" s="81">
        <v>1</v>
      </c>
      <c r="H3777" s="82">
        <v>273</v>
      </c>
      <c r="I3777" s="92">
        <v>0.28000000000000003</v>
      </c>
      <c r="J3777" s="78">
        <f t="shared" si="123"/>
        <v>196.56</v>
      </c>
    </row>
    <row r="3778" spans="1:10" ht="15.5">
      <c r="A3778" s="34">
        <f t="shared" si="122"/>
        <v>3774</v>
      </c>
      <c r="B3778" s="81" t="s">
        <v>186</v>
      </c>
      <c r="C3778" s="81" t="s">
        <v>7845</v>
      </c>
      <c r="D3778" s="81" t="s">
        <v>7846</v>
      </c>
      <c r="E3778" s="81">
        <v>1</v>
      </c>
      <c r="F3778" s="81" t="s">
        <v>6870</v>
      </c>
      <c r="G3778" s="81">
        <v>1</v>
      </c>
      <c r="H3778" s="82">
        <v>38.200000000000003</v>
      </c>
      <c r="I3778" s="92">
        <v>0.28000000000000003</v>
      </c>
      <c r="J3778" s="78">
        <f t="shared" si="123"/>
        <v>27.504000000000001</v>
      </c>
    </row>
    <row r="3779" spans="1:10" ht="15.5">
      <c r="A3779" s="34">
        <f t="shared" si="122"/>
        <v>3775</v>
      </c>
      <c r="B3779" s="81" t="s">
        <v>186</v>
      </c>
      <c r="C3779" s="81" t="s">
        <v>7847</v>
      </c>
      <c r="D3779" s="81" t="s">
        <v>7776</v>
      </c>
      <c r="E3779" s="81">
        <v>1</v>
      </c>
      <c r="F3779" s="81" t="s">
        <v>6870</v>
      </c>
      <c r="G3779" s="81">
        <v>1</v>
      </c>
      <c r="H3779" s="82">
        <v>1371.7</v>
      </c>
      <c r="I3779" s="92">
        <v>0.28000000000000003</v>
      </c>
      <c r="J3779" s="78">
        <f t="shared" si="123"/>
        <v>987.62400000000002</v>
      </c>
    </row>
    <row r="3780" spans="1:10" ht="15.5">
      <c r="A3780" s="34">
        <f t="shared" si="122"/>
        <v>3776</v>
      </c>
      <c r="B3780" s="81" t="s">
        <v>186</v>
      </c>
      <c r="C3780" s="81" t="s">
        <v>7848</v>
      </c>
      <c r="D3780" s="81" t="s">
        <v>7849</v>
      </c>
      <c r="E3780" s="81">
        <v>1</v>
      </c>
      <c r="F3780" s="81" t="s">
        <v>6870</v>
      </c>
      <c r="G3780" s="81">
        <v>1</v>
      </c>
      <c r="H3780" s="82">
        <v>1876.54</v>
      </c>
      <c r="I3780" s="92">
        <v>0.28000000000000003</v>
      </c>
      <c r="J3780" s="78">
        <f t="shared" si="123"/>
        <v>1351.1088</v>
      </c>
    </row>
    <row r="3781" spans="1:10" ht="15.5">
      <c r="A3781" s="34">
        <f t="shared" si="122"/>
        <v>3777</v>
      </c>
      <c r="B3781" s="81" t="s">
        <v>186</v>
      </c>
      <c r="C3781" s="81" t="s">
        <v>7850</v>
      </c>
      <c r="D3781" s="81" t="s">
        <v>7778</v>
      </c>
      <c r="E3781" s="81">
        <v>1</v>
      </c>
      <c r="F3781" s="81" t="s">
        <v>6870</v>
      </c>
      <c r="G3781" s="81">
        <v>1</v>
      </c>
      <c r="H3781" s="82">
        <v>1547.91</v>
      </c>
      <c r="I3781" s="92">
        <v>0.28000000000000003</v>
      </c>
      <c r="J3781" s="78">
        <f t="shared" si="123"/>
        <v>1114.4952000000001</v>
      </c>
    </row>
    <row r="3782" spans="1:10" ht="15.5">
      <c r="A3782" s="34">
        <f t="shared" si="122"/>
        <v>3778</v>
      </c>
      <c r="B3782" s="81" t="s">
        <v>186</v>
      </c>
      <c r="C3782" s="81" t="s">
        <v>7851</v>
      </c>
      <c r="D3782" s="81" t="s">
        <v>7780</v>
      </c>
      <c r="E3782" s="81">
        <v>1</v>
      </c>
      <c r="F3782" s="81" t="s">
        <v>6870</v>
      </c>
      <c r="G3782" s="81">
        <v>1</v>
      </c>
      <c r="H3782" s="82">
        <v>1341.93</v>
      </c>
      <c r="I3782" s="92">
        <v>0.28000000000000003</v>
      </c>
      <c r="J3782" s="78">
        <f t="shared" si="123"/>
        <v>966.18960000000004</v>
      </c>
    </row>
    <row r="3783" spans="1:10" ht="15.5">
      <c r="A3783" s="34">
        <f t="shared" si="122"/>
        <v>3779</v>
      </c>
      <c r="B3783" s="81" t="s">
        <v>186</v>
      </c>
      <c r="C3783" s="81" t="s">
        <v>7852</v>
      </c>
      <c r="D3783" s="81" t="s">
        <v>7782</v>
      </c>
      <c r="E3783" s="81">
        <v>1</v>
      </c>
      <c r="F3783" s="81" t="s">
        <v>6870</v>
      </c>
      <c r="G3783" s="81">
        <v>1</v>
      </c>
      <c r="H3783" s="82">
        <v>1846.77</v>
      </c>
      <c r="I3783" s="92">
        <v>0.28000000000000003</v>
      </c>
      <c r="J3783" s="78">
        <f t="shared" si="123"/>
        <v>1329.6743999999999</v>
      </c>
    </row>
    <row r="3784" spans="1:10" ht="15.5">
      <c r="A3784" s="34">
        <f t="shared" si="122"/>
        <v>3780</v>
      </c>
      <c r="B3784" s="81" t="s">
        <v>186</v>
      </c>
      <c r="C3784" s="81" t="s">
        <v>7853</v>
      </c>
      <c r="D3784" s="81" t="s">
        <v>7784</v>
      </c>
      <c r="E3784" s="81">
        <v>1</v>
      </c>
      <c r="F3784" s="81" t="s">
        <v>6870</v>
      </c>
      <c r="G3784" s="81">
        <v>1</v>
      </c>
      <c r="H3784" s="82">
        <v>2049.21</v>
      </c>
      <c r="I3784" s="92">
        <v>0.28000000000000003</v>
      </c>
      <c r="J3784" s="78">
        <f t="shared" si="123"/>
        <v>1475.4312</v>
      </c>
    </row>
    <row r="3785" spans="1:10" ht="15.5">
      <c r="A3785" s="34">
        <f t="shared" si="122"/>
        <v>3781</v>
      </c>
      <c r="B3785" s="81" t="s">
        <v>186</v>
      </c>
      <c r="C3785" s="81" t="s">
        <v>7854</v>
      </c>
      <c r="D3785" s="81" t="s">
        <v>7786</v>
      </c>
      <c r="E3785" s="81">
        <v>1</v>
      </c>
      <c r="F3785" s="81" t="s">
        <v>6870</v>
      </c>
      <c r="G3785" s="81">
        <v>1</v>
      </c>
      <c r="H3785" s="82">
        <v>2049.21</v>
      </c>
      <c r="I3785" s="92">
        <v>0.28000000000000003</v>
      </c>
      <c r="J3785" s="78">
        <f t="shared" si="123"/>
        <v>1475.4312</v>
      </c>
    </row>
    <row r="3786" spans="1:10" ht="15.5">
      <c r="A3786" s="34">
        <f t="shared" si="122"/>
        <v>3782</v>
      </c>
      <c r="B3786" s="81" t="s">
        <v>186</v>
      </c>
      <c r="C3786" s="81" t="s">
        <v>7855</v>
      </c>
      <c r="D3786" s="81" t="s">
        <v>7786</v>
      </c>
      <c r="E3786" s="81">
        <v>1</v>
      </c>
      <c r="F3786" s="81" t="s">
        <v>6870</v>
      </c>
      <c r="G3786" s="81">
        <v>1</v>
      </c>
      <c r="H3786" s="82">
        <v>2262.33</v>
      </c>
      <c r="I3786" s="92">
        <v>0.28000000000000003</v>
      </c>
      <c r="J3786" s="78">
        <f t="shared" si="123"/>
        <v>1628.8775999999998</v>
      </c>
    </row>
    <row r="3787" spans="1:10" ht="15.5">
      <c r="A3787" s="34">
        <f t="shared" si="122"/>
        <v>3783</v>
      </c>
      <c r="B3787" s="81" t="s">
        <v>186</v>
      </c>
      <c r="C3787" s="81" t="s">
        <v>7856</v>
      </c>
      <c r="D3787" s="81" t="s">
        <v>7789</v>
      </c>
      <c r="E3787" s="81">
        <v>1</v>
      </c>
      <c r="F3787" s="81" t="s">
        <v>6870</v>
      </c>
      <c r="G3787" s="81">
        <v>1</v>
      </c>
      <c r="H3787" s="82">
        <v>1547.91</v>
      </c>
      <c r="I3787" s="92">
        <v>0.28000000000000003</v>
      </c>
      <c r="J3787" s="78">
        <f t="shared" si="123"/>
        <v>1114.4952000000001</v>
      </c>
    </row>
    <row r="3788" spans="1:10" ht="15.5">
      <c r="A3788" s="34">
        <f t="shared" si="122"/>
        <v>3784</v>
      </c>
      <c r="B3788" s="81" t="s">
        <v>186</v>
      </c>
      <c r="C3788" s="81" t="s">
        <v>7857</v>
      </c>
      <c r="D3788" s="81" t="s">
        <v>7791</v>
      </c>
      <c r="E3788" s="81">
        <v>1</v>
      </c>
      <c r="F3788" s="81" t="s">
        <v>6870</v>
      </c>
      <c r="G3788" s="81">
        <v>1</v>
      </c>
      <c r="H3788" s="82">
        <v>1341.93</v>
      </c>
      <c r="I3788" s="92">
        <v>0.28000000000000003</v>
      </c>
      <c r="J3788" s="78">
        <f t="shared" si="123"/>
        <v>966.18960000000004</v>
      </c>
    </row>
    <row r="3789" spans="1:10" ht="15.5">
      <c r="A3789" s="34">
        <f t="shared" si="122"/>
        <v>3785</v>
      </c>
      <c r="B3789" s="81" t="s">
        <v>186</v>
      </c>
      <c r="C3789" s="81" t="s">
        <v>7858</v>
      </c>
      <c r="D3789" s="81" t="s">
        <v>7793</v>
      </c>
      <c r="E3789" s="81">
        <v>1</v>
      </c>
      <c r="F3789" s="81" t="s">
        <v>6870</v>
      </c>
      <c r="G3789" s="81">
        <v>1</v>
      </c>
      <c r="H3789" s="82">
        <v>1846.77</v>
      </c>
      <c r="I3789" s="92">
        <v>0.28000000000000003</v>
      </c>
      <c r="J3789" s="78">
        <f t="shared" si="123"/>
        <v>1329.6743999999999</v>
      </c>
    </row>
    <row r="3790" spans="1:10" ht="15.5">
      <c r="A3790" s="34">
        <f t="shared" si="122"/>
        <v>3786</v>
      </c>
      <c r="B3790" s="81" t="s">
        <v>186</v>
      </c>
      <c r="C3790" s="81" t="s">
        <v>7859</v>
      </c>
      <c r="D3790" s="81" t="s">
        <v>7795</v>
      </c>
      <c r="E3790" s="81">
        <v>1</v>
      </c>
      <c r="F3790" s="81" t="s">
        <v>6870</v>
      </c>
      <c r="G3790" s="81">
        <v>1</v>
      </c>
      <c r="H3790" s="82">
        <v>2024.19</v>
      </c>
      <c r="I3790" s="92">
        <v>0.28000000000000003</v>
      </c>
      <c r="J3790" s="78">
        <f t="shared" si="123"/>
        <v>1457.4168</v>
      </c>
    </row>
    <row r="3791" spans="1:10" ht="15.5">
      <c r="A3791" s="34">
        <f t="shared" si="122"/>
        <v>3787</v>
      </c>
      <c r="B3791" s="81" t="s">
        <v>186</v>
      </c>
      <c r="C3791" s="81" t="s">
        <v>7860</v>
      </c>
      <c r="D3791" s="81" t="s">
        <v>7797</v>
      </c>
      <c r="E3791" s="81">
        <v>1</v>
      </c>
      <c r="F3791" s="81" t="s">
        <v>6870</v>
      </c>
      <c r="G3791" s="81">
        <v>1</v>
      </c>
      <c r="H3791" s="82">
        <v>1547.91</v>
      </c>
      <c r="I3791" s="92">
        <v>0.28000000000000003</v>
      </c>
      <c r="J3791" s="78">
        <f t="shared" si="123"/>
        <v>1114.4952000000001</v>
      </c>
    </row>
    <row r="3792" spans="1:10" ht="15.5">
      <c r="A3792" s="34">
        <f t="shared" si="122"/>
        <v>3788</v>
      </c>
      <c r="B3792" s="81" t="s">
        <v>186</v>
      </c>
      <c r="C3792" s="81" t="s">
        <v>7861</v>
      </c>
      <c r="D3792" s="81" t="s">
        <v>7799</v>
      </c>
      <c r="E3792" s="81">
        <v>1</v>
      </c>
      <c r="F3792" s="81" t="s">
        <v>6870</v>
      </c>
      <c r="G3792" s="81">
        <v>1</v>
      </c>
      <c r="H3792" s="82">
        <v>1818.21</v>
      </c>
      <c r="I3792" s="92">
        <v>0.28000000000000003</v>
      </c>
      <c r="J3792" s="78">
        <f t="shared" si="123"/>
        <v>1309.1112000000001</v>
      </c>
    </row>
    <row r="3793" spans="1:10" ht="15.5">
      <c r="A3793" s="34">
        <f t="shared" si="122"/>
        <v>3789</v>
      </c>
      <c r="B3793" s="81" t="s">
        <v>186</v>
      </c>
      <c r="C3793" s="81" t="s">
        <v>7862</v>
      </c>
      <c r="D3793" s="81" t="s">
        <v>7799</v>
      </c>
      <c r="E3793" s="81">
        <v>1</v>
      </c>
      <c r="F3793" s="81" t="s">
        <v>6870</v>
      </c>
      <c r="G3793" s="81">
        <v>1</v>
      </c>
      <c r="H3793" s="82">
        <v>2024.19</v>
      </c>
      <c r="I3793" s="92">
        <v>0.28000000000000003</v>
      </c>
      <c r="J3793" s="78">
        <f t="shared" si="123"/>
        <v>1457.4168</v>
      </c>
    </row>
    <row r="3794" spans="1:10" ht="15.5">
      <c r="A3794" s="34">
        <f t="shared" si="122"/>
        <v>3790</v>
      </c>
      <c r="B3794" s="81" t="s">
        <v>186</v>
      </c>
      <c r="C3794" s="81" t="s">
        <v>7863</v>
      </c>
      <c r="D3794" s="81" t="s">
        <v>7802</v>
      </c>
      <c r="E3794" s="81">
        <v>1</v>
      </c>
      <c r="F3794" s="81" t="s">
        <v>6870</v>
      </c>
      <c r="G3794" s="81">
        <v>1</v>
      </c>
      <c r="H3794" s="82">
        <v>1371.7</v>
      </c>
      <c r="I3794" s="92">
        <v>0.28000000000000003</v>
      </c>
      <c r="J3794" s="78">
        <f t="shared" si="123"/>
        <v>987.62400000000002</v>
      </c>
    </row>
    <row r="3795" spans="1:10" ht="15.5">
      <c r="A3795" s="34">
        <f t="shared" si="122"/>
        <v>3791</v>
      </c>
      <c r="B3795" s="81" t="s">
        <v>186</v>
      </c>
      <c r="C3795" s="81" t="s">
        <v>7864</v>
      </c>
      <c r="D3795" s="81" t="s">
        <v>7804</v>
      </c>
      <c r="E3795" s="81">
        <v>1</v>
      </c>
      <c r="F3795" s="81" t="s">
        <v>6870</v>
      </c>
      <c r="G3795" s="81">
        <v>1</v>
      </c>
      <c r="H3795" s="82">
        <v>1547.91</v>
      </c>
      <c r="I3795" s="92">
        <v>0.28000000000000003</v>
      </c>
      <c r="J3795" s="78">
        <f t="shared" si="123"/>
        <v>1114.4952000000001</v>
      </c>
    </row>
    <row r="3796" spans="1:10" ht="15.5">
      <c r="A3796" s="34">
        <f t="shared" si="122"/>
        <v>3792</v>
      </c>
      <c r="B3796" s="81" t="s">
        <v>186</v>
      </c>
      <c r="C3796" s="81" t="s">
        <v>7865</v>
      </c>
      <c r="D3796" s="81" t="s">
        <v>7806</v>
      </c>
      <c r="E3796" s="81">
        <v>1</v>
      </c>
      <c r="F3796" s="81" t="s">
        <v>6870</v>
      </c>
      <c r="G3796" s="81">
        <v>1</v>
      </c>
      <c r="H3796" s="82">
        <v>1371.7</v>
      </c>
      <c r="I3796" s="92">
        <v>0.28000000000000003</v>
      </c>
      <c r="J3796" s="78">
        <f t="shared" si="123"/>
        <v>987.62400000000002</v>
      </c>
    </row>
    <row r="3797" spans="1:10" ht="15.5">
      <c r="A3797" s="34">
        <f t="shared" si="122"/>
        <v>3793</v>
      </c>
      <c r="B3797" s="81" t="s">
        <v>186</v>
      </c>
      <c r="C3797" s="81" t="s">
        <v>7866</v>
      </c>
      <c r="D3797" s="81" t="s">
        <v>7808</v>
      </c>
      <c r="E3797" s="81">
        <v>1</v>
      </c>
      <c r="F3797" s="81" t="s">
        <v>6870</v>
      </c>
      <c r="G3797" s="81">
        <v>1</v>
      </c>
      <c r="H3797" s="82">
        <v>1547.91</v>
      </c>
      <c r="I3797" s="92">
        <v>0.28000000000000003</v>
      </c>
      <c r="J3797" s="78">
        <f t="shared" si="123"/>
        <v>1114.4952000000001</v>
      </c>
    </row>
    <row r="3798" spans="1:10" ht="15.5">
      <c r="A3798" s="34">
        <f t="shared" si="122"/>
        <v>3794</v>
      </c>
      <c r="B3798" s="81" t="s">
        <v>186</v>
      </c>
      <c r="C3798" s="81" t="s">
        <v>7867</v>
      </c>
      <c r="D3798" s="81" t="s">
        <v>7810</v>
      </c>
      <c r="E3798" s="81">
        <v>1</v>
      </c>
      <c r="F3798" s="81" t="s">
        <v>6870</v>
      </c>
      <c r="G3798" s="81">
        <v>1</v>
      </c>
      <c r="H3798" s="82">
        <v>1371.7</v>
      </c>
      <c r="I3798" s="92">
        <v>0.28000000000000003</v>
      </c>
      <c r="J3798" s="78">
        <f t="shared" si="123"/>
        <v>987.62400000000002</v>
      </c>
    </row>
    <row r="3799" spans="1:10" ht="15.5">
      <c r="A3799" s="34">
        <f t="shared" ref="A3799:A3862" si="124">SUM(A3798+1)</f>
        <v>3795</v>
      </c>
      <c r="B3799" s="81" t="s">
        <v>186</v>
      </c>
      <c r="C3799" s="81" t="s">
        <v>7868</v>
      </c>
      <c r="D3799" s="81" t="s">
        <v>7812</v>
      </c>
      <c r="E3799" s="81">
        <v>1</v>
      </c>
      <c r="F3799" s="81" t="s">
        <v>6870</v>
      </c>
      <c r="G3799" s="81">
        <v>1</v>
      </c>
      <c r="H3799" s="82">
        <v>1547.91</v>
      </c>
      <c r="I3799" s="92">
        <v>0.28000000000000003</v>
      </c>
      <c r="J3799" s="78">
        <f t="shared" si="123"/>
        <v>1114.4952000000001</v>
      </c>
    </row>
    <row r="3800" spans="1:10" ht="15.5">
      <c r="A3800" s="34">
        <f t="shared" si="124"/>
        <v>3796</v>
      </c>
      <c r="B3800" s="81" t="s">
        <v>186</v>
      </c>
      <c r="C3800" s="81" t="s">
        <v>7869</v>
      </c>
      <c r="D3800" s="81" t="s">
        <v>7870</v>
      </c>
      <c r="E3800" s="81">
        <v>1</v>
      </c>
      <c r="F3800" s="81" t="s">
        <v>6870</v>
      </c>
      <c r="G3800" s="81">
        <v>1</v>
      </c>
      <c r="H3800" s="82">
        <v>1138.31</v>
      </c>
      <c r="I3800" s="92">
        <v>0.28000000000000003</v>
      </c>
      <c r="J3800" s="78">
        <f t="shared" si="123"/>
        <v>819.58319999999992</v>
      </c>
    </row>
    <row r="3801" spans="1:10" ht="15.5">
      <c r="A3801" s="34">
        <f t="shared" si="124"/>
        <v>3797</v>
      </c>
      <c r="B3801" s="81" t="s">
        <v>186</v>
      </c>
      <c r="C3801" s="81" t="s">
        <v>7871</v>
      </c>
      <c r="D3801" s="81" t="s">
        <v>7816</v>
      </c>
      <c r="E3801" s="81">
        <v>1</v>
      </c>
      <c r="F3801" s="81" t="s">
        <v>6870</v>
      </c>
      <c r="G3801" s="81">
        <v>1</v>
      </c>
      <c r="H3801" s="82">
        <v>1784.87</v>
      </c>
      <c r="I3801" s="92">
        <v>0.28000000000000003</v>
      </c>
      <c r="J3801" s="78">
        <f t="shared" si="123"/>
        <v>1285.1063999999999</v>
      </c>
    </row>
    <row r="3802" spans="1:10" ht="15.5">
      <c r="A3802" s="34">
        <f t="shared" si="124"/>
        <v>3798</v>
      </c>
      <c r="B3802" s="81" t="s">
        <v>186</v>
      </c>
      <c r="C3802" s="81" t="s">
        <v>7872</v>
      </c>
      <c r="D3802" s="81" t="s">
        <v>7818</v>
      </c>
      <c r="E3802" s="81">
        <v>1</v>
      </c>
      <c r="F3802" s="81" t="s">
        <v>6870</v>
      </c>
      <c r="G3802" s="81">
        <v>1</v>
      </c>
      <c r="H3802" s="82">
        <v>1309.77</v>
      </c>
      <c r="I3802" s="92">
        <v>0.28000000000000003</v>
      </c>
      <c r="J3802" s="78">
        <f t="shared" si="123"/>
        <v>943.03440000000001</v>
      </c>
    </row>
    <row r="3803" spans="1:10" ht="15.5">
      <c r="A3803" s="34">
        <f t="shared" si="124"/>
        <v>3799</v>
      </c>
      <c r="B3803" s="81" t="s">
        <v>186</v>
      </c>
      <c r="C3803" s="81" t="s">
        <v>7873</v>
      </c>
      <c r="D3803" s="81" t="s">
        <v>7874</v>
      </c>
      <c r="E3803" s="81">
        <v>1</v>
      </c>
      <c r="F3803" s="81" t="s">
        <v>6870</v>
      </c>
      <c r="G3803" s="81">
        <v>1</v>
      </c>
      <c r="H3803" s="82">
        <v>1138.31</v>
      </c>
      <c r="I3803" s="92">
        <v>0.28000000000000003</v>
      </c>
      <c r="J3803" s="78">
        <f t="shared" si="123"/>
        <v>819.58319999999992</v>
      </c>
    </row>
    <row r="3804" spans="1:10" ht="15.5">
      <c r="A3804" s="34">
        <f t="shared" si="124"/>
        <v>3800</v>
      </c>
      <c r="B3804" s="81" t="s">
        <v>186</v>
      </c>
      <c r="C3804" s="81" t="s">
        <v>7875</v>
      </c>
      <c r="D3804" s="81" t="s">
        <v>7820</v>
      </c>
      <c r="E3804" s="81">
        <v>1</v>
      </c>
      <c r="F3804" s="81" t="s">
        <v>6870</v>
      </c>
      <c r="G3804" s="81">
        <v>1</v>
      </c>
      <c r="H3804" s="82">
        <v>1309.77</v>
      </c>
      <c r="I3804" s="92">
        <v>0.28000000000000003</v>
      </c>
      <c r="J3804" s="78">
        <f t="shared" si="123"/>
        <v>943.03440000000001</v>
      </c>
    </row>
    <row r="3805" spans="1:10" ht="15.5">
      <c r="A3805" s="34">
        <f t="shared" si="124"/>
        <v>3801</v>
      </c>
      <c r="B3805" s="81" t="s">
        <v>186</v>
      </c>
      <c r="C3805" s="81" t="s">
        <v>7876</v>
      </c>
      <c r="D3805" s="81" t="s">
        <v>7823</v>
      </c>
      <c r="E3805" s="81">
        <v>1</v>
      </c>
      <c r="F3805" s="81" t="s">
        <v>6870</v>
      </c>
      <c r="G3805" s="81">
        <v>1</v>
      </c>
      <c r="H3805" s="82">
        <v>1281.19</v>
      </c>
      <c r="I3805" s="92">
        <v>0.28000000000000003</v>
      </c>
      <c r="J3805" s="78">
        <f t="shared" si="123"/>
        <v>922.45680000000004</v>
      </c>
    </row>
    <row r="3806" spans="1:10" ht="15.5">
      <c r="A3806" s="34">
        <f t="shared" si="124"/>
        <v>3802</v>
      </c>
      <c r="B3806" s="81" t="s">
        <v>186</v>
      </c>
      <c r="C3806" s="81" t="s">
        <v>7877</v>
      </c>
      <c r="D3806" s="81" t="s">
        <v>7825</v>
      </c>
      <c r="E3806" s="81">
        <v>1</v>
      </c>
      <c r="F3806" s="81" t="s">
        <v>6870</v>
      </c>
      <c r="G3806" s="81">
        <v>1</v>
      </c>
      <c r="H3806" s="82">
        <v>1988.47</v>
      </c>
      <c r="I3806" s="92">
        <v>0.28000000000000003</v>
      </c>
      <c r="J3806" s="78">
        <f t="shared" si="123"/>
        <v>1431.6984</v>
      </c>
    </row>
    <row r="3807" spans="1:10" ht="15.5">
      <c r="A3807" s="34">
        <f t="shared" si="124"/>
        <v>3803</v>
      </c>
      <c r="B3807" s="81" t="s">
        <v>186</v>
      </c>
      <c r="C3807" s="81" t="s">
        <v>7878</v>
      </c>
      <c r="D3807" s="81" t="s">
        <v>7827</v>
      </c>
      <c r="E3807" s="81">
        <v>1</v>
      </c>
      <c r="F3807" s="81" t="s">
        <v>6870</v>
      </c>
      <c r="G3807" s="81">
        <v>1</v>
      </c>
      <c r="H3807" s="82">
        <v>2464.75</v>
      </c>
      <c r="I3807" s="92">
        <v>0.28000000000000003</v>
      </c>
      <c r="J3807" s="78">
        <f t="shared" si="123"/>
        <v>1774.62</v>
      </c>
    </row>
    <row r="3808" spans="1:10" ht="15.5">
      <c r="A3808" s="34">
        <f t="shared" si="124"/>
        <v>3804</v>
      </c>
      <c r="B3808" s="81" t="s">
        <v>186</v>
      </c>
      <c r="C3808" s="81" t="s">
        <v>7879</v>
      </c>
      <c r="D3808" s="81" t="s">
        <v>7823</v>
      </c>
      <c r="E3808" s="81">
        <v>1</v>
      </c>
      <c r="F3808" s="81" t="s">
        <v>6870</v>
      </c>
      <c r="G3808" s="81">
        <v>1</v>
      </c>
      <c r="H3808" s="82">
        <v>1547.91</v>
      </c>
      <c r="I3808" s="92">
        <v>0.28000000000000003</v>
      </c>
      <c r="J3808" s="78">
        <f t="shared" si="123"/>
        <v>1114.4952000000001</v>
      </c>
    </row>
    <row r="3809" spans="1:10" ht="15.5">
      <c r="A3809" s="34">
        <f t="shared" si="124"/>
        <v>3805</v>
      </c>
      <c r="B3809" s="81" t="s">
        <v>186</v>
      </c>
      <c r="C3809" s="81" t="s">
        <v>7880</v>
      </c>
      <c r="D3809" s="81" t="s">
        <v>7830</v>
      </c>
      <c r="E3809" s="81">
        <v>1</v>
      </c>
      <c r="F3809" s="81" t="s">
        <v>6870</v>
      </c>
      <c r="G3809" s="81">
        <v>1</v>
      </c>
      <c r="H3809" s="82">
        <v>1341.93</v>
      </c>
      <c r="I3809" s="92">
        <v>0.28000000000000003</v>
      </c>
      <c r="J3809" s="78">
        <f t="shared" si="123"/>
        <v>966.18960000000004</v>
      </c>
    </row>
    <row r="3810" spans="1:10" ht="15.5">
      <c r="A3810" s="34">
        <f t="shared" si="124"/>
        <v>3806</v>
      </c>
      <c r="B3810" s="81" t="s">
        <v>186</v>
      </c>
      <c r="C3810" s="81" t="s">
        <v>7881</v>
      </c>
      <c r="D3810" s="81" t="s">
        <v>7830</v>
      </c>
      <c r="E3810" s="81">
        <v>1</v>
      </c>
      <c r="F3810" s="81" t="s">
        <v>6870</v>
      </c>
      <c r="G3810" s="81">
        <v>1</v>
      </c>
      <c r="H3810" s="82">
        <v>1547.91</v>
      </c>
      <c r="I3810" s="92">
        <v>0.28000000000000003</v>
      </c>
      <c r="J3810" s="78">
        <f t="shared" si="123"/>
        <v>1114.4952000000001</v>
      </c>
    </row>
    <row r="3811" spans="1:10" ht="15.5">
      <c r="A3811" s="34">
        <f t="shared" si="124"/>
        <v>3807</v>
      </c>
      <c r="B3811" s="81" t="s">
        <v>186</v>
      </c>
      <c r="C3811" s="81" t="s">
        <v>7882</v>
      </c>
      <c r="D3811" s="81" t="s">
        <v>7833</v>
      </c>
      <c r="E3811" s="81">
        <v>1</v>
      </c>
      <c r="F3811" s="81" t="s">
        <v>6870</v>
      </c>
      <c r="G3811" s="81">
        <v>1</v>
      </c>
      <c r="H3811" s="82">
        <v>1818.21</v>
      </c>
      <c r="I3811" s="92">
        <v>0.28000000000000003</v>
      </c>
      <c r="J3811" s="78">
        <f t="shared" si="123"/>
        <v>1309.1112000000001</v>
      </c>
    </row>
    <row r="3812" spans="1:10" ht="15.5">
      <c r="A3812" s="34">
        <f t="shared" si="124"/>
        <v>3808</v>
      </c>
      <c r="B3812" s="81" t="s">
        <v>186</v>
      </c>
      <c r="C3812" s="81" t="s">
        <v>7883</v>
      </c>
      <c r="D3812" s="81" t="s">
        <v>7833</v>
      </c>
      <c r="E3812" s="81">
        <v>1</v>
      </c>
      <c r="F3812" s="81" t="s">
        <v>6870</v>
      </c>
      <c r="G3812" s="81">
        <v>1</v>
      </c>
      <c r="H3812" s="82">
        <v>2024.19</v>
      </c>
      <c r="I3812" s="92">
        <v>0.28000000000000003</v>
      </c>
      <c r="J3812" s="78">
        <f t="shared" si="123"/>
        <v>1457.4168</v>
      </c>
    </row>
    <row r="3813" spans="1:10" ht="15.5">
      <c r="A3813" s="34">
        <f t="shared" si="124"/>
        <v>3809</v>
      </c>
      <c r="B3813" s="81" t="s">
        <v>186</v>
      </c>
      <c r="C3813" s="81" t="s">
        <v>7884</v>
      </c>
      <c r="D3813" s="81" t="s">
        <v>7836</v>
      </c>
      <c r="E3813" s="81">
        <v>1</v>
      </c>
      <c r="F3813" s="81" t="s">
        <v>6870</v>
      </c>
      <c r="G3813" s="81">
        <v>1</v>
      </c>
      <c r="H3813" s="82">
        <v>1818.21</v>
      </c>
      <c r="I3813" s="92">
        <v>0.28000000000000003</v>
      </c>
      <c r="J3813" s="78">
        <f t="shared" si="123"/>
        <v>1309.1112000000001</v>
      </c>
    </row>
    <row r="3814" spans="1:10" ht="15.5">
      <c r="A3814" s="34">
        <f t="shared" si="124"/>
        <v>3810</v>
      </c>
      <c r="B3814" s="81" t="s">
        <v>186</v>
      </c>
      <c r="C3814" s="81" t="s">
        <v>7885</v>
      </c>
      <c r="D3814" s="81" t="s">
        <v>7836</v>
      </c>
      <c r="E3814" s="81">
        <v>1</v>
      </c>
      <c r="F3814" s="81" t="s">
        <v>6870</v>
      </c>
      <c r="G3814" s="81">
        <v>1</v>
      </c>
      <c r="H3814" s="82">
        <v>2024.19</v>
      </c>
      <c r="I3814" s="92">
        <v>0.28000000000000003</v>
      </c>
      <c r="J3814" s="78">
        <f t="shared" si="123"/>
        <v>1457.4168</v>
      </c>
    </row>
    <row r="3815" spans="1:10" ht="15.5">
      <c r="A3815" s="34">
        <f t="shared" si="124"/>
        <v>3811</v>
      </c>
      <c r="B3815" s="81" t="s">
        <v>186</v>
      </c>
      <c r="C3815" s="81" t="s">
        <v>7886</v>
      </c>
      <c r="D3815" s="81" t="s">
        <v>7887</v>
      </c>
      <c r="E3815" s="81">
        <v>1</v>
      </c>
      <c r="F3815" s="81" t="s">
        <v>6870</v>
      </c>
      <c r="G3815" s="81">
        <v>1</v>
      </c>
      <c r="H3815" s="82">
        <v>1638</v>
      </c>
      <c r="I3815" s="92">
        <v>0.28000000000000003</v>
      </c>
      <c r="J3815" s="78">
        <f t="shared" si="123"/>
        <v>1179.3599999999999</v>
      </c>
    </row>
    <row r="3816" spans="1:10" ht="15.5">
      <c r="A3816" s="34">
        <f t="shared" si="124"/>
        <v>3812</v>
      </c>
      <c r="B3816" s="81" t="s">
        <v>186</v>
      </c>
      <c r="C3816" s="81" t="s">
        <v>7888</v>
      </c>
      <c r="D3816" s="81" t="s">
        <v>7839</v>
      </c>
      <c r="E3816" s="81">
        <v>1</v>
      </c>
      <c r="F3816" s="81" t="s">
        <v>6870</v>
      </c>
      <c r="G3816" s="81">
        <v>1</v>
      </c>
      <c r="H3816" s="82">
        <v>2143.2600000000002</v>
      </c>
      <c r="I3816" s="92">
        <v>0.28000000000000003</v>
      </c>
      <c r="J3816" s="78">
        <f t="shared" si="123"/>
        <v>1543.1472000000001</v>
      </c>
    </row>
    <row r="3817" spans="1:10" ht="15.5">
      <c r="A3817" s="34">
        <f t="shared" si="124"/>
        <v>3813</v>
      </c>
      <c r="B3817" s="81" t="s">
        <v>186</v>
      </c>
      <c r="C3817" s="81" t="s">
        <v>7889</v>
      </c>
      <c r="D3817" s="81" t="s">
        <v>7839</v>
      </c>
      <c r="E3817" s="81">
        <v>1</v>
      </c>
      <c r="F3817" s="81" t="s">
        <v>6870</v>
      </c>
      <c r="G3817" s="81">
        <v>1</v>
      </c>
      <c r="H3817" s="82">
        <v>2381.4</v>
      </c>
      <c r="I3817" s="92">
        <v>0.28000000000000003</v>
      </c>
      <c r="J3817" s="78">
        <f t="shared" si="123"/>
        <v>1714.6079999999999</v>
      </c>
    </row>
    <row r="3818" spans="1:10" ht="15.5">
      <c r="A3818" s="34">
        <f t="shared" si="124"/>
        <v>3814</v>
      </c>
      <c r="B3818" s="81" t="s">
        <v>186</v>
      </c>
      <c r="C3818" s="81" t="s">
        <v>7890</v>
      </c>
      <c r="D3818" s="81" t="s">
        <v>7891</v>
      </c>
      <c r="E3818" s="81">
        <v>1</v>
      </c>
      <c r="F3818" s="81" t="s">
        <v>6870</v>
      </c>
      <c r="G3818" s="81">
        <v>1</v>
      </c>
      <c r="H3818" s="82">
        <v>734.5</v>
      </c>
      <c r="I3818" s="92">
        <v>0.28000000000000003</v>
      </c>
      <c r="J3818" s="78">
        <f t="shared" si="123"/>
        <v>528.84</v>
      </c>
    </row>
    <row r="3819" spans="1:10" ht="29">
      <c r="A3819" s="34">
        <f t="shared" si="124"/>
        <v>3815</v>
      </c>
      <c r="B3819" s="81" t="s">
        <v>186</v>
      </c>
      <c r="C3819" s="81" t="s">
        <v>7892</v>
      </c>
      <c r="D3819" s="81" t="s">
        <v>7893</v>
      </c>
      <c r="E3819" s="81">
        <v>1</v>
      </c>
      <c r="F3819" s="81" t="s">
        <v>6870</v>
      </c>
      <c r="G3819" s="81">
        <v>1</v>
      </c>
      <c r="H3819" s="82">
        <v>227</v>
      </c>
      <c r="I3819" s="92">
        <v>0.28000000000000003</v>
      </c>
      <c r="J3819" s="78">
        <f t="shared" si="123"/>
        <v>163.44</v>
      </c>
    </row>
    <row r="3820" spans="1:10" ht="15.5">
      <c r="A3820" s="34">
        <f t="shared" si="124"/>
        <v>3816</v>
      </c>
      <c r="B3820" s="81" t="s">
        <v>186</v>
      </c>
      <c r="C3820" s="81" t="s">
        <v>7894</v>
      </c>
      <c r="D3820" s="81" t="s">
        <v>7895</v>
      </c>
      <c r="E3820" s="81">
        <v>1</v>
      </c>
      <c r="F3820" s="81" t="s">
        <v>6870</v>
      </c>
      <c r="G3820" s="81">
        <v>1</v>
      </c>
      <c r="H3820" s="82">
        <v>4271</v>
      </c>
      <c r="I3820" s="92">
        <v>0.28000000000000003</v>
      </c>
      <c r="J3820" s="78">
        <f t="shared" si="123"/>
        <v>3075.12</v>
      </c>
    </row>
    <row r="3821" spans="1:10" ht="15.5">
      <c r="A3821" s="34">
        <f t="shared" si="124"/>
        <v>3817</v>
      </c>
      <c r="B3821" s="81" t="s">
        <v>186</v>
      </c>
      <c r="C3821" s="81" t="s">
        <v>7896</v>
      </c>
      <c r="D3821" s="81" t="s">
        <v>7897</v>
      </c>
      <c r="E3821" s="81">
        <v>1</v>
      </c>
      <c r="F3821" s="81" t="s">
        <v>6870</v>
      </c>
      <c r="G3821" s="81">
        <v>1</v>
      </c>
      <c r="H3821" s="82">
        <v>1620</v>
      </c>
      <c r="I3821" s="92">
        <v>0.28000000000000003</v>
      </c>
      <c r="J3821" s="78">
        <f t="shared" si="123"/>
        <v>1166.3999999999999</v>
      </c>
    </row>
    <row r="3822" spans="1:10" ht="15.5">
      <c r="A3822" s="34">
        <f t="shared" si="124"/>
        <v>3818</v>
      </c>
      <c r="B3822" s="81" t="s">
        <v>186</v>
      </c>
      <c r="C3822" s="81" t="s">
        <v>7898</v>
      </c>
      <c r="D3822" s="81" t="s">
        <v>7899</v>
      </c>
      <c r="E3822" s="81">
        <v>1</v>
      </c>
      <c r="F3822" s="81" t="s">
        <v>6870</v>
      </c>
      <c r="G3822" s="81">
        <v>1</v>
      </c>
      <c r="H3822" s="82">
        <v>9096</v>
      </c>
      <c r="I3822" s="92">
        <v>0.28000000000000003</v>
      </c>
      <c r="J3822" s="78">
        <f t="shared" si="123"/>
        <v>6549.12</v>
      </c>
    </row>
    <row r="3823" spans="1:10" ht="43.5">
      <c r="A3823" s="34">
        <f t="shared" si="124"/>
        <v>3819</v>
      </c>
      <c r="B3823" s="81" t="s">
        <v>186</v>
      </c>
      <c r="C3823" s="81" t="s">
        <v>7900</v>
      </c>
      <c r="D3823" s="81" t="s">
        <v>7901</v>
      </c>
      <c r="E3823" s="81">
        <v>1</v>
      </c>
      <c r="F3823" s="81" t="s">
        <v>6870</v>
      </c>
      <c r="G3823" s="81">
        <v>1</v>
      </c>
      <c r="H3823" s="82">
        <v>4316</v>
      </c>
      <c r="I3823" s="92">
        <v>0.28000000000000003</v>
      </c>
      <c r="J3823" s="78">
        <f t="shared" si="123"/>
        <v>3107.52</v>
      </c>
    </row>
    <row r="3824" spans="1:10" ht="15.5">
      <c r="A3824" s="34">
        <f t="shared" si="124"/>
        <v>3820</v>
      </c>
      <c r="B3824" s="81" t="s">
        <v>186</v>
      </c>
      <c r="C3824" s="81" t="s">
        <v>7902</v>
      </c>
      <c r="D3824" s="81" t="s">
        <v>7903</v>
      </c>
      <c r="E3824" s="81">
        <v>1</v>
      </c>
      <c r="F3824" s="81" t="s">
        <v>6870</v>
      </c>
      <c r="G3824" s="81">
        <v>1</v>
      </c>
      <c r="H3824" s="82">
        <v>8991</v>
      </c>
      <c r="I3824" s="92">
        <v>0.28000000000000003</v>
      </c>
      <c r="J3824" s="78">
        <f t="shared" si="123"/>
        <v>6473.5199999999995</v>
      </c>
    </row>
    <row r="3825" spans="1:10" ht="15.5">
      <c r="A3825" s="34">
        <f t="shared" si="124"/>
        <v>3821</v>
      </c>
      <c r="B3825" s="81" t="s">
        <v>186</v>
      </c>
      <c r="C3825" s="81" t="s">
        <v>7904</v>
      </c>
      <c r="D3825" s="81" t="s">
        <v>7905</v>
      </c>
      <c r="E3825" s="81">
        <v>1</v>
      </c>
      <c r="F3825" s="81" t="s">
        <v>6870</v>
      </c>
      <c r="G3825" s="81">
        <v>1</v>
      </c>
      <c r="H3825" s="82">
        <v>513</v>
      </c>
      <c r="I3825" s="92">
        <v>0.28000000000000003</v>
      </c>
      <c r="J3825" s="78">
        <f t="shared" si="123"/>
        <v>369.36</v>
      </c>
    </row>
    <row r="3826" spans="1:10" ht="15.5">
      <c r="A3826" s="34">
        <f t="shared" si="124"/>
        <v>3822</v>
      </c>
      <c r="B3826" s="81" t="s">
        <v>186</v>
      </c>
      <c r="C3826" s="81" t="s">
        <v>7906</v>
      </c>
      <c r="D3826" s="81" t="s">
        <v>7907</v>
      </c>
      <c r="E3826" s="81">
        <v>1</v>
      </c>
      <c r="F3826" s="81" t="s">
        <v>6870</v>
      </c>
      <c r="G3826" s="81">
        <v>1</v>
      </c>
      <c r="H3826" s="82">
        <v>189</v>
      </c>
      <c r="I3826" s="92">
        <v>0.28000000000000003</v>
      </c>
      <c r="J3826" s="78">
        <f t="shared" ref="J3826:J3889" si="125">H3826*(1-I3826)</f>
        <v>136.07999999999998</v>
      </c>
    </row>
    <row r="3827" spans="1:10" ht="15.5">
      <c r="A3827" s="34">
        <f t="shared" si="124"/>
        <v>3823</v>
      </c>
      <c r="B3827" s="81" t="s">
        <v>186</v>
      </c>
      <c r="C3827" s="81" t="s">
        <v>7908</v>
      </c>
      <c r="D3827" s="81" t="s">
        <v>7909</v>
      </c>
      <c r="E3827" s="81">
        <v>1</v>
      </c>
      <c r="F3827" s="81" t="s">
        <v>6870</v>
      </c>
      <c r="G3827" s="81">
        <v>1</v>
      </c>
      <c r="H3827" s="82">
        <v>121</v>
      </c>
      <c r="I3827" s="92">
        <v>0.28000000000000003</v>
      </c>
      <c r="J3827" s="78">
        <f t="shared" si="125"/>
        <v>87.11999999999999</v>
      </c>
    </row>
    <row r="3828" spans="1:10" ht="15.5">
      <c r="A3828" s="34">
        <f t="shared" si="124"/>
        <v>3824</v>
      </c>
      <c r="B3828" s="81" t="s">
        <v>186</v>
      </c>
      <c r="C3828" s="81" t="s">
        <v>7910</v>
      </c>
      <c r="D3828" s="81" t="s">
        <v>7911</v>
      </c>
      <c r="E3828" s="81">
        <v>1</v>
      </c>
      <c r="F3828" s="81" t="s">
        <v>6870</v>
      </c>
      <c r="G3828" s="81">
        <v>1</v>
      </c>
      <c r="H3828" s="82">
        <v>170</v>
      </c>
      <c r="I3828" s="92">
        <v>0.28000000000000003</v>
      </c>
      <c r="J3828" s="78">
        <f t="shared" si="125"/>
        <v>122.39999999999999</v>
      </c>
    </row>
    <row r="3829" spans="1:10" ht="15.5">
      <c r="A3829" s="34">
        <f t="shared" si="124"/>
        <v>3825</v>
      </c>
      <c r="B3829" s="81" t="s">
        <v>186</v>
      </c>
      <c r="C3829" s="81" t="s">
        <v>7912</v>
      </c>
      <c r="D3829" s="81" t="s">
        <v>7913</v>
      </c>
      <c r="E3829" s="81">
        <v>1</v>
      </c>
      <c r="F3829" s="81" t="s">
        <v>6870</v>
      </c>
      <c r="G3829" s="81">
        <v>1</v>
      </c>
      <c r="H3829" s="82">
        <v>124.5</v>
      </c>
      <c r="I3829" s="92">
        <v>0.28000000000000003</v>
      </c>
      <c r="J3829" s="78">
        <f t="shared" si="125"/>
        <v>89.64</v>
      </c>
    </row>
    <row r="3830" spans="1:10" ht="15.5">
      <c r="A3830" s="34">
        <f t="shared" si="124"/>
        <v>3826</v>
      </c>
      <c r="B3830" s="81" t="s">
        <v>186</v>
      </c>
      <c r="C3830" s="81" t="s">
        <v>7914</v>
      </c>
      <c r="D3830" s="81" t="s">
        <v>7915</v>
      </c>
      <c r="E3830" s="81">
        <v>1</v>
      </c>
      <c r="F3830" s="81" t="s">
        <v>6870</v>
      </c>
      <c r="G3830" s="81">
        <v>1</v>
      </c>
      <c r="H3830" s="82">
        <v>171</v>
      </c>
      <c r="I3830" s="92">
        <v>0.28000000000000003</v>
      </c>
      <c r="J3830" s="78">
        <f t="shared" si="125"/>
        <v>123.11999999999999</v>
      </c>
    </row>
    <row r="3831" spans="1:10" ht="15.5">
      <c r="A3831" s="34">
        <f t="shared" si="124"/>
        <v>3827</v>
      </c>
      <c r="B3831" s="81" t="s">
        <v>186</v>
      </c>
      <c r="C3831" s="81" t="s">
        <v>7916</v>
      </c>
      <c r="D3831" s="81" t="s">
        <v>7917</v>
      </c>
      <c r="E3831" s="81">
        <v>1</v>
      </c>
      <c r="F3831" s="81" t="s">
        <v>6870</v>
      </c>
      <c r="G3831" s="81">
        <v>1</v>
      </c>
      <c r="H3831" s="82">
        <v>128.5</v>
      </c>
      <c r="I3831" s="92">
        <v>0.28000000000000003</v>
      </c>
      <c r="J3831" s="78">
        <f t="shared" si="125"/>
        <v>92.52</v>
      </c>
    </row>
    <row r="3832" spans="1:10" ht="15.5">
      <c r="A3832" s="34">
        <f t="shared" si="124"/>
        <v>3828</v>
      </c>
      <c r="B3832" s="81" t="s">
        <v>186</v>
      </c>
      <c r="C3832" s="81" t="s">
        <v>7918</v>
      </c>
      <c r="D3832" s="81" t="s">
        <v>7919</v>
      </c>
      <c r="E3832" s="81">
        <v>1</v>
      </c>
      <c r="F3832" s="81" t="s">
        <v>6870</v>
      </c>
      <c r="G3832" s="81">
        <v>1</v>
      </c>
      <c r="H3832" s="82">
        <v>203</v>
      </c>
      <c r="I3832" s="92">
        <v>0.28000000000000003</v>
      </c>
      <c r="J3832" s="78">
        <f t="shared" si="125"/>
        <v>146.16</v>
      </c>
    </row>
    <row r="3833" spans="1:10" ht="15.5">
      <c r="A3833" s="34">
        <f t="shared" si="124"/>
        <v>3829</v>
      </c>
      <c r="B3833" s="81" t="s">
        <v>186</v>
      </c>
      <c r="C3833" s="81" t="s">
        <v>7920</v>
      </c>
      <c r="D3833" s="81" t="s">
        <v>7921</v>
      </c>
      <c r="E3833" s="81">
        <v>1</v>
      </c>
      <c r="F3833" s="81" t="s">
        <v>6870</v>
      </c>
      <c r="G3833" s="81">
        <v>1</v>
      </c>
      <c r="H3833" s="82">
        <v>136</v>
      </c>
      <c r="I3833" s="92">
        <v>0.28000000000000003</v>
      </c>
      <c r="J3833" s="78">
        <f t="shared" si="125"/>
        <v>97.92</v>
      </c>
    </row>
    <row r="3834" spans="1:10" ht="15.5">
      <c r="A3834" s="34">
        <f t="shared" si="124"/>
        <v>3830</v>
      </c>
      <c r="B3834" s="81" t="s">
        <v>186</v>
      </c>
      <c r="C3834" s="81" t="s">
        <v>7922</v>
      </c>
      <c r="D3834" s="81" t="s">
        <v>7923</v>
      </c>
      <c r="E3834" s="81">
        <v>1</v>
      </c>
      <c r="F3834" s="81" t="s">
        <v>6870</v>
      </c>
      <c r="G3834" s="81">
        <v>1</v>
      </c>
      <c r="H3834" s="82">
        <v>202</v>
      </c>
      <c r="I3834" s="92">
        <v>0.28000000000000003</v>
      </c>
      <c r="J3834" s="78">
        <f t="shared" si="125"/>
        <v>145.44</v>
      </c>
    </row>
    <row r="3835" spans="1:10" ht="15.5">
      <c r="A3835" s="34">
        <f t="shared" si="124"/>
        <v>3831</v>
      </c>
      <c r="B3835" s="81" t="s">
        <v>186</v>
      </c>
      <c r="C3835" s="81" t="s">
        <v>7924</v>
      </c>
      <c r="D3835" s="81" t="s">
        <v>7925</v>
      </c>
      <c r="E3835" s="81">
        <v>1</v>
      </c>
      <c r="F3835" s="81" t="s">
        <v>6870</v>
      </c>
      <c r="G3835" s="81">
        <v>1</v>
      </c>
      <c r="H3835" s="82">
        <v>149</v>
      </c>
      <c r="I3835" s="92">
        <v>0.28000000000000003</v>
      </c>
      <c r="J3835" s="78">
        <f t="shared" si="125"/>
        <v>107.28</v>
      </c>
    </row>
    <row r="3836" spans="1:10" ht="15.5">
      <c r="A3836" s="34">
        <f t="shared" si="124"/>
        <v>3832</v>
      </c>
      <c r="B3836" s="81" t="s">
        <v>186</v>
      </c>
      <c r="C3836" s="81" t="s">
        <v>7926</v>
      </c>
      <c r="D3836" s="81" t="s">
        <v>7927</v>
      </c>
      <c r="E3836" s="81">
        <v>1</v>
      </c>
      <c r="F3836" s="81" t="s">
        <v>6870</v>
      </c>
      <c r="G3836" s="81">
        <v>1</v>
      </c>
      <c r="H3836" s="82">
        <v>222.5</v>
      </c>
      <c r="I3836" s="92">
        <v>0.28000000000000003</v>
      </c>
      <c r="J3836" s="78">
        <f t="shared" si="125"/>
        <v>160.19999999999999</v>
      </c>
    </row>
    <row r="3837" spans="1:10" ht="15.5">
      <c r="A3837" s="34">
        <f t="shared" si="124"/>
        <v>3833</v>
      </c>
      <c r="B3837" s="81" t="s">
        <v>186</v>
      </c>
      <c r="C3837" s="81" t="s">
        <v>7928</v>
      </c>
      <c r="D3837" s="81" t="s">
        <v>7929</v>
      </c>
      <c r="E3837" s="81">
        <v>1</v>
      </c>
      <c r="F3837" s="81" t="s">
        <v>6870</v>
      </c>
      <c r="G3837" s="81">
        <v>1</v>
      </c>
      <c r="H3837" s="82">
        <v>185</v>
      </c>
      <c r="I3837" s="92">
        <v>0.28000000000000003</v>
      </c>
      <c r="J3837" s="78">
        <f t="shared" si="125"/>
        <v>133.19999999999999</v>
      </c>
    </row>
    <row r="3838" spans="1:10" ht="15.5">
      <c r="A3838" s="34">
        <f t="shared" si="124"/>
        <v>3834</v>
      </c>
      <c r="B3838" s="81" t="s">
        <v>186</v>
      </c>
      <c r="C3838" s="81" t="s">
        <v>7930</v>
      </c>
      <c r="D3838" s="81" t="s">
        <v>7931</v>
      </c>
      <c r="E3838" s="81">
        <v>1</v>
      </c>
      <c r="F3838" s="81" t="s">
        <v>6870</v>
      </c>
      <c r="G3838" s="81">
        <v>1</v>
      </c>
      <c r="H3838" s="82">
        <v>300.5</v>
      </c>
      <c r="I3838" s="92">
        <v>0.28000000000000003</v>
      </c>
      <c r="J3838" s="78">
        <f t="shared" si="125"/>
        <v>216.35999999999999</v>
      </c>
    </row>
    <row r="3839" spans="1:10" ht="15.5">
      <c r="A3839" s="34">
        <f t="shared" si="124"/>
        <v>3835</v>
      </c>
      <c r="B3839" s="81" t="s">
        <v>186</v>
      </c>
      <c r="C3839" s="81" t="s">
        <v>7932</v>
      </c>
      <c r="D3839" s="81" t="s">
        <v>7933</v>
      </c>
      <c r="E3839" s="81">
        <v>1</v>
      </c>
      <c r="F3839" s="81" t="s">
        <v>6870</v>
      </c>
      <c r="G3839" s="81">
        <v>1</v>
      </c>
      <c r="H3839" s="82">
        <v>202</v>
      </c>
      <c r="I3839" s="92">
        <v>0.28000000000000003</v>
      </c>
      <c r="J3839" s="78">
        <f t="shared" si="125"/>
        <v>145.44</v>
      </c>
    </row>
    <row r="3840" spans="1:10" ht="15.5">
      <c r="A3840" s="34">
        <f t="shared" si="124"/>
        <v>3836</v>
      </c>
      <c r="B3840" s="81" t="s">
        <v>186</v>
      </c>
      <c r="C3840" s="81" t="s">
        <v>7934</v>
      </c>
      <c r="D3840" s="81" t="s">
        <v>7935</v>
      </c>
      <c r="E3840" s="81">
        <v>1</v>
      </c>
      <c r="F3840" s="81" t="s">
        <v>6870</v>
      </c>
      <c r="G3840" s="81">
        <v>1</v>
      </c>
      <c r="H3840" s="82">
        <v>389</v>
      </c>
      <c r="I3840" s="92">
        <v>0.28000000000000003</v>
      </c>
      <c r="J3840" s="78">
        <f t="shared" si="125"/>
        <v>280.08</v>
      </c>
    </row>
    <row r="3841" spans="1:10" ht="15.5">
      <c r="A3841" s="34">
        <f t="shared" si="124"/>
        <v>3837</v>
      </c>
      <c r="B3841" s="81" t="s">
        <v>186</v>
      </c>
      <c r="C3841" s="81" t="s">
        <v>7936</v>
      </c>
      <c r="D3841" s="81" t="s">
        <v>7937</v>
      </c>
      <c r="E3841" s="81">
        <v>1</v>
      </c>
      <c r="F3841" s="81" t="s">
        <v>6870</v>
      </c>
      <c r="G3841" s="81">
        <v>1</v>
      </c>
      <c r="H3841" s="82">
        <v>217</v>
      </c>
      <c r="I3841" s="92">
        <v>0.28000000000000003</v>
      </c>
      <c r="J3841" s="78">
        <f t="shared" si="125"/>
        <v>156.23999999999998</v>
      </c>
    </row>
    <row r="3842" spans="1:10" ht="15.5">
      <c r="A3842" s="34">
        <f t="shared" si="124"/>
        <v>3838</v>
      </c>
      <c r="B3842" s="81" t="s">
        <v>186</v>
      </c>
      <c r="C3842" s="81" t="s">
        <v>7938</v>
      </c>
      <c r="D3842" s="81" t="s">
        <v>7939</v>
      </c>
      <c r="E3842" s="81">
        <v>1</v>
      </c>
      <c r="F3842" s="81" t="s">
        <v>6870</v>
      </c>
      <c r="G3842" s="81">
        <v>1</v>
      </c>
      <c r="H3842" s="82">
        <v>402</v>
      </c>
      <c r="I3842" s="92">
        <v>0.28000000000000003</v>
      </c>
      <c r="J3842" s="78">
        <f t="shared" si="125"/>
        <v>289.44</v>
      </c>
    </row>
    <row r="3843" spans="1:10" ht="15.5">
      <c r="A3843" s="34">
        <f t="shared" si="124"/>
        <v>3839</v>
      </c>
      <c r="B3843" s="81" t="s">
        <v>186</v>
      </c>
      <c r="C3843" s="81" t="s">
        <v>7940</v>
      </c>
      <c r="D3843" s="81" t="s">
        <v>7941</v>
      </c>
      <c r="E3843" s="81">
        <v>1</v>
      </c>
      <c r="F3843" s="81" t="s">
        <v>6870</v>
      </c>
      <c r="G3843" s="81">
        <v>1</v>
      </c>
      <c r="H3843" s="82">
        <v>266</v>
      </c>
      <c r="I3843" s="92">
        <v>0.28000000000000003</v>
      </c>
      <c r="J3843" s="78">
        <f t="shared" si="125"/>
        <v>191.51999999999998</v>
      </c>
    </row>
    <row r="3844" spans="1:10" ht="15.5">
      <c r="A3844" s="34">
        <f t="shared" si="124"/>
        <v>3840</v>
      </c>
      <c r="B3844" s="81" t="s">
        <v>186</v>
      </c>
      <c r="C3844" s="81" t="s">
        <v>7942</v>
      </c>
      <c r="D3844" s="81" t="s">
        <v>7943</v>
      </c>
      <c r="E3844" s="81">
        <v>1</v>
      </c>
      <c r="F3844" s="81" t="s">
        <v>6870</v>
      </c>
      <c r="G3844" s="81">
        <v>1</v>
      </c>
      <c r="H3844" s="82">
        <v>414</v>
      </c>
      <c r="I3844" s="92">
        <v>0.28000000000000003</v>
      </c>
      <c r="J3844" s="78">
        <f t="shared" si="125"/>
        <v>298.08</v>
      </c>
    </row>
    <row r="3845" spans="1:10" ht="15.5">
      <c r="A3845" s="34">
        <f t="shared" si="124"/>
        <v>3841</v>
      </c>
      <c r="B3845" s="81" t="s">
        <v>186</v>
      </c>
      <c r="C3845" s="81" t="s">
        <v>7944</v>
      </c>
      <c r="D3845" s="81" t="s">
        <v>7945</v>
      </c>
      <c r="E3845" s="81">
        <v>1</v>
      </c>
      <c r="F3845" s="81" t="s">
        <v>6870</v>
      </c>
      <c r="G3845" s="81">
        <v>1</v>
      </c>
      <c r="H3845" s="82">
        <v>402</v>
      </c>
      <c r="I3845" s="92">
        <v>0.28000000000000003</v>
      </c>
      <c r="J3845" s="78">
        <f t="shared" si="125"/>
        <v>289.44</v>
      </c>
    </row>
    <row r="3846" spans="1:10" ht="15.5">
      <c r="A3846" s="34">
        <f t="shared" si="124"/>
        <v>3842</v>
      </c>
      <c r="B3846" s="81" t="s">
        <v>186</v>
      </c>
      <c r="C3846" s="81" t="s">
        <v>7946</v>
      </c>
      <c r="D3846" s="81" t="s">
        <v>7947</v>
      </c>
      <c r="E3846" s="81">
        <v>1</v>
      </c>
      <c r="F3846" s="81" t="s">
        <v>6870</v>
      </c>
      <c r="G3846" s="81">
        <v>1</v>
      </c>
      <c r="H3846" s="82">
        <v>622</v>
      </c>
      <c r="I3846" s="92">
        <v>0.28000000000000003</v>
      </c>
      <c r="J3846" s="78">
        <f t="shared" si="125"/>
        <v>447.84</v>
      </c>
    </row>
    <row r="3847" spans="1:10" ht="29">
      <c r="A3847" s="34">
        <f t="shared" si="124"/>
        <v>3843</v>
      </c>
      <c r="B3847" s="81" t="s">
        <v>186</v>
      </c>
      <c r="C3847" s="81" t="s">
        <v>7948</v>
      </c>
      <c r="D3847" s="81" t="s">
        <v>7949</v>
      </c>
      <c r="E3847" s="81">
        <v>1</v>
      </c>
      <c r="F3847" s="81" t="s">
        <v>6870</v>
      </c>
      <c r="G3847" s="81">
        <v>1</v>
      </c>
      <c r="H3847" s="82">
        <v>16146</v>
      </c>
      <c r="I3847" s="92">
        <v>0.28000000000000003</v>
      </c>
      <c r="J3847" s="78">
        <f t="shared" si="125"/>
        <v>11625.119999999999</v>
      </c>
    </row>
    <row r="3848" spans="1:10" ht="29">
      <c r="A3848" s="34">
        <f t="shared" si="124"/>
        <v>3844</v>
      </c>
      <c r="B3848" s="81" t="s">
        <v>186</v>
      </c>
      <c r="C3848" s="81" t="s">
        <v>7950</v>
      </c>
      <c r="D3848" s="81" t="s">
        <v>7951</v>
      </c>
      <c r="E3848" s="81">
        <v>1</v>
      </c>
      <c r="F3848" s="81" t="s">
        <v>6870</v>
      </c>
      <c r="G3848" s="81">
        <v>1</v>
      </c>
      <c r="H3848" s="82">
        <v>10270</v>
      </c>
      <c r="I3848" s="92">
        <v>0.28000000000000003</v>
      </c>
      <c r="J3848" s="78">
        <f t="shared" si="125"/>
        <v>7394.4</v>
      </c>
    </row>
    <row r="3849" spans="1:10" ht="29">
      <c r="A3849" s="34">
        <f t="shared" si="124"/>
        <v>3845</v>
      </c>
      <c r="B3849" s="81" t="s">
        <v>186</v>
      </c>
      <c r="C3849" s="81" t="s">
        <v>7952</v>
      </c>
      <c r="D3849" s="81" t="s">
        <v>7953</v>
      </c>
      <c r="E3849" s="81">
        <v>1</v>
      </c>
      <c r="F3849" s="81" t="s">
        <v>6870</v>
      </c>
      <c r="G3849" s="81">
        <v>1</v>
      </c>
      <c r="H3849" s="82">
        <v>6774</v>
      </c>
      <c r="I3849" s="92">
        <v>0.28000000000000003</v>
      </c>
      <c r="J3849" s="78">
        <f t="shared" si="125"/>
        <v>4877.28</v>
      </c>
    </row>
    <row r="3850" spans="1:10" ht="29">
      <c r="A3850" s="34">
        <f t="shared" si="124"/>
        <v>3846</v>
      </c>
      <c r="B3850" s="81" t="s">
        <v>186</v>
      </c>
      <c r="C3850" s="81" t="s">
        <v>7954</v>
      </c>
      <c r="D3850" s="81" t="s">
        <v>7955</v>
      </c>
      <c r="E3850" s="81">
        <v>1</v>
      </c>
      <c r="F3850" s="81" t="s">
        <v>6870</v>
      </c>
      <c r="G3850" s="81">
        <v>1</v>
      </c>
      <c r="H3850" s="82">
        <v>3770</v>
      </c>
      <c r="I3850" s="92">
        <v>0.28000000000000003</v>
      </c>
      <c r="J3850" s="78">
        <f t="shared" si="125"/>
        <v>2714.4</v>
      </c>
    </row>
    <row r="3851" spans="1:10" ht="15.5">
      <c r="A3851" s="34">
        <f t="shared" si="124"/>
        <v>3847</v>
      </c>
      <c r="B3851" s="81" t="s">
        <v>186</v>
      </c>
      <c r="C3851" s="81" t="s">
        <v>7956</v>
      </c>
      <c r="D3851" s="81" t="s">
        <v>7957</v>
      </c>
      <c r="E3851" s="81">
        <v>1</v>
      </c>
      <c r="F3851" s="81" t="s">
        <v>6870</v>
      </c>
      <c r="G3851" s="81">
        <v>1</v>
      </c>
      <c r="H3851" s="82">
        <v>80</v>
      </c>
      <c r="I3851" s="92">
        <v>0.28000000000000003</v>
      </c>
      <c r="J3851" s="78">
        <f t="shared" si="125"/>
        <v>57.599999999999994</v>
      </c>
    </row>
    <row r="3852" spans="1:10" ht="15.5">
      <c r="A3852" s="34">
        <f t="shared" si="124"/>
        <v>3848</v>
      </c>
      <c r="B3852" s="81" t="s">
        <v>186</v>
      </c>
      <c r="C3852" s="81" t="s">
        <v>7958</v>
      </c>
      <c r="D3852" s="81" t="s">
        <v>7959</v>
      </c>
      <c r="E3852" s="81">
        <v>1</v>
      </c>
      <c r="F3852" s="81" t="s">
        <v>6870</v>
      </c>
      <c r="G3852" s="81">
        <v>1</v>
      </c>
      <c r="H3852" s="82">
        <v>90.75</v>
      </c>
      <c r="I3852" s="92">
        <v>0.28000000000000003</v>
      </c>
      <c r="J3852" s="78">
        <f t="shared" si="125"/>
        <v>65.34</v>
      </c>
    </row>
    <row r="3853" spans="1:10" ht="15.5">
      <c r="A3853" s="34">
        <f t="shared" si="124"/>
        <v>3849</v>
      </c>
      <c r="B3853" s="81" t="s">
        <v>186</v>
      </c>
      <c r="C3853" s="81" t="s">
        <v>7960</v>
      </c>
      <c r="D3853" s="81" t="s">
        <v>7961</v>
      </c>
      <c r="E3853" s="81">
        <v>1</v>
      </c>
      <c r="F3853" s="81" t="s">
        <v>6870</v>
      </c>
      <c r="G3853" s="81">
        <v>1</v>
      </c>
      <c r="H3853" s="82">
        <v>85</v>
      </c>
      <c r="I3853" s="92">
        <v>0.28000000000000003</v>
      </c>
      <c r="J3853" s="78">
        <f t="shared" si="125"/>
        <v>61.199999999999996</v>
      </c>
    </row>
    <row r="3854" spans="1:10" ht="15.5">
      <c r="A3854" s="34">
        <f t="shared" si="124"/>
        <v>3850</v>
      </c>
      <c r="B3854" s="81" t="s">
        <v>186</v>
      </c>
      <c r="C3854" s="81" t="s">
        <v>7962</v>
      </c>
      <c r="D3854" s="81" t="s">
        <v>7963</v>
      </c>
      <c r="E3854" s="81">
        <v>1</v>
      </c>
      <c r="F3854" s="81" t="s">
        <v>6870</v>
      </c>
      <c r="G3854" s="81">
        <v>1</v>
      </c>
      <c r="H3854" s="82">
        <v>90</v>
      </c>
      <c r="I3854" s="92">
        <v>0.28000000000000003</v>
      </c>
      <c r="J3854" s="78">
        <f t="shared" si="125"/>
        <v>64.8</v>
      </c>
    </row>
    <row r="3855" spans="1:10" ht="15.5">
      <c r="A3855" s="34">
        <f t="shared" si="124"/>
        <v>3851</v>
      </c>
      <c r="B3855" s="81" t="s">
        <v>186</v>
      </c>
      <c r="C3855" s="81" t="s">
        <v>7964</v>
      </c>
      <c r="D3855" s="81" t="s">
        <v>7965</v>
      </c>
      <c r="E3855" s="81">
        <v>1</v>
      </c>
      <c r="F3855" s="81" t="s">
        <v>6870</v>
      </c>
      <c r="G3855" s="81">
        <v>1</v>
      </c>
      <c r="H3855" s="82">
        <v>89.5</v>
      </c>
      <c r="I3855" s="92">
        <v>0.28000000000000003</v>
      </c>
      <c r="J3855" s="78">
        <f t="shared" si="125"/>
        <v>64.44</v>
      </c>
    </row>
    <row r="3856" spans="1:10" ht="15.5">
      <c r="A3856" s="34">
        <f t="shared" si="124"/>
        <v>3852</v>
      </c>
      <c r="B3856" s="81" t="s">
        <v>186</v>
      </c>
      <c r="C3856" s="81" t="s">
        <v>7966</v>
      </c>
      <c r="D3856" s="81" t="s">
        <v>7967</v>
      </c>
      <c r="E3856" s="81">
        <v>1</v>
      </c>
      <c r="F3856" s="81" t="s">
        <v>6870</v>
      </c>
      <c r="G3856" s="81">
        <v>1</v>
      </c>
      <c r="H3856" s="82">
        <v>100</v>
      </c>
      <c r="I3856" s="92">
        <v>0.28000000000000003</v>
      </c>
      <c r="J3856" s="78">
        <f t="shared" si="125"/>
        <v>72</v>
      </c>
    </row>
    <row r="3857" spans="1:10" ht="15.5">
      <c r="A3857" s="34">
        <f t="shared" si="124"/>
        <v>3853</v>
      </c>
      <c r="B3857" s="81" t="s">
        <v>186</v>
      </c>
      <c r="C3857" s="81" t="s">
        <v>7968</v>
      </c>
      <c r="D3857" s="81" t="s">
        <v>7969</v>
      </c>
      <c r="E3857" s="81">
        <v>1</v>
      </c>
      <c r="F3857" s="81" t="s">
        <v>6870</v>
      </c>
      <c r="G3857" s="81">
        <v>1</v>
      </c>
      <c r="H3857" s="82">
        <v>90.8</v>
      </c>
      <c r="I3857" s="92">
        <v>0.28000000000000003</v>
      </c>
      <c r="J3857" s="78">
        <f t="shared" si="125"/>
        <v>65.375999999999991</v>
      </c>
    </row>
    <row r="3858" spans="1:10" ht="15.5">
      <c r="A3858" s="34">
        <f t="shared" si="124"/>
        <v>3854</v>
      </c>
      <c r="B3858" s="81" t="s">
        <v>186</v>
      </c>
      <c r="C3858" s="81" t="s">
        <v>7970</v>
      </c>
      <c r="D3858" s="81" t="s">
        <v>7971</v>
      </c>
      <c r="E3858" s="81">
        <v>1</v>
      </c>
      <c r="F3858" s="81" t="s">
        <v>6870</v>
      </c>
      <c r="G3858" s="81">
        <v>1</v>
      </c>
      <c r="H3858" s="82">
        <v>113</v>
      </c>
      <c r="I3858" s="92">
        <v>0.28000000000000003</v>
      </c>
      <c r="J3858" s="78">
        <f t="shared" si="125"/>
        <v>81.36</v>
      </c>
    </row>
    <row r="3859" spans="1:10" ht="15.5">
      <c r="A3859" s="34">
        <f t="shared" si="124"/>
        <v>3855</v>
      </c>
      <c r="B3859" s="81" t="s">
        <v>186</v>
      </c>
      <c r="C3859" s="81" t="s">
        <v>7972</v>
      </c>
      <c r="D3859" s="81" t="s">
        <v>7973</v>
      </c>
      <c r="E3859" s="81">
        <v>1</v>
      </c>
      <c r="F3859" s="81" t="s">
        <v>6870</v>
      </c>
      <c r="G3859" s="81">
        <v>1</v>
      </c>
      <c r="H3859" s="82">
        <v>97.5</v>
      </c>
      <c r="I3859" s="92">
        <v>0.28000000000000003</v>
      </c>
      <c r="J3859" s="78">
        <f t="shared" si="125"/>
        <v>70.2</v>
      </c>
    </row>
    <row r="3860" spans="1:10" ht="15.5">
      <c r="A3860" s="34">
        <f t="shared" si="124"/>
        <v>3856</v>
      </c>
      <c r="B3860" s="81" t="s">
        <v>186</v>
      </c>
      <c r="C3860" s="81" t="s">
        <v>7974</v>
      </c>
      <c r="D3860" s="81" t="s">
        <v>7975</v>
      </c>
      <c r="E3860" s="81">
        <v>1</v>
      </c>
      <c r="F3860" s="81" t="s">
        <v>6870</v>
      </c>
      <c r="G3860" s="81">
        <v>1</v>
      </c>
      <c r="H3860" s="82">
        <v>117.5</v>
      </c>
      <c r="I3860" s="92">
        <v>0.28000000000000003</v>
      </c>
      <c r="J3860" s="78">
        <f t="shared" si="125"/>
        <v>84.6</v>
      </c>
    </row>
    <row r="3861" spans="1:10" ht="15.5">
      <c r="A3861" s="34">
        <f t="shared" si="124"/>
        <v>3857</v>
      </c>
      <c r="B3861" s="81" t="s">
        <v>186</v>
      </c>
      <c r="C3861" s="81" t="s">
        <v>7976</v>
      </c>
      <c r="D3861" s="81" t="s">
        <v>7977</v>
      </c>
      <c r="E3861" s="81">
        <v>1</v>
      </c>
      <c r="F3861" s="81" t="s">
        <v>6870</v>
      </c>
      <c r="G3861" s="81">
        <v>1</v>
      </c>
      <c r="H3861" s="82">
        <v>103.5</v>
      </c>
      <c r="I3861" s="92">
        <v>0.28000000000000003</v>
      </c>
      <c r="J3861" s="78">
        <f t="shared" si="125"/>
        <v>74.52</v>
      </c>
    </row>
    <row r="3862" spans="1:10" ht="15.5">
      <c r="A3862" s="34">
        <f t="shared" si="124"/>
        <v>3858</v>
      </c>
      <c r="B3862" s="81" t="s">
        <v>186</v>
      </c>
      <c r="C3862" s="81" t="s">
        <v>7978</v>
      </c>
      <c r="D3862" s="81" t="s">
        <v>7979</v>
      </c>
      <c r="E3862" s="81">
        <v>1</v>
      </c>
      <c r="F3862" s="81" t="s">
        <v>6870</v>
      </c>
      <c r="G3862" s="81">
        <v>1</v>
      </c>
      <c r="H3862" s="82">
        <v>120</v>
      </c>
      <c r="I3862" s="92">
        <v>0.28000000000000003</v>
      </c>
      <c r="J3862" s="78">
        <f t="shared" si="125"/>
        <v>86.399999999999991</v>
      </c>
    </row>
    <row r="3863" spans="1:10" ht="15.5">
      <c r="A3863" s="34">
        <f t="shared" ref="A3863:A3926" si="126">SUM(A3862+1)</f>
        <v>3859</v>
      </c>
      <c r="B3863" s="81" t="s">
        <v>186</v>
      </c>
      <c r="C3863" s="81" t="s">
        <v>7980</v>
      </c>
      <c r="D3863" s="81" t="s">
        <v>7981</v>
      </c>
      <c r="E3863" s="81">
        <v>1</v>
      </c>
      <c r="F3863" s="81" t="s">
        <v>6870</v>
      </c>
      <c r="G3863" s="81">
        <v>1</v>
      </c>
      <c r="H3863" s="82">
        <v>105</v>
      </c>
      <c r="I3863" s="92">
        <v>0.28000000000000003</v>
      </c>
      <c r="J3863" s="78">
        <f t="shared" si="125"/>
        <v>75.599999999999994</v>
      </c>
    </row>
    <row r="3864" spans="1:10" ht="15.5">
      <c r="A3864" s="34">
        <f t="shared" si="126"/>
        <v>3860</v>
      </c>
      <c r="B3864" s="81" t="s">
        <v>186</v>
      </c>
      <c r="C3864" s="81" t="s">
        <v>7982</v>
      </c>
      <c r="D3864" s="81" t="s">
        <v>7983</v>
      </c>
      <c r="E3864" s="81">
        <v>1</v>
      </c>
      <c r="F3864" s="81" t="s">
        <v>6870</v>
      </c>
      <c r="G3864" s="81">
        <v>1</v>
      </c>
      <c r="H3864" s="82">
        <v>125.5</v>
      </c>
      <c r="I3864" s="92">
        <v>0.28000000000000003</v>
      </c>
      <c r="J3864" s="78">
        <f t="shared" si="125"/>
        <v>90.36</v>
      </c>
    </row>
    <row r="3865" spans="1:10" ht="15.5">
      <c r="A3865" s="34">
        <f t="shared" si="126"/>
        <v>3861</v>
      </c>
      <c r="B3865" s="81" t="s">
        <v>186</v>
      </c>
      <c r="C3865" s="81" t="s">
        <v>7984</v>
      </c>
      <c r="D3865" s="81" t="s">
        <v>7985</v>
      </c>
      <c r="E3865" s="81">
        <v>1</v>
      </c>
      <c r="F3865" s="81" t="s">
        <v>6870</v>
      </c>
      <c r="G3865" s="81">
        <v>1</v>
      </c>
      <c r="H3865" s="82">
        <v>129.5</v>
      </c>
      <c r="I3865" s="92">
        <v>0.28000000000000003</v>
      </c>
      <c r="J3865" s="78">
        <f t="shared" si="125"/>
        <v>93.24</v>
      </c>
    </row>
    <row r="3866" spans="1:10" ht="15.5">
      <c r="A3866" s="34">
        <f t="shared" si="126"/>
        <v>3862</v>
      </c>
      <c r="B3866" s="81" t="s">
        <v>186</v>
      </c>
      <c r="C3866" s="81" t="s">
        <v>7986</v>
      </c>
      <c r="D3866" s="81" t="s">
        <v>7987</v>
      </c>
      <c r="E3866" s="81">
        <v>1</v>
      </c>
      <c r="F3866" s="81" t="s">
        <v>6870</v>
      </c>
      <c r="G3866" s="81">
        <v>1</v>
      </c>
      <c r="H3866" s="82">
        <v>171</v>
      </c>
      <c r="I3866" s="92">
        <v>0.28000000000000003</v>
      </c>
      <c r="J3866" s="78">
        <f t="shared" si="125"/>
        <v>123.11999999999999</v>
      </c>
    </row>
    <row r="3867" spans="1:10" ht="15.5">
      <c r="A3867" s="34">
        <f t="shared" si="126"/>
        <v>3863</v>
      </c>
      <c r="B3867" s="81" t="s">
        <v>186</v>
      </c>
      <c r="C3867" s="81" t="s">
        <v>7988</v>
      </c>
      <c r="D3867" s="81" t="s">
        <v>7989</v>
      </c>
      <c r="E3867" s="81">
        <v>1</v>
      </c>
      <c r="F3867" s="81" t="s">
        <v>6870</v>
      </c>
      <c r="G3867" s="81">
        <v>1</v>
      </c>
      <c r="H3867" s="82">
        <v>147</v>
      </c>
      <c r="I3867" s="92">
        <v>0.28000000000000003</v>
      </c>
      <c r="J3867" s="78">
        <f t="shared" si="125"/>
        <v>105.83999999999999</v>
      </c>
    </row>
    <row r="3868" spans="1:10" ht="15.5">
      <c r="A3868" s="34">
        <f t="shared" si="126"/>
        <v>3864</v>
      </c>
      <c r="B3868" s="81" t="s">
        <v>186</v>
      </c>
      <c r="C3868" s="81" t="s">
        <v>7990</v>
      </c>
      <c r="D3868" s="81" t="s">
        <v>7991</v>
      </c>
      <c r="E3868" s="81">
        <v>1</v>
      </c>
      <c r="F3868" s="81" t="s">
        <v>6870</v>
      </c>
      <c r="G3868" s="81">
        <v>1</v>
      </c>
      <c r="H3868" s="82">
        <v>212</v>
      </c>
      <c r="I3868" s="92">
        <v>0.28000000000000003</v>
      </c>
      <c r="J3868" s="78">
        <f t="shared" si="125"/>
        <v>152.63999999999999</v>
      </c>
    </row>
    <row r="3869" spans="1:10" ht="15.5">
      <c r="A3869" s="34">
        <f t="shared" si="126"/>
        <v>3865</v>
      </c>
      <c r="B3869" s="81" t="s">
        <v>186</v>
      </c>
      <c r="C3869" s="81" t="s">
        <v>7992</v>
      </c>
      <c r="D3869" s="81" t="s">
        <v>7993</v>
      </c>
      <c r="E3869" s="81">
        <v>1</v>
      </c>
      <c r="F3869" s="81" t="s">
        <v>6870</v>
      </c>
      <c r="G3869" s="81">
        <v>1</v>
      </c>
      <c r="H3869" s="82">
        <v>168</v>
      </c>
      <c r="I3869" s="92">
        <v>0.28000000000000003</v>
      </c>
      <c r="J3869" s="78">
        <f t="shared" si="125"/>
        <v>120.96</v>
      </c>
    </row>
    <row r="3870" spans="1:10" ht="15.5">
      <c r="A3870" s="34">
        <f t="shared" si="126"/>
        <v>3866</v>
      </c>
      <c r="B3870" s="81" t="s">
        <v>186</v>
      </c>
      <c r="C3870" s="81" t="s">
        <v>7994</v>
      </c>
      <c r="D3870" s="81" t="s">
        <v>7995</v>
      </c>
      <c r="E3870" s="81">
        <v>1</v>
      </c>
      <c r="F3870" s="81" t="s">
        <v>6870</v>
      </c>
      <c r="G3870" s="81">
        <v>1</v>
      </c>
      <c r="H3870" s="82">
        <v>230</v>
      </c>
      <c r="I3870" s="92">
        <v>0.28000000000000003</v>
      </c>
      <c r="J3870" s="78">
        <f t="shared" si="125"/>
        <v>165.6</v>
      </c>
    </row>
    <row r="3871" spans="1:10" ht="15.5">
      <c r="A3871" s="34">
        <f t="shared" si="126"/>
        <v>3867</v>
      </c>
      <c r="B3871" s="81" t="s">
        <v>186</v>
      </c>
      <c r="C3871" s="81" t="s">
        <v>7996</v>
      </c>
      <c r="D3871" s="81" t="s">
        <v>7997</v>
      </c>
      <c r="E3871" s="81">
        <v>1</v>
      </c>
      <c r="F3871" s="81" t="s">
        <v>6870</v>
      </c>
      <c r="G3871" s="81">
        <v>1</v>
      </c>
      <c r="H3871" s="82">
        <v>195.5</v>
      </c>
      <c r="I3871" s="92">
        <v>0.28000000000000003</v>
      </c>
      <c r="J3871" s="78">
        <f t="shared" si="125"/>
        <v>140.76</v>
      </c>
    </row>
    <row r="3872" spans="1:10" ht="15.5">
      <c r="A3872" s="34">
        <f t="shared" si="126"/>
        <v>3868</v>
      </c>
      <c r="B3872" s="81" t="s">
        <v>186</v>
      </c>
      <c r="C3872" s="81" t="s">
        <v>7998</v>
      </c>
      <c r="D3872" s="81" t="s">
        <v>7999</v>
      </c>
      <c r="E3872" s="81">
        <v>1</v>
      </c>
      <c r="F3872" s="81" t="s">
        <v>6870</v>
      </c>
      <c r="G3872" s="81">
        <v>1</v>
      </c>
      <c r="H3872" s="82">
        <v>276.5</v>
      </c>
      <c r="I3872" s="92">
        <v>0.28000000000000003</v>
      </c>
      <c r="J3872" s="78">
        <f t="shared" si="125"/>
        <v>199.07999999999998</v>
      </c>
    </row>
    <row r="3873" spans="1:10" ht="15.5">
      <c r="A3873" s="34">
        <f t="shared" si="126"/>
        <v>3869</v>
      </c>
      <c r="B3873" s="81" t="s">
        <v>186</v>
      </c>
      <c r="C3873" s="81" t="s">
        <v>8000</v>
      </c>
      <c r="D3873" s="81" t="s">
        <v>8001</v>
      </c>
      <c r="E3873" s="81">
        <v>1</v>
      </c>
      <c r="F3873" s="81" t="s">
        <v>6870</v>
      </c>
      <c r="G3873" s="81">
        <v>1</v>
      </c>
      <c r="H3873" s="82">
        <v>335</v>
      </c>
      <c r="I3873" s="92">
        <v>0.28000000000000003</v>
      </c>
      <c r="J3873" s="78">
        <f t="shared" si="125"/>
        <v>241.2</v>
      </c>
    </row>
    <row r="3874" spans="1:10" ht="15.5">
      <c r="A3874" s="34">
        <f t="shared" si="126"/>
        <v>3870</v>
      </c>
      <c r="B3874" s="81" t="s">
        <v>186</v>
      </c>
      <c r="C3874" s="81" t="s">
        <v>8002</v>
      </c>
      <c r="D3874" s="81" t="s">
        <v>8003</v>
      </c>
      <c r="E3874" s="81">
        <v>1</v>
      </c>
      <c r="F3874" s="81" t="s">
        <v>6870</v>
      </c>
      <c r="G3874" s="81">
        <v>1</v>
      </c>
      <c r="H3874" s="82">
        <v>352</v>
      </c>
      <c r="I3874" s="92">
        <v>0.28000000000000003</v>
      </c>
      <c r="J3874" s="78">
        <f t="shared" si="125"/>
        <v>253.44</v>
      </c>
    </row>
    <row r="3875" spans="1:10" ht="15.5">
      <c r="A3875" s="34">
        <f t="shared" si="126"/>
        <v>3871</v>
      </c>
      <c r="B3875" s="81" t="s">
        <v>186</v>
      </c>
      <c r="C3875" s="81" t="s">
        <v>8004</v>
      </c>
      <c r="D3875" s="81" t="s">
        <v>8005</v>
      </c>
      <c r="E3875" s="81">
        <v>1</v>
      </c>
      <c r="F3875" s="81" t="s">
        <v>6870</v>
      </c>
      <c r="G3875" s="81">
        <v>1</v>
      </c>
      <c r="H3875" s="82">
        <v>525</v>
      </c>
      <c r="I3875" s="92">
        <v>0.28000000000000003</v>
      </c>
      <c r="J3875" s="78">
        <f t="shared" si="125"/>
        <v>378</v>
      </c>
    </row>
    <row r="3876" spans="1:10" ht="15.5">
      <c r="A3876" s="34">
        <f t="shared" si="126"/>
        <v>3872</v>
      </c>
      <c r="B3876" s="81" t="s">
        <v>186</v>
      </c>
      <c r="C3876" s="81" t="s">
        <v>8006</v>
      </c>
      <c r="D3876" s="81" t="s">
        <v>8007</v>
      </c>
      <c r="E3876" s="81">
        <v>1</v>
      </c>
      <c r="F3876" s="81" t="s">
        <v>6870</v>
      </c>
      <c r="G3876" s="81">
        <v>1</v>
      </c>
      <c r="H3876" s="82">
        <v>621</v>
      </c>
      <c r="I3876" s="92">
        <v>0.28000000000000003</v>
      </c>
      <c r="J3876" s="78">
        <f t="shared" si="125"/>
        <v>447.12</v>
      </c>
    </row>
    <row r="3877" spans="1:10" ht="15.5">
      <c r="A3877" s="34">
        <f t="shared" si="126"/>
        <v>3873</v>
      </c>
      <c r="B3877" s="81" t="s">
        <v>186</v>
      </c>
      <c r="C3877" s="81" t="s">
        <v>8008</v>
      </c>
      <c r="D3877" s="81" t="s">
        <v>8009</v>
      </c>
      <c r="E3877" s="81">
        <v>1</v>
      </c>
      <c r="F3877" s="81" t="s">
        <v>6870</v>
      </c>
      <c r="G3877" s="81">
        <v>1</v>
      </c>
      <c r="H3877" s="82">
        <v>231</v>
      </c>
      <c r="I3877" s="92">
        <v>0.28000000000000003</v>
      </c>
      <c r="J3877" s="78">
        <f t="shared" si="125"/>
        <v>166.32</v>
      </c>
    </row>
    <row r="3878" spans="1:10" ht="15.5">
      <c r="A3878" s="34">
        <f t="shared" si="126"/>
        <v>3874</v>
      </c>
      <c r="B3878" s="81" t="s">
        <v>186</v>
      </c>
      <c r="C3878" s="81" t="s">
        <v>8010</v>
      </c>
      <c r="D3878" s="81" t="s">
        <v>8011</v>
      </c>
      <c r="E3878" s="81">
        <v>1</v>
      </c>
      <c r="F3878" s="81" t="s">
        <v>6870</v>
      </c>
      <c r="G3878" s="81">
        <v>1</v>
      </c>
      <c r="H3878" s="82">
        <v>150</v>
      </c>
      <c r="I3878" s="92">
        <v>0.28000000000000003</v>
      </c>
      <c r="J3878" s="78">
        <f t="shared" si="125"/>
        <v>108</v>
      </c>
    </row>
    <row r="3879" spans="1:10" ht="29">
      <c r="A3879" s="34">
        <f t="shared" si="126"/>
        <v>3875</v>
      </c>
      <c r="B3879" s="81" t="s">
        <v>186</v>
      </c>
      <c r="C3879" s="81" t="s">
        <v>8012</v>
      </c>
      <c r="D3879" s="81" t="s">
        <v>8013</v>
      </c>
      <c r="E3879" s="81">
        <v>1</v>
      </c>
      <c r="F3879" s="81" t="s">
        <v>6870</v>
      </c>
      <c r="G3879" s="81">
        <v>1</v>
      </c>
      <c r="H3879" s="82">
        <v>150</v>
      </c>
      <c r="I3879" s="92">
        <v>0.28000000000000003</v>
      </c>
      <c r="J3879" s="78">
        <f t="shared" si="125"/>
        <v>108</v>
      </c>
    </row>
    <row r="3880" spans="1:10" ht="29">
      <c r="A3880" s="34">
        <f t="shared" si="126"/>
        <v>3876</v>
      </c>
      <c r="B3880" s="81" t="s">
        <v>186</v>
      </c>
      <c r="C3880" s="81" t="s">
        <v>8014</v>
      </c>
      <c r="D3880" s="81" t="s">
        <v>8015</v>
      </c>
      <c r="E3880" s="81">
        <v>1</v>
      </c>
      <c r="F3880" s="81" t="s">
        <v>6870</v>
      </c>
      <c r="G3880" s="81">
        <v>1</v>
      </c>
      <c r="H3880" s="82">
        <v>152.25</v>
      </c>
      <c r="I3880" s="92">
        <v>0.28000000000000003</v>
      </c>
      <c r="J3880" s="78">
        <f t="shared" si="125"/>
        <v>109.61999999999999</v>
      </c>
    </row>
    <row r="3881" spans="1:10" ht="15.5">
      <c r="A3881" s="34">
        <f t="shared" si="126"/>
        <v>3877</v>
      </c>
      <c r="B3881" s="81" t="s">
        <v>186</v>
      </c>
      <c r="C3881" s="81" t="s">
        <v>8016</v>
      </c>
      <c r="D3881" s="81" t="s">
        <v>8017</v>
      </c>
      <c r="E3881" s="81">
        <v>1</v>
      </c>
      <c r="F3881" s="81" t="s">
        <v>6870</v>
      </c>
      <c r="G3881" s="81">
        <v>1</v>
      </c>
      <c r="H3881" s="82">
        <v>157.75</v>
      </c>
      <c r="I3881" s="92">
        <v>0.28000000000000003</v>
      </c>
      <c r="J3881" s="78">
        <f t="shared" si="125"/>
        <v>113.58</v>
      </c>
    </row>
    <row r="3882" spans="1:10" ht="15.5">
      <c r="A3882" s="34">
        <f t="shared" si="126"/>
        <v>3878</v>
      </c>
      <c r="B3882" s="81" t="s">
        <v>186</v>
      </c>
      <c r="C3882" s="81" t="s">
        <v>8018</v>
      </c>
      <c r="D3882" s="81" t="s">
        <v>8019</v>
      </c>
      <c r="E3882" s="81">
        <v>1</v>
      </c>
      <c r="F3882" s="81" t="s">
        <v>6870</v>
      </c>
      <c r="G3882" s="81">
        <v>1</v>
      </c>
      <c r="H3882" s="82">
        <v>140.25</v>
      </c>
      <c r="I3882" s="92">
        <v>0.28000000000000003</v>
      </c>
      <c r="J3882" s="78">
        <f t="shared" si="125"/>
        <v>100.97999999999999</v>
      </c>
    </row>
    <row r="3883" spans="1:10" ht="15.5">
      <c r="A3883" s="34">
        <f t="shared" si="126"/>
        <v>3879</v>
      </c>
      <c r="B3883" s="81" t="s">
        <v>186</v>
      </c>
      <c r="C3883" s="81" t="s">
        <v>8020</v>
      </c>
      <c r="D3883" s="81" t="s">
        <v>8021</v>
      </c>
      <c r="E3883" s="81">
        <v>1</v>
      </c>
      <c r="F3883" s="81" t="s">
        <v>6870</v>
      </c>
      <c r="G3883" s="81">
        <v>1</v>
      </c>
      <c r="H3883" s="82">
        <v>154.5</v>
      </c>
      <c r="I3883" s="92">
        <v>0.28000000000000003</v>
      </c>
      <c r="J3883" s="78">
        <f t="shared" si="125"/>
        <v>111.24</v>
      </c>
    </row>
    <row r="3884" spans="1:10" ht="15.5">
      <c r="A3884" s="34">
        <f t="shared" si="126"/>
        <v>3880</v>
      </c>
      <c r="B3884" s="81" t="s">
        <v>186</v>
      </c>
      <c r="C3884" s="81" t="s">
        <v>8022</v>
      </c>
      <c r="D3884" s="81" t="s">
        <v>8023</v>
      </c>
      <c r="E3884" s="81">
        <v>1</v>
      </c>
      <c r="F3884" s="81" t="s">
        <v>6870</v>
      </c>
      <c r="G3884" s="81">
        <v>1</v>
      </c>
      <c r="H3884" s="82">
        <v>152.25</v>
      </c>
      <c r="I3884" s="92">
        <v>0.28000000000000003</v>
      </c>
      <c r="J3884" s="78">
        <f t="shared" si="125"/>
        <v>109.61999999999999</v>
      </c>
    </row>
    <row r="3885" spans="1:10" ht="15.5">
      <c r="A3885" s="34">
        <f t="shared" si="126"/>
        <v>3881</v>
      </c>
      <c r="B3885" s="81" t="s">
        <v>186</v>
      </c>
      <c r="C3885" s="81" t="s">
        <v>8024</v>
      </c>
      <c r="D3885" s="81" t="s">
        <v>8025</v>
      </c>
      <c r="E3885" s="81">
        <v>1</v>
      </c>
      <c r="F3885" s="81" t="s">
        <v>6870</v>
      </c>
      <c r="G3885" s="81">
        <v>1</v>
      </c>
      <c r="H3885" s="82">
        <v>150</v>
      </c>
      <c r="I3885" s="92">
        <v>0.28000000000000003</v>
      </c>
      <c r="J3885" s="78">
        <f t="shared" si="125"/>
        <v>108</v>
      </c>
    </row>
    <row r="3886" spans="1:10" ht="29">
      <c r="A3886" s="34">
        <f t="shared" si="126"/>
        <v>3882</v>
      </c>
      <c r="B3886" s="81" t="s">
        <v>186</v>
      </c>
      <c r="C3886" s="81" t="s">
        <v>8026</v>
      </c>
      <c r="D3886" s="81" t="s">
        <v>8027</v>
      </c>
      <c r="E3886" s="81">
        <v>1</v>
      </c>
      <c r="F3886" s="81" t="s">
        <v>6870</v>
      </c>
      <c r="G3886" s="81">
        <v>1</v>
      </c>
      <c r="H3886" s="82">
        <v>150</v>
      </c>
      <c r="I3886" s="92">
        <v>0.28000000000000003</v>
      </c>
      <c r="J3886" s="78">
        <f t="shared" si="125"/>
        <v>108</v>
      </c>
    </row>
    <row r="3887" spans="1:10" ht="15.5">
      <c r="A3887" s="34">
        <f t="shared" si="126"/>
        <v>3883</v>
      </c>
      <c r="B3887" s="81" t="s">
        <v>186</v>
      </c>
      <c r="C3887" s="81" t="s">
        <v>8028</v>
      </c>
      <c r="D3887" s="81" t="s">
        <v>8029</v>
      </c>
      <c r="E3887" s="81">
        <v>1</v>
      </c>
      <c r="F3887" s="81" t="s">
        <v>6870</v>
      </c>
      <c r="G3887" s="81">
        <v>1</v>
      </c>
      <c r="H3887" s="82">
        <v>75</v>
      </c>
      <c r="I3887" s="92">
        <v>0.28000000000000003</v>
      </c>
      <c r="J3887" s="78">
        <f t="shared" si="125"/>
        <v>54</v>
      </c>
    </row>
    <row r="3888" spans="1:10" ht="15.5">
      <c r="A3888" s="34">
        <f t="shared" si="126"/>
        <v>3884</v>
      </c>
      <c r="B3888" s="81" t="s">
        <v>186</v>
      </c>
      <c r="C3888" s="81" t="s">
        <v>8030</v>
      </c>
      <c r="D3888" s="81" t="s">
        <v>8031</v>
      </c>
      <c r="E3888" s="81">
        <v>1</v>
      </c>
      <c r="F3888" s="81" t="s">
        <v>6870</v>
      </c>
      <c r="G3888" s="81">
        <v>1</v>
      </c>
      <c r="H3888" s="82">
        <v>10</v>
      </c>
      <c r="I3888" s="92">
        <v>0.28000000000000003</v>
      </c>
      <c r="J3888" s="78">
        <f t="shared" si="125"/>
        <v>7.1999999999999993</v>
      </c>
    </row>
    <row r="3889" spans="1:10" ht="15.5">
      <c r="A3889" s="34">
        <f t="shared" si="126"/>
        <v>3885</v>
      </c>
      <c r="B3889" s="81" t="s">
        <v>186</v>
      </c>
      <c r="C3889" s="81" t="s">
        <v>8032</v>
      </c>
      <c r="D3889" s="81" t="s">
        <v>8033</v>
      </c>
      <c r="E3889" s="81">
        <v>1</v>
      </c>
      <c r="F3889" s="81" t="s">
        <v>6870</v>
      </c>
      <c r="G3889" s="81">
        <v>1</v>
      </c>
      <c r="H3889" s="82">
        <v>108.75</v>
      </c>
      <c r="I3889" s="92">
        <v>0.28000000000000003</v>
      </c>
      <c r="J3889" s="78">
        <f t="shared" si="125"/>
        <v>78.3</v>
      </c>
    </row>
    <row r="3890" spans="1:10" ht="29">
      <c r="A3890" s="34">
        <f t="shared" si="126"/>
        <v>3886</v>
      </c>
      <c r="B3890" s="81" t="s">
        <v>186</v>
      </c>
      <c r="C3890" s="81" t="s">
        <v>8034</v>
      </c>
      <c r="D3890" s="81" t="s">
        <v>8035</v>
      </c>
      <c r="E3890" s="81">
        <v>1</v>
      </c>
      <c r="F3890" s="81" t="s">
        <v>6870</v>
      </c>
      <c r="G3890" s="81">
        <v>1</v>
      </c>
      <c r="H3890" s="82">
        <v>257.75</v>
      </c>
      <c r="I3890" s="92">
        <v>0.28000000000000003</v>
      </c>
      <c r="J3890" s="78">
        <f t="shared" ref="J3890:J3953" si="127">H3890*(1-I3890)</f>
        <v>185.57999999999998</v>
      </c>
    </row>
    <row r="3891" spans="1:10" ht="29">
      <c r="A3891" s="34">
        <f t="shared" si="126"/>
        <v>3887</v>
      </c>
      <c r="B3891" s="81" t="s">
        <v>186</v>
      </c>
      <c r="C3891" s="81" t="s">
        <v>8036</v>
      </c>
      <c r="D3891" s="81" t="s">
        <v>8037</v>
      </c>
      <c r="E3891" s="81">
        <v>1</v>
      </c>
      <c r="F3891" s="81" t="s">
        <v>6870</v>
      </c>
      <c r="G3891" s="81">
        <v>1</v>
      </c>
      <c r="H3891" s="82">
        <v>257.75</v>
      </c>
      <c r="I3891" s="92">
        <v>0.28000000000000003</v>
      </c>
      <c r="J3891" s="78">
        <f t="shared" si="127"/>
        <v>185.57999999999998</v>
      </c>
    </row>
    <row r="3892" spans="1:10" ht="15.5">
      <c r="A3892" s="34">
        <f t="shared" si="126"/>
        <v>3888</v>
      </c>
      <c r="B3892" s="81" t="s">
        <v>186</v>
      </c>
      <c r="C3892" s="81" t="s">
        <v>8038</v>
      </c>
      <c r="D3892" s="81" t="s">
        <v>8039</v>
      </c>
      <c r="E3892" s="81">
        <v>1</v>
      </c>
      <c r="F3892" s="81" t="s">
        <v>6870</v>
      </c>
      <c r="G3892" s="81">
        <v>1</v>
      </c>
      <c r="H3892" s="82">
        <v>9.5</v>
      </c>
      <c r="I3892" s="92">
        <v>0.28000000000000003</v>
      </c>
      <c r="J3892" s="78">
        <f t="shared" si="127"/>
        <v>6.84</v>
      </c>
    </row>
    <row r="3893" spans="1:10" ht="15.5">
      <c r="A3893" s="34">
        <f t="shared" si="126"/>
        <v>3889</v>
      </c>
      <c r="B3893" s="81" t="s">
        <v>186</v>
      </c>
      <c r="C3893" s="81" t="s">
        <v>8040</v>
      </c>
      <c r="D3893" s="81" t="s">
        <v>8041</v>
      </c>
      <c r="E3893" s="81">
        <v>1</v>
      </c>
      <c r="F3893" s="81" t="s">
        <v>6870</v>
      </c>
      <c r="G3893" s="81">
        <v>1</v>
      </c>
      <c r="H3893" s="82">
        <v>10.25</v>
      </c>
      <c r="I3893" s="92">
        <v>0.28000000000000003</v>
      </c>
      <c r="J3893" s="78">
        <f t="shared" si="127"/>
        <v>7.38</v>
      </c>
    </row>
    <row r="3894" spans="1:10" ht="15.5">
      <c r="A3894" s="34">
        <f t="shared" si="126"/>
        <v>3890</v>
      </c>
      <c r="B3894" s="81" t="s">
        <v>186</v>
      </c>
      <c r="C3894" s="81" t="s">
        <v>8042</v>
      </c>
      <c r="D3894" s="81" t="s">
        <v>8043</v>
      </c>
      <c r="E3894" s="81">
        <v>1</v>
      </c>
      <c r="F3894" s="81" t="s">
        <v>6870</v>
      </c>
      <c r="G3894" s="81">
        <v>1</v>
      </c>
      <c r="H3894" s="82">
        <v>142.25</v>
      </c>
      <c r="I3894" s="92">
        <v>0.28000000000000003</v>
      </c>
      <c r="J3894" s="78">
        <f t="shared" si="127"/>
        <v>102.42</v>
      </c>
    </row>
    <row r="3895" spans="1:10" ht="43.5">
      <c r="A3895" s="34">
        <f t="shared" si="126"/>
        <v>3891</v>
      </c>
      <c r="B3895" s="81" t="s">
        <v>186</v>
      </c>
      <c r="C3895" s="81" t="s">
        <v>8044</v>
      </c>
      <c r="D3895" s="81" t="s">
        <v>8045</v>
      </c>
      <c r="E3895" s="81">
        <v>1</v>
      </c>
      <c r="F3895" s="81" t="s">
        <v>6870</v>
      </c>
      <c r="G3895" s="81">
        <v>1</v>
      </c>
      <c r="H3895" s="82">
        <v>1188</v>
      </c>
      <c r="I3895" s="92">
        <v>0.28000000000000003</v>
      </c>
      <c r="J3895" s="78">
        <f t="shared" si="127"/>
        <v>855.36</v>
      </c>
    </row>
    <row r="3896" spans="1:10" ht="29">
      <c r="A3896" s="34">
        <f t="shared" si="126"/>
        <v>3892</v>
      </c>
      <c r="B3896" s="81" t="s">
        <v>186</v>
      </c>
      <c r="C3896" s="81" t="s">
        <v>8046</v>
      </c>
      <c r="D3896" s="81" t="s">
        <v>8047</v>
      </c>
      <c r="E3896" s="81">
        <v>1</v>
      </c>
      <c r="F3896" s="81" t="s">
        <v>6870</v>
      </c>
      <c r="G3896" s="81">
        <v>1</v>
      </c>
      <c r="H3896" s="82">
        <v>864</v>
      </c>
      <c r="I3896" s="92">
        <v>0.28000000000000003</v>
      </c>
      <c r="J3896" s="78">
        <f t="shared" si="127"/>
        <v>622.07999999999993</v>
      </c>
    </row>
    <row r="3897" spans="1:10" ht="15.5">
      <c r="A3897" s="34">
        <f t="shared" si="126"/>
        <v>3893</v>
      </c>
      <c r="B3897" s="81" t="s">
        <v>186</v>
      </c>
      <c r="C3897" s="81" t="s">
        <v>8048</v>
      </c>
      <c r="D3897" s="81" t="s">
        <v>8049</v>
      </c>
      <c r="E3897" s="81">
        <v>1</v>
      </c>
      <c r="F3897" s="81" t="s">
        <v>6870</v>
      </c>
      <c r="G3897" s="81">
        <v>1</v>
      </c>
      <c r="H3897" s="82">
        <v>173</v>
      </c>
      <c r="I3897" s="92">
        <v>0.28000000000000003</v>
      </c>
      <c r="J3897" s="78">
        <f t="shared" si="127"/>
        <v>124.56</v>
      </c>
    </row>
    <row r="3898" spans="1:10" ht="15.5">
      <c r="A3898" s="34">
        <f t="shared" si="126"/>
        <v>3894</v>
      </c>
      <c r="B3898" s="81" t="s">
        <v>186</v>
      </c>
      <c r="C3898" s="81" t="s">
        <v>8050</v>
      </c>
      <c r="D3898" s="81" t="s">
        <v>8051</v>
      </c>
      <c r="E3898" s="81">
        <v>1</v>
      </c>
      <c r="F3898" s="81" t="s">
        <v>6870</v>
      </c>
      <c r="G3898" s="81">
        <v>1</v>
      </c>
      <c r="H3898" s="82">
        <v>308</v>
      </c>
      <c r="I3898" s="92">
        <v>0.28000000000000003</v>
      </c>
      <c r="J3898" s="78">
        <f t="shared" si="127"/>
        <v>221.76</v>
      </c>
    </row>
    <row r="3899" spans="1:10" ht="15.5">
      <c r="A3899" s="34">
        <f t="shared" si="126"/>
        <v>3895</v>
      </c>
      <c r="B3899" s="81" t="s">
        <v>186</v>
      </c>
      <c r="C3899" s="81" t="s">
        <v>8052</v>
      </c>
      <c r="D3899" s="81" t="s">
        <v>8053</v>
      </c>
      <c r="E3899" s="81">
        <v>1</v>
      </c>
      <c r="F3899" s="81" t="s">
        <v>6870</v>
      </c>
      <c r="G3899" s="81">
        <v>1</v>
      </c>
      <c r="H3899" s="82">
        <v>18</v>
      </c>
      <c r="I3899" s="92">
        <v>0.28000000000000003</v>
      </c>
      <c r="J3899" s="78">
        <f t="shared" si="127"/>
        <v>12.959999999999999</v>
      </c>
    </row>
    <row r="3900" spans="1:10" ht="15.5">
      <c r="A3900" s="34">
        <f t="shared" si="126"/>
        <v>3896</v>
      </c>
      <c r="B3900" s="81" t="s">
        <v>186</v>
      </c>
      <c r="C3900" s="81" t="s">
        <v>8054</v>
      </c>
      <c r="D3900" s="81" t="s">
        <v>8055</v>
      </c>
      <c r="E3900" s="81">
        <v>1</v>
      </c>
      <c r="F3900" s="81" t="s">
        <v>6870</v>
      </c>
      <c r="G3900" s="81">
        <v>1</v>
      </c>
      <c r="H3900" s="82">
        <v>15.8</v>
      </c>
      <c r="I3900" s="92">
        <v>0.28000000000000003</v>
      </c>
      <c r="J3900" s="78">
        <f t="shared" si="127"/>
        <v>11.375999999999999</v>
      </c>
    </row>
    <row r="3901" spans="1:10" ht="15.5">
      <c r="A3901" s="34">
        <f t="shared" si="126"/>
        <v>3897</v>
      </c>
      <c r="B3901" s="81" t="s">
        <v>186</v>
      </c>
      <c r="C3901" s="81" t="s">
        <v>8056</v>
      </c>
      <c r="D3901" s="81" t="s">
        <v>8057</v>
      </c>
      <c r="E3901" s="81">
        <v>1</v>
      </c>
      <c r="F3901" s="81" t="s">
        <v>6870</v>
      </c>
      <c r="G3901" s="81">
        <v>1</v>
      </c>
      <c r="H3901" s="82">
        <v>18.5</v>
      </c>
      <c r="I3901" s="92">
        <v>0.28000000000000003</v>
      </c>
      <c r="J3901" s="78">
        <f t="shared" si="127"/>
        <v>13.32</v>
      </c>
    </row>
    <row r="3902" spans="1:10" ht="15.5">
      <c r="A3902" s="34">
        <f t="shared" si="126"/>
        <v>3898</v>
      </c>
      <c r="B3902" s="81" t="s">
        <v>186</v>
      </c>
      <c r="C3902" s="81" t="s">
        <v>8058</v>
      </c>
      <c r="D3902" s="81" t="s">
        <v>8059</v>
      </c>
      <c r="E3902" s="81">
        <v>1</v>
      </c>
      <c r="F3902" s="81" t="s">
        <v>6870</v>
      </c>
      <c r="G3902" s="81">
        <v>1</v>
      </c>
      <c r="H3902" s="82">
        <v>15.5</v>
      </c>
      <c r="I3902" s="92">
        <v>0.28000000000000003</v>
      </c>
      <c r="J3902" s="78">
        <f t="shared" si="127"/>
        <v>11.16</v>
      </c>
    </row>
    <row r="3903" spans="1:10" ht="15.5">
      <c r="A3903" s="34">
        <f t="shared" si="126"/>
        <v>3899</v>
      </c>
      <c r="B3903" s="81" t="s">
        <v>186</v>
      </c>
      <c r="C3903" s="81" t="s">
        <v>8060</v>
      </c>
      <c r="D3903" s="81" t="s">
        <v>8061</v>
      </c>
      <c r="E3903" s="81">
        <v>1</v>
      </c>
      <c r="F3903" s="81" t="s">
        <v>6870</v>
      </c>
      <c r="G3903" s="81">
        <v>1</v>
      </c>
      <c r="H3903" s="82">
        <v>18</v>
      </c>
      <c r="I3903" s="92">
        <v>0.28000000000000003</v>
      </c>
      <c r="J3903" s="78">
        <f t="shared" si="127"/>
        <v>12.959999999999999</v>
      </c>
    </row>
    <row r="3904" spans="1:10" ht="15.5">
      <c r="A3904" s="34">
        <f t="shared" si="126"/>
        <v>3900</v>
      </c>
      <c r="B3904" s="81" t="s">
        <v>186</v>
      </c>
      <c r="C3904" s="81" t="s">
        <v>8062</v>
      </c>
      <c r="D3904" s="81" t="s">
        <v>8063</v>
      </c>
      <c r="E3904" s="81">
        <v>1</v>
      </c>
      <c r="F3904" s="81" t="s">
        <v>6870</v>
      </c>
      <c r="G3904" s="81">
        <v>1</v>
      </c>
      <c r="H3904" s="82">
        <v>138</v>
      </c>
      <c r="I3904" s="92">
        <v>0.28000000000000003</v>
      </c>
      <c r="J3904" s="78">
        <f t="shared" si="127"/>
        <v>99.36</v>
      </c>
    </row>
    <row r="3905" spans="1:10" ht="15.5">
      <c r="A3905" s="34">
        <f t="shared" si="126"/>
        <v>3901</v>
      </c>
      <c r="B3905" s="81" t="s">
        <v>186</v>
      </c>
      <c r="C3905" s="81" t="s">
        <v>8064</v>
      </c>
      <c r="D3905" s="81" t="s">
        <v>8065</v>
      </c>
      <c r="E3905" s="81">
        <v>1</v>
      </c>
      <c r="F3905" s="81" t="s">
        <v>6870</v>
      </c>
      <c r="G3905" s="81">
        <v>1</v>
      </c>
      <c r="H3905" s="82">
        <v>110</v>
      </c>
      <c r="I3905" s="92">
        <v>0.28000000000000003</v>
      </c>
      <c r="J3905" s="78">
        <f t="shared" si="127"/>
        <v>79.2</v>
      </c>
    </row>
    <row r="3906" spans="1:10" ht="15.5">
      <c r="A3906" s="34">
        <f t="shared" si="126"/>
        <v>3902</v>
      </c>
      <c r="B3906" s="81" t="s">
        <v>186</v>
      </c>
      <c r="C3906" s="81" t="s">
        <v>8066</v>
      </c>
      <c r="D3906" s="81" t="s">
        <v>8067</v>
      </c>
      <c r="E3906" s="81">
        <v>1</v>
      </c>
      <c r="F3906" s="81" t="s">
        <v>6870</v>
      </c>
      <c r="G3906" s="81">
        <v>1</v>
      </c>
      <c r="H3906" s="82">
        <v>44.9</v>
      </c>
      <c r="I3906" s="92">
        <v>0.28000000000000003</v>
      </c>
      <c r="J3906" s="78">
        <f t="shared" si="127"/>
        <v>32.327999999999996</v>
      </c>
    </row>
    <row r="3907" spans="1:10" ht="15.5">
      <c r="A3907" s="34">
        <f t="shared" si="126"/>
        <v>3903</v>
      </c>
      <c r="B3907" s="81" t="s">
        <v>186</v>
      </c>
      <c r="C3907" s="81" t="s">
        <v>8068</v>
      </c>
      <c r="D3907" s="81" t="s">
        <v>8069</v>
      </c>
      <c r="E3907" s="81">
        <v>1</v>
      </c>
      <c r="F3907" s="81" t="s">
        <v>6870</v>
      </c>
      <c r="G3907" s="81">
        <v>1</v>
      </c>
      <c r="H3907" s="82">
        <v>149</v>
      </c>
      <c r="I3907" s="92">
        <v>0.28000000000000003</v>
      </c>
      <c r="J3907" s="78">
        <f t="shared" si="127"/>
        <v>107.28</v>
      </c>
    </row>
    <row r="3908" spans="1:10" ht="15.5">
      <c r="A3908" s="34">
        <f t="shared" si="126"/>
        <v>3904</v>
      </c>
      <c r="B3908" s="81" t="s">
        <v>186</v>
      </c>
      <c r="C3908" s="81" t="s">
        <v>8070</v>
      </c>
      <c r="D3908" s="81" t="s">
        <v>8071</v>
      </c>
      <c r="E3908" s="81">
        <v>1</v>
      </c>
      <c r="F3908" s="81" t="s">
        <v>6870</v>
      </c>
      <c r="G3908" s="81">
        <v>1</v>
      </c>
      <c r="H3908" s="82">
        <v>2715.75</v>
      </c>
      <c r="I3908" s="92">
        <v>0.28000000000000003</v>
      </c>
      <c r="J3908" s="78">
        <f t="shared" si="127"/>
        <v>1955.34</v>
      </c>
    </row>
    <row r="3909" spans="1:10" ht="15.5">
      <c r="A3909" s="34">
        <f t="shared" si="126"/>
        <v>3905</v>
      </c>
      <c r="B3909" s="81" t="s">
        <v>186</v>
      </c>
      <c r="C3909" s="81" t="s">
        <v>8072</v>
      </c>
      <c r="D3909" s="81" t="s">
        <v>8073</v>
      </c>
      <c r="E3909" s="81">
        <v>1</v>
      </c>
      <c r="F3909" s="81" t="s">
        <v>6870</v>
      </c>
      <c r="G3909" s="81">
        <v>1</v>
      </c>
      <c r="H3909" s="82">
        <v>28091.88</v>
      </c>
      <c r="I3909" s="92">
        <v>0.28000000000000003</v>
      </c>
      <c r="J3909" s="78">
        <f t="shared" si="127"/>
        <v>20226.153600000001</v>
      </c>
    </row>
    <row r="3910" spans="1:10" ht="15.5">
      <c r="A3910" s="34">
        <f t="shared" si="126"/>
        <v>3906</v>
      </c>
      <c r="B3910" s="81" t="s">
        <v>186</v>
      </c>
      <c r="C3910" s="81" t="s">
        <v>8074</v>
      </c>
      <c r="D3910" s="81" t="s">
        <v>8075</v>
      </c>
      <c r="E3910" s="81">
        <v>1</v>
      </c>
      <c r="F3910" s="81" t="s">
        <v>6870</v>
      </c>
      <c r="G3910" s="81">
        <v>1</v>
      </c>
      <c r="H3910" s="82">
        <v>29551.88</v>
      </c>
      <c r="I3910" s="92">
        <v>0.28000000000000003</v>
      </c>
      <c r="J3910" s="78">
        <f t="shared" si="127"/>
        <v>21277.353599999999</v>
      </c>
    </row>
    <row r="3911" spans="1:10" ht="15.5">
      <c r="A3911" s="34">
        <f t="shared" si="126"/>
        <v>3907</v>
      </c>
      <c r="B3911" s="81" t="s">
        <v>186</v>
      </c>
      <c r="C3911" s="81" t="s">
        <v>8076</v>
      </c>
      <c r="D3911" s="81" t="s">
        <v>8077</v>
      </c>
      <c r="E3911" s="81">
        <v>1</v>
      </c>
      <c r="F3911" s="81" t="s">
        <v>6870</v>
      </c>
      <c r="G3911" s="81">
        <v>1</v>
      </c>
      <c r="H3911" s="82">
        <v>46069.88</v>
      </c>
      <c r="I3911" s="92">
        <v>0.28000000000000003</v>
      </c>
      <c r="J3911" s="78">
        <f t="shared" si="127"/>
        <v>33170.313599999994</v>
      </c>
    </row>
    <row r="3912" spans="1:10" ht="29">
      <c r="A3912" s="34">
        <f t="shared" si="126"/>
        <v>3908</v>
      </c>
      <c r="B3912" s="81" t="s">
        <v>186</v>
      </c>
      <c r="C3912" s="81" t="s">
        <v>8078</v>
      </c>
      <c r="D3912" s="81" t="s">
        <v>8079</v>
      </c>
      <c r="E3912" s="81">
        <v>1</v>
      </c>
      <c r="F3912" s="81" t="s">
        <v>6870</v>
      </c>
      <c r="G3912" s="81">
        <v>1</v>
      </c>
      <c r="H3912" s="82">
        <v>2466</v>
      </c>
      <c r="I3912" s="92">
        <v>0.28000000000000003</v>
      </c>
      <c r="J3912" s="78">
        <f t="shared" si="127"/>
        <v>1775.52</v>
      </c>
    </row>
    <row r="3913" spans="1:10" ht="15.5">
      <c r="A3913" s="34">
        <f t="shared" si="126"/>
        <v>3909</v>
      </c>
      <c r="B3913" s="81" t="s">
        <v>186</v>
      </c>
      <c r="C3913" s="81" t="s">
        <v>8080</v>
      </c>
      <c r="D3913" s="81" t="s">
        <v>8081</v>
      </c>
      <c r="E3913" s="81">
        <v>1</v>
      </c>
      <c r="F3913" s="81" t="s">
        <v>6870</v>
      </c>
      <c r="G3913" s="81">
        <v>1</v>
      </c>
      <c r="H3913" s="82">
        <v>2956</v>
      </c>
      <c r="I3913" s="92">
        <v>0.28000000000000003</v>
      </c>
      <c r="J3913" s="78">
        <f t="shared" si="127"/>
        <v>2128.3199999999997</v>
      </c>
    </row>
    <row r="3914" spans="1:10" ht="29">
      <c r="A3914" s="34">
        <f t="shared" si="126"/>
        <v>3910</v>
      </c>
      <c r="B3914" s="81" t="s">
        <v>186</v>
      </c>
      <c r="C3914" s="81" t="s">
        <v>8082</v>
      </c>
      <c r="D3914" s="81" t="s">
        <v>8083</v>
      </c>
      <c r="E3914" s="81">
        <v>1</v>
      </c>
      <c r="F3914" s="81" t="s">
        <v>6870</v>
      </c>
      <c r="G3914" s="81">
        <v>1</v>
      </c>
      <c r="H3914" s="82">
        <v>2968</v>
      </c>
      <c r="I3914" s="92">
        <v>0.28000000000000003</v>
      </c>
      <c r="J3914" s="78">
        <f t="shared" si="127"/>
        <v>2136.96</v>
      </c>
    </row>
    <row r="3915" spans="1:10" ht="29">
      <c r="A3915" s="34">
        <f t="shared" si="126"/>
        <v>3911</v>
      </c>
      <c r="B3915" s="81" t="s">
        <v>186</v>
      </c>
      <c r="C3915" s="81" t="s">
        <v>8084</v>
      </c>
      <c r="D3915" s="81" t="s">
        <v>8085</v>
      </c>
      <c r="E3915" s="81">
        <v>1</v>
      </c>
      <c r="F3915" s="81" t="s">
        <v>6870</v>
      </c>
      <c r="G3915" s="81">
        <v>1</v>
      </c>
      <c r="H3915" s="82">
        <v>3345</v>
      </c>
      <c r="I3915" s="92">
        <v>0.28000000000000003</v>
      </c>
      <c r="J3915" s="78">
        <f t="shared" si="127"/>
        <v>2408.4</v>
      </c>
    </row>
    <row r="3916" spans="1:10" ht="29">
      <c r="A3916" s="34">
        <f t="shared" si="126"/>
        <v>3912</v>
      </c>
      <c r="B3916" s="81" t="s">
        <v>186</v>
      </c>
      <c r="C3916" s="81" t="s">
        <v>8086</v>
      </c>
      <c r="D3916" s="81" t="s">
        <v>8087</v>
      </c>
      <c r="E3916" s="81">
        <v>1</v>
      </c>
      <c r="F3916" s="81" t="s">
        <v>6870</v>
      </c>
      <c r="G3916" s="81">
        <v>1</v>
      </c>
      <c r="H3916" s="82">
        <v>3402</v>
      </c>
      <c r="I3916" s="92">
        <v>0.28000000000000003</v>
      </c>
      <c r="J3916" s="78">
        <f t="shared" si="127"/>
        <v>2449.44</v>
      </c>
    </row>
    <row r="3917" spans="1:10" ht="29">
      <c r="A3917" s="34">
        <f t="shared" si="126"/>
        <v>3913</v>
      </c>
      <c r="B3917" s="81" t="s">
        <v>186</v>
      </c>
      <c r="C3917" s="81" t="s">
        <v>8088</v>
      </c>
      <c r="D3917" s="81" t="s">
        <v>8089</v>
      </c>
      <c r="E3917" s="81">
        <v>1</v>
      </c>
      <c r="F3917" s="81" t="s">
        <v>6870</v>
      </c>
      <c r="G3917" s="81">
        <v>1</v>
      </c>
      <c r="H3917" s="82">
        <v>3870</v>
      </c>
      <c r="I3917" s="92">
        <v>0.28000000000000003</v>
      </c>
      <c r="J3917" s="78">
        <f t="shared" si="127"/>
        <v>2786.4</v>
      </c>
    </row>
    <row r="3918" spans="1:10" ht="29">
      <c r="A3918" s="34">
        <f t="shared" si="126"/>
        <v>3914</v>
      </c>
      <c r="B3918" s="81" t="s">
        <v>186</v>
      </c>
      <c r="C3918" s="81" t="s">
        <v>8090</v>
      </c>
      <c r="D3918" s="81" t="s">
        <v>8091</v>
      </c>
      <c r="E3918" s="81">
        <v>1</v>
      </c>
      <c r="F3918" s="81" t="s">
        <v>6870</v>
      </c>
      <c r="G3918" s="81">
        <v>1</v>
      </c>
      <c r="H3918" s="82">
        <v>4178</v>
      </c>
      <c r="I3918" s="92">
        <v>0.28000000000000003</v>
      </c>
      <c r="J3918" s="78">
        <f t="shared" si="127"/>
        <v>3008.16</v>
      </c>
    </row>
    <row r="3919" spans="1:10" ht="29">
      <c r="A3919" s="34">
        <f t="shared" si="126"/>
        <v>3915</v>
      </c>
      <c r="B3919" s="81" t="s">
        <v>186</v>
      </c>
      <c r="C3919" s="81" t="s">
        <v>8092</v>
      </c>
      <c r="D3919" s="81" t="s">
        <v>8093</v>
      </c>
      <c r="E3919" s="81">
        <v>1</v>
      </c>
      <c r="F3919" s="81" t="s">
        <v>6870</v>
      </c>
      <c r="G3919" s="81">
        <v>1</v>
      </c>
      <c r="H3919" s="82">
        <v>3870</v>
      </c>
      <c r="I3919" s="92">
        <v>0.28000000000000003</v>
      </c>
      <c r="J3919" s="78">
        <f t="shared" si="127"/>
        <v>2786.4</v>
      </c>
    </row>
    <row r="3920" spans="1:10" ht="29">
      <c r="A3920" s="34">
        <f t="shared" si="126"/>
        <v>3916</v>
      </c>
      <c r="B3920" s="81" t="s">
        <v>186</v>
      </c>
      <c r="C3920" s="81" t="s">
        <v>8094</v>
      </c>
      <c r="D3920" s="81" t="s">
        <v>8095</v>
      </c>
      <c r="E3920" s="81">
        <v>1</v>
      </c>
      <c r="F3920" s="81" t="s">
        <v>6870</v>
      </c>
      <c r="G3920" s="81">
        <v>1</v>
      </c>
      <c r="H3920" s="82">
        <v>4155</v>
      </c>
      <c r="I3920" s="92">
        <v>0.28000000000000003</v>
      </c>
      <c r="J3920" s="78">
        <f t="shared" si="127"/>
        <v>2991.6</v>
      </c>
    </row>
    <row r="3921" spans="1:10" ht="29">
      <c r="A3921" s="34">
        <f t="shared" si="126"/>
        <v>3917</v>
      </c>
      <c r="B3921" s="81" t="s">
        <v>186</v>
      </c>
      <c r="C3921" s="81" t="s">
        <v>8096</v>
      </c>
      <c r="D3921" s="81" t="s">
        <v>8089</v>
      </c>
      <c r="E3921" s="81">
        <v>1</v>
      </c>
      <c r="F3921" s="81" t="s">
        <v>6870</v>
      </c>
      <c r="G3921" s="81">
        <v>1</v>
      </c>
      <c r="H3921" s="82">
        <v>2956</v>
      </c>
      <c r="I3921" s="92">
        <v>0.28000000000000003</v>
      </c>
      <c r="J3921" s="78">
        <f t="shared" si="127"/>
        <v>2128.3199999999997</v>
      </c>
    </row>
    <row r="3922" spans="1:10" ht="29">
      <c r="A3922" s="34">
        <f t="shared" si="126"/>
        <v>3918</v>
      </c>
      <c r="B3922" s="81" t="s">
        <v>186</v>
      </c>
      <c r="C3922" s="81" t="s">
        <v>8097</v>
      </c>
      <c r="D3922" s="81" t="s">
        <v>8091</v>
      </c>
      <c r="E3922" s="81">
        <v>1</v>
      </c>
      <c r="F3922" s="81" t="s">
        <v>6870</v>
      </c>
      <c r="G3922" s="81">
        <v>1</v>
      </c>
      <c r="H3922" s="82">
        <v>3345</v>
      </c>
      <c r="I3922" s="92">
        <v>0.28000000000000003</v>
      </c>
      <c r="J3922" s="78">
        <f t="shared" si="127"/>
        <v>2408.4</v>
      </c>
    </row>
    <row r="3923" spans="1:10" ht="15.5">
      <c r="A3923" s="34">
        <f t="shared" si="126"/>
        <v>3919</v>
      </c>
      <c r="B3923" s="81" t="s">
        <v>186</v>
      </c>
      <c r="C3923" s="81" t="s">
        <v>8098</v>
      </c>
      <c r="D3923" s="81" t="s">
        <v>8099</v>
      </c>
      <c r="E3923" s="81">
        <v>1</v>
      </c>
      <c r="F3923" s="81" t="s">
        <v>6870</v>
      </c>
      <c r="G3923" s="81">
        <v>1</v>
      </c>
      <c r="H3923" s="82">
        <v>704.1</v>
      </c>
      <c r="I3923" s="92">
        <v>0.28000000000000003</v>
      </c>
      <c r="J3923" s="78">
        <f t="shared" si="127"/>
        <v>506.952</v>
      </c>
    </row>
    <row r="3924" spans="1:10" ht="15.5">
      <c r="A3924" s="34">
        <f t="shared" si="126"/>
        <v>3920</v>
      </c>
      <c r="B3924" s="81" t="s">
        <v>186</v>
      </c>
      <c r="C3924" s="81" t="s">
        <v>8100</v>
      </c>
      <c r="D3924" s="81" t="s">
        <v>8101</v>
      </c>
      <c r="E3924" s="81">
        <v>1</v>
      </c>
      <c r="F3924" s="81" t="s">
        <v>6870</v>
      </c>
      <c r="G3924" s="81">
        <v>1</v>
      </c>
      <c r="H3924" s="82">
        <v>2095</v>
      </c>
      <c r="I3924" s="92">
        <v>0.28000000000000003</v>
      </c>
      <c r="J3924" s="78">
        <f t="shared" si="127"/>
        <v>1508.3999999999999</v>
      </c>
    </row>
    <row r="3925" spans="1:10" ht="15.5">
      <c r="A3925" s="34">
        <f t="shared" si="126"/>
        <v>3921</v>
      </c>
      <c r="B3925" s="81" t="s">
        <v>186</v>
      </c>
      <c r="C3925" s="81" t="s">
        <v>8102</v>
      </c>
      <c r="D3925" s="81" t="s">
        <v>8103</v>
      </c>
      <c r="E3925" s="81">
        <v>1</v>
      </c>
      <c r="F3925" s="81" t="s">
        <v>6870</v>
      </c>
      <c r="G3925" s="81">
        <v>1</v>
      </c>
      <c r="H3925" s="82">
        <v>2095</v>
      </c>
      <c r="I3925" s="92">
        <v>0.28000000000000003</v>
      </c>
      <c r="J3925" s="78">
        <f t="shared" si="127"/>
        <v>1508.3999999999999</v>
      </c>
    </row>
    <row r="3926" spans="1:10" ht="15.5">
      <c r="A3926" s="34">
        <f t="shared" si="126"/>
        <v>3922</v>
      </c>
      <c r="B3926" s="81" t="s">
        <v>186</v>
      </c>
      <c r="C3926" s="81" t="s">
        <v>8104</v>
      </c>
      <c r="D3926" s="81" t="s">
        <v>8105</v>
      </c>
      <c r="E3926" s="81">
        <v>1</v>
      </c>
      <c r="F3926" s="81" t="s">
        <v>6870</v>
      </c>
      <c r="G3926" s="81">
        <v>1</v>
      </c>
      <c r="H3926" s="82">
        <v>174.9</v>
      </c>
      <c r="I3926" s="92">
        <v>0.28000000000000003</v>
      </c>
      <c r="J3926" s="78">
        <f t="shared" si="127"/>
        <v>125.928</v>
      </c>
    </row>
    <row r="3927" spans="1:10" ht="15.5">
      <c r="A3927" s="34">
        <f t="shared" ref="A3927:A3990" si="128">SUM(A3926+1)</f>
        <v>3923</v>
      </c>
      <c r="B3927" s="81" t="s">
        <v>186</v>
      </c>
      <c r="C3927" s="81" t="s">
        <v>8106</v>
      </c>
      <c r="D3927" s="81" t="s">
        <v>8107</v>
      </c>
      <c r="E3927" s="81">
        <v>1</v>
      </c>
      <c r="F3927" s="81" t="s">
        <v>6870</v>
      </c>
      <c r="G3927" s="81">
        <v>1</v>
      </c>
      <c r="H3927" s="82">
        <v>1282</v>
      </c>
      <c r="I3927" s="92">
        <v>0.28000000000000003</v>
      </c>
      <c r="J3927" s="78">
        <f t="shared" si="127"/>
        <v>923.04</v>
      </c>
    </row>
    <row r="3928" spans="1:10" ht="15.5">
      <c r="A3928" s="34">
        <f t="shared" si="128"/>
        <v>3924</v>
      </c>
      <c r="B3928" s="81" t="s">
        <v>186</v>
      </c>
      <c r="C3928" s="81" t="s">
        <v>8108</v>
      </c>
      <c r="D3928" s="81" t="s">
        <v>8109</v>
      </c>
      <c r="E3928" s="81">
        <v>1</v>
      </c>
      <c r="F3928" s="81" t="s">
        <v>6870</v>
      </c>
      <c r="G3928" s="81">
        <v>1</v>
      </c>
      <c r="H3928" s="82">
        <v>339.8</v>
      </c>
      <c r="I3928" s="92">
        <v>0.28000000000000003</v>
      </c>
      <c r="J3928" s="78">
        <f t="shared" si="127"/>
        <v>244.65600000000001</v>
      </c>
    </row>
    <row r="3929" spans="1:10" ht="15.5">
      <c r="A3929" s="34">
        <f t="shared" si="128"/>
        <v>3925</v>
      </c>
      <c r="B3929" s="81" t="s">
        <v>186</v>
      </c>
      <c r="C3929" s="81" t="s">
        <v>8110</v>
      </c>
      <c r="D3929" s="81" t="s">
        <v>8111</v>
      </c>
      <c r="E3929" s="81">
        <v>1</v>
      </c>
      <c r="F3929" s="81" t="s">
        <v>6870</v>
      </c>
      <c r="G3929" s="81">
        <v>1</v>
      </c>
      <c r="H3929" s="82">
        <v>178.3</v>
      </c>
      <c r="I3929" s="92">
        <v>0.28000000000000003</v>
      </c>
      <c r="J3929" s="78">
        <f t="shared" si="127"/>
        <v>128.376</v>
      </c>
    </row>
    <row r="3930" spans="1:10" ht="15.5">
      <c r="A3930" s="34">
        <f t="shared" si="128"/>
        <v>3926</v>
      </c>
      <c r="B3930" s="81" t="s">
        <v>186</v>
      </c>
      <c r="C3930" s="81" t="s">
        <v>8112</v>
      </c>
      <c r="D3930" s="81" t="s">
        <v>8113</v>
      </c>
      <c r="E3930" s="81">
        <v>1</v>
      </c>
      <c r="F3930" s="81" t="s">
        <v>6870</v>
      </c>
      <c r="G3930" s="81">
        <v>1</v>
      </c>
      <c r="H3930" s="82">
        <v>1861</v>
      </c>
      <c r="I3930" s="92">
        <v>0.28000000000000003</v>
      </c>
      <c r="J3930" s="78">
        <f t="shared" si="127"/>
        <v>1339.9199999999998</v>
      </c>
    </row>
    <row r="3931" spans="1:10" ht="15.5">
      <c r="A3931" s="34">
        <f t="shared" si="128"/>
        <v>3927</v>
      </c>
      <c r="B3931" s="81" t="s">
        <v>186</v>
      </c>
      <c r="C3931" s="81" t="s">
        <v>8114</v>
      </c>
      <c r="D3931" s="81" t="s">
        <v>8115</v>
      </c>
      <c r="E3931" s="81">
        <v>1</v>
      </c>
      <c r="F3931" s="81" t="s">
        <v>6870</v>
      </c>
      <c r="G3931" s="81">
        <v>1</v>
      </c>
      <c r="H3931" s="82">
        <v>1861</v>
      </c>
      <c r="I3931" s="92">
        <v>0.28000000000000003</v>
      </c>
      <c r="J3931" s="78">
        <f t="shared" si="127"/>
        <v>1339.9199999999998</v>
      </c>
    </row>
    <row r="3932" spans="1:10" ht="15.5">
      <c r="A3932" s="34">
        <f t="shared" si="128"/>
        <v>3928</v>
      </c>
      <c r="B3932" s="81" t="s">
        <v>186</v>
      </c>
      <c r="C3932" s="81" t="s">
        <v>8116</v>
      </c>
      <c r="D3932" s="81" t="s">
        <v>8117</v>
      </c>
      <c r="E3932" s="81">
        <v>1</v>
      </c>
      <c r="F3932" s="81" t="s">
        <v>6870</v>
      </c>
      <c r="G3932" s="81">
        <v>1</v>
      </c>
      <c r="H3932" s="82">
        <v>1984</v>
      </c>
      <c r="I3932" s="92">
        <v>0.28000000000000003</v>
      </c>
      <c r="J3932" s="78">
        <f t="shared" si="127"/>
        <v>1428.48</v>
      </c>
    </row>
    <row r="3933" spans="1:10" ht="15.5">
      <c r="A3933" s="34">
        <f t="shared" si="128"/>
        <v>3929</v>
      </c>
      <c r="B3933" s="81" t="s">
        <v>186</v>
      </c>
      <c r="C3933" s="81" t="s">
        <v>8118</v>
      </c>
      <c r="D3933" s="81" t="s">
        <v>8119</v>
      </c>
      <c r="E3933" s="81">
        <v>1</v>
      </c>
      <c r="F3933" s="81" t="s">
        <v>6870</v>
      </c>
      <c r="G3933" s="81">
        <v>1</v>
      </c>
      <c r="H3933" s="82">
        <v>1984</v>
      </c>
      <c r="I3933" s="92">
        <v>0.28000000000000003</v>
      </c>
      <c r="J3933" s="78">
        <f t="shared" si="127"/>
        <v>1428.48</v>
      </c>
    </row>
    <row r="3934" spans="1:10" ht="15.5">
      <c r="A3934" s="34">
        <f t="shared" si="128"/>
        <v>3930</v>
      </c>
      <c r="B3934" s="81" t="s">
        <v>186</v>
      </c>
      <c r="C3934" s="81" t="s">
        <v>8120</v>
      </c>
      <c r="D3934" s="81" t="s">
        <v>8121</v>
      </c>
      <c r="E3934" s="81">
        <v>1</v>
      </c>
      <c r="F3934" s="81" t="s">
        <v>6870</v>
      </c>
      <c r="G3934" s="81">
        <v>1</v>
      </c>
      <c r="H3934" s="82">
        <v>1861</v>
      </c>
      <c r="I3934" s="92">
        <v>0.28000000000000003</v>
      </c>
      <c r="J3934" s="78">
        <f t="shared" si="127"/>
        <v>1339.9199999999998</v>
      </c>
    </row>
    <row r="3935" spans="1:10" ht="15.5">
      <c r="A3935" s="34">
        <f t="shared" si="128"/>
        <v>3931</v>
      </c>
      <c r="B3935" s="81" t="s">
        <v>186</v>
      </c>
      <c r="C3935" s="81" t="s">
        <v>8122</v>
      </c>
      <c r="D3935" s="81" t="s">
        <v>8123</v>
      </c>
      <c r="E3935" s="81">
        <v>1</v>
      </c>
      <c r="F3935" s="81" t="s">
        <v>6870</v>
      </c>
      <c r="G3935" s="81">
        <v>1</v>
      </c>
      <c r="H3935" s="82">
        <v>3527</v>
      </c>
      <c r="I3935" s="92">
        <v>0.28000000000000003</v>
      </c>
      <c r="J3935" s="78">
        <f t="shared" si="127"/>
        <v>2539.44</v>
      </c>
    </row>
    <row r="3936" spans="1:10" ht="29">
      <c r="A3936" s="34">
        <f t="shared" si="128"/>
        <v>3932</v>
      </c>
      <c r="B3936" s="81" t="s">
        <v>186</v>
      </c>
      <c r="C3936" s="81" t="s">
        <v>8124</v>
      </c>
      <c r="D3936" s="81" t="s">
        <v>8125</v>
      </c>
      <c r="E3936" s="81">
        <v>1</v>
      </c>
      <c r="F3936" s="81" t="s">
        <v>6870</v>
      </c>
      <c r="G3936" s="81">
        <v>1</v>
      </c>
      <c r="H3936" s="82">
        <v>650</v>
      </c>
      <c r="I3936" s="92">
        <v>0.28000000000000003</v>
      </c>
      <c r="J3936" s="78">
        <f t="shared" si="127"/>
        <v>468</v>
      </c>
    </row>
    <row r="3937" spans="1:10" ht="15.5">
      <c r="A3937" s="34">
        <f t="shared" si="128"/>
        <v>3933</v>
      </c>
      <c r="B3937" s="81" t="s">
        <v>186</v>
      </c>
      <c r="C3937" s="81" t="s">
        <v>8126</v>
      </c>
      <c r="D3937" s="81" t="s">
        <v>8127</v>
      </c>
      <c r="E3937" s="81">
        <v>1</v>
      </c>
      <c r="F3937" s="81" t="s">
        <v>6870</v>
      </c>
      <c r="G3937" s="81">
        <v>1</v>
      </c>
      <c r="H3937" s="82">
        <v>569</v>
      </c>
      <c r="I3937" s="92">
        <v>0.28000000000000003</v>
      </c>
      <c r="J3937" s="78">
        <f t="shared" si="127"/>
        <v>409.68</v>
      </c>
    </row>
    <row r="3938" spans="1:10" ht="29">
      <c r="A3938" s="34">
        <f t="shared" si="128"/>
        <v>3934</v>
      </c>
      <c r="B3938" s="81" t="s">
        <v>186</v>
      </c>
      <c r="C3938" s="81" t="s">
        <v>8128</v>
      </c>
      <c r="D3938" s="81" t="s">
        <v>8129</v>
      </c>
      <c r="E3938" s="81">
        <v>1</v>
      </c>
      <c r="F3938" s="81" t="s">
        <v>6870</v>
      </c>
      <c r="G3938" s="81">
        <v>1</v>
      </c>
      <c r="H3938" s="82">
        <v>766.5</v>
      </c>
      <c r="I3938" s="92">
        <v>0.28000000000000003</v>
      </c>
      <c r="J3938" s="78">
        <f t="shared" si="127"/>
        <v>551.88</v>
      </c>
    </row>
    <row r="3939" spans="1:10" ht="15.5">
      <c r="A3939" s="34">
        <f t="shared" si="128"/>
        <v>3935</v>
      </c>
      <c r="B3939" s="81" t="s">
        <v>186</v>
      </c>
      <c r="C3939" s="81" t="s">
        <v>8130</v>
      </c>
      <c r="D3939" s="81" t="s">
        <v>8131</v>
      </c>
      <c r="E3939" s="81">
        <v>1</v>
      </c>
      <c r="F3939" s="81" t="s">
        <v>6870</v>
      </c>
      <c r="G3939" s="81">
        <v>1</v>
      </c>
      <c r="H3939" s="82">
        <v>676</v>
      </c>
      <c r="I3939" s="92">
        <v>0.28000000000000003</v>
      </c>
      <c r="J3939" s="78">
        <f t="shared" si="127"/>
        <v>486.71999999999997</v>
      </c>
    </row>
    <row r="3940" spans="1:10" ht="15.5">
      <c r="A3940" s="34">
        <f t="shared" si="128"/>
        <v>3936</v>
      </c>
      <c r="B3940" s="81" t="s">
        <v>186</v>
      </c>
      <c r="C3940" s="81" t="s">
        <v>8132</v>
      </c>
      <c r="D3940" s="81" t="s">
        <v>8133</v>
      </c>
      <c r="E3940" s="81">
        <v>1</v>
      </c>
      <c r="F3940" s="81" t="s">
        <v>6870</v>
      </c>
      <c r="G3940" s="81">
        <v>1</v>
      </c>
      <c r="H3940" s="82">
        <v>495</v>
      </c>
      <c r="I3940" s="92">
        <v>0.28000000000000003</v>
      </c>
      <c r="J3940" s="78">
        <f t="shared" si="127"/>
        <v>356.4</v>
      </c>
    </row>
    <row r="3941" spans="1:10" ht="15.5">
      <c r="A3941" s="34">
        <f t="shared" si="128"/>
        <v>3937</v>
      </c>
      <c r="B3941" s="81" t="s">
        <v>186</v>
      </c>
      <c r="C3941" s="81" t="s">
        <v>8134</v>
      </c>
      <c r="D3941" s="81" t="s">
        <v>8135</v>
      </c>
      <c r="E3941" s="81">
        <v>1</v>
      </c>
      <c r="F3941" s="81" t="s">
        <v>6870</v>
      </c>
      <c r="G3941" s="81">
        <v>1</v>
      </c>
      <c r="H3941" s="82">
        <v>217</v>
      </c>
      <c r="I3941" s="92">
        <v>0.28000000000000003</v>
      </c>
      <c r="J3941" s="78">
        <f t="shared" si="127"/>
        <v>156.23999999999998</v>
      </c>
    </row>
    <row r="3942" spans="1:10" ht="15.5">
      <c r="A3942" s="34">
        <f t="shared" si="128"/>
        <v>3938</v>
      </c>
      <c r="B3942" s="81" t="s">
        <v>186</v>
      </c>
      <c r="C3942" s="81" t="s">
        <v>8136</v>
      </c>
      <c r="D3942" s="81" t="s">
        <v>8137</v>
      </c>
      <c r="E3942" s="81">
        <v>1</v>
      </c>
      <c r="F3942" s="81" t="s">
        <v>6870</v>
      </c>
      <c r="G3942" s="81">
        <v>1</v>
      </c>
      <c r="H3942" s="82">
        <v>217</v>
      </c>
      <c r="I3942" s="92">
        <v>0.28000000000000003</v>
      </c>
      <c r="J3942" s="78">
        <f t="shared" si="127"/>
        <v>156.23999999999998</v>
      </c>
    </row>
    <row r="3943" spans="1:10" ht="15.5">
      <c r="A3943" s="34">
        <f t="shared" si="128"/>
        <v>3939</v>
      </c>
      <c r="B3943" s="81" t="s">
        <v>186</v>
      </c>
      <c r="C3943" s="81" t="s">
        <v>8138</v>
      </c>
      <c r="D3943" s="81" t="s">
        <v>8139</v>
      </c>
      <c r="E3943" s="81">
        <v>1</v>
      </c>
      <c r="F3943" s="81" t="s">
        <v>6870</v>
      </c>
      <c r="G3943" s="81">
        <v>1</v>
      </c>
      <c r="H3943" s="82">
        <v>217</v>
      </c>
      <c r="I3943" s="92">
        <v>0.28000000000000003</v>
      </c>
      <c r="J3943" s="78">
        <f t="shared" si="127"/>
        <v>156.23999999999998</v>
      </c>
    </row>
    <row r="3944" spans="1:10" ht="15.5">
      <c r="A3944" s="34">
        <f t="shared" si="128"/>
        <v>3940</v>
      </c>
      <c r="B3944" s="81" t="s">
        <v>186</v>
      </c>
      <c r="C3944" s="81" t="s">
        <v>8140</v>
      </c>
      <c r="D3944" s="81" t="s">
        <v>8141</v>
      </c>
      <c r="E3944" s="81">
        <v>1</v>
      </c>
      <c r="F3944" s="81" t="s">
        <v>6870</v>
      </c>
      <c r="G3944" s="81">
        <v>1</v>
      </c>
      <c r="H3944" s="82">
        <v>15</v>
      </c>
      <c r="I3944" s="92">
        <v>0.28000000000000003</v>
      </c>
      <c r="J3944" s="78">
        <f t="shared" si="127"/>
        <v>10.799999999999999</v>
      </c>
    </row>
    <row r="3945" spans="1:10" ht="15.5">
      <c r="A3945" s="34">
        <f t="shared" si="128"/>
        <v>3941</v>
      </c>
      <c r="B3945" s="81" t="s">
        <v>186</v>
      </c>
      <c r="C3945" s="81" t="s">
        <v>8142</v>
      </c>
      <c r="D3945" s="81" t="s">
        <v>8143</v>
      </c>
      <c r="E3945" s="81">
        <v>1</v>
      </c>
      <c r="F3945" s="81" t="s">
        <v>6870</v>
      </c>
      <c r="G3945" s="81">
        <v>1</v>
      </c>
      <c r="H3945" s="82">
        <v>458.5</v>
      </c>
      <c r="I3945" s="92">
        <v>0.28000000000000003</v>
      </c>
      <c r="J3945" s="78">
        <f t="shared" si="127"/>
        <v>330.12</v>
      </c>
    </row>
    <row r="3946" spans="1:10" ht="15.5">
      <c r="A3946" s="34">
        <f t="shared" si="128"/>
        <v>3942</v>
      </c>
      <c r="B3946" s="81" t="s">
        <v>186</v>
      </c>
      <c r="C3946" s="81" t="s">
        <v>8144</v>
      </c>
      <c r="D3946" s="81" t="s">
        <v>8145</v>
      </c>
      <c r="E3946" s="81">
        <v>1</v>
      </c>
      <c r="F3946" s="81" t="s">
        <v>6870</v>
      </c>
      <c r="G3946" s="81">
        <v>1</v>
      </c>
      <c r="H3946" s="82">
        <v>1533.5</v>
      </c>
      <c r="I3946" s="92">
        <v>0.28000000000000003</v>
      </c>
      <c r="J3946" s="78">
        <f t="shared" si="127"/>
        <v>1104.1199999999999</v>
      </c>
    </row>
    <row r="3947" spans="1:10" ht="15.5">
      <c r="A3947" s="34">
        <f t="shared" si="128"/>
        <v>3943</v>
      </c>
      <c r="B3947" s="81" t="s">
        <v>186</v>
      </c>
      <c r="C3947" s="81" t="s">
        <v>8146</v>
      </c>
      <c r="D3947" s="81" t="s">
        <v>8147</v>
      </c>
      <c r="E3947" s="81">
        <v>1</v>
      </c>
      <c r="F3947" s="81" t="s">
        <v>6870</v>
      </c>
      <c r="G3947" s="81">
        <v>1</v>
      </c>
      <c r="H3947" s="82">
        <v>4956.25</v>
      </c>
      <c r="I3947" s="92">
        <v>0.28000000000000003</v>
      </c>
      <c r="J3947" s="78">
        <f t="shared" si="127"/>
        <v>3568.5</v>
      </c>
    </row>
    <row r="3948" spans="1:10" ht="15.5">
      <c r="A3948" s="34">
        <f t="shared" si="128"/>
        <v>3944</v>
      </c>
      <c r="B3948" s="81" t="s">
        <v>186</v>
      </c>
      <c r="C3948" s="81" t="s">
        <v>8148</v>
      </c>
      <c r="D3948" s="81" t="s">
        <v>8149</v>
      </c>
      <c r="E3948" s="81">
        <v>1</v>
      </c>
      <c r="F3948" s="81" t="s">
        <v>6870</v>
      </c>
      <c r="G3948" s="81">
        <v>1</v>
      </c>
      <c r="H3948" s="82">
        <v>5720</v>
      </c>
      <c r="I3948" s="92">
        <v>0.28000000000000003</v>
      </c>
      <c r="J3948" s="78">
        <f t="shared" si="127"/>
        <v>4118.3999999999996</v>
      </c>
    </row>
    <row r="3949" spans="1:10" ht="15.5">
      <c r="A3949" s="34">
        <f t="shared" si="128"/>
        <v>3945</v>
      </c>
      <c r="B3949" s="81" t="s">
        <v>186</v>
      </c>
      <c r="C3949" s="81" t="s">
        <v>8150</v>
      </c>
      <c r="D3949" s="81" t="s">
        <v>8151</v>
      </c>
      <c r="E3949" s="81">
        <v>1</v>
      </c>
      <c r="F3949" s="81" t="s">
        <v>6870</v>
      </c>
      <c r="G3949" s="81">
        <v>1</v>
      </c>
      <c r="H3949" s="82">
        <v>15.75</v>
      </c>
      <c r="I3949" s="92">
        <v>0.28000000000000003</v>
      </c>
      <c r="J3949" s="78">
        <f t="shared" si="127"/>
        <v>11.34</v>
      </c>
    </row>
    <row r="3950" spans="1:10" ht="15.5">
      <c r="A3950" s="34">
        <f t="shared" si="128"/>
        <v>3946</v>
      </c>
      <c r="B3950" s="81" t="s">
        <v>186</v>
      </c>
      <c r="C3950" s="81" t="s">
        <v>8152</v>
      </c>
      <c r="D3950" s="81" t="s">
        <v>8153</v>
      </c>
      <c r="E3950" s="81">
        <v>1</v>
      </c>
      <c r="F3950" s="81" t="s">
        <v>6870</v>
      </c>
      <c r="G3950" s="81">
        <v>1</v>
      </c>
      <c r="H3950" s="82">
        <v>11.6</v>
      </c>
      <c r="I3950" s="92">
        <v>0.28000000000000003</v>
      </c>
      <c r="J3950" s="78">
        <f t="shared" si="127"/>
        <v>8.3520000000000003</v>
      </c>
    </row>
    <row r="3951" spans="1:10" ht="15.5">
      <c r="A3951" s="34">
        <f t="shared" si="128"/>
        <v>3947</v>
      </c>
      <c r="B3951" s="81" t="s">
        <v>186</v>
      </c>
      <c r="C3951" s="81" t="s">
        <v>8154</v>
      </c>
      <c r="D3951" s="81" t="s">
        <v>8155</v>
      </c>
      <c r="E3951" s="81">
        <v>1</v>
      </c>
      <c r="F3951" s="81" t="s">
        <v>6870</v>
      </c>
      <c r="G3951" s="81">
        <v>1</v>
      </c>
      <c r="H3951" s="82">
        <v>6.5</v>
      </c>
      <c r="I3951" s="92">
        <v>0.28000000000000003</v>
      </c>
      <c r="J3951" s="78">
        <f t="shared" si="127"/>
        <v>4.68</v>
      </c>
    </row>
    <row r="3952" spans="1:10" ht="58">
      <c r="A3952" s="34">
        <f t="shared" si="128"/>
        <v>3948</v>
      </c>
      <c r="B3952" s="81" t="s">
        <v>186</v>
      </c>
      <c r="C3952" s="81" t="s">
        <v>8156</v>
      </c>
      <c r="D3952" s="81" t="s">
        <v>8157</v>
      </c>
      <c r="E3952" s="81">
        <v>1</v>
      </c>
      <c r="F3952" s="81" t="s">
        <v>6870</v>
      </c>
      <c r="G3952" s="81">
        <v>1</v>
      </c>
      <c r="H3952" s="82">
        <v>32270</v>
      </c>
      <c r="I3952" s="92">
        <v>0.28000000000000003</v>
      </c>
      <c r="J3952" s="78">
        <f t="shared" si="127"/>
        <v>23234.399999999998</v>
      </c>
    </row>
    <row r="3953" spans="1:10" ht="58">
      <c r="A3953" s="34">
        <f t="shared" si="128"/>
        <v>3949</v>
      </c>
      <c r="B3953" s="81" t="s">
        <v>186</v>
      </c>
      <c r="C3953" s="81" t="s">
        <v>8158</v>
      </c>
      <c r="D3953" s="81" t="s">
        <v>8159</v>
      </c>
      <c r="E3953" s="81">
        <v>1</v>
      </c>
      <c r="F3953" s="81" t="s">
        <v>6870</v>
      </c>
      <c r="G3953" s="81">
        <v>1</v>
      </c>
      <c r="H3953" s="82">
        <v>22575</v>
      </c>
      <c r="I3953" s="92">
        <v>0.28000000000000003</v>
      </c>
      <c r="J3953" s="78">
        <f t="shared" si="127"/>
        <v>16254</v>
      </c>
    </row>
    <row r="3954" spans="1:10" ht="58">
      <c r="A3954" s="34">
        <f t="shared" si="128"/>
        <v>3950</v>
      </c>
      <c r="B3954" s="81" t="s">
        <v>186</v>
      </c>
      <c r="C3954" s="81" t="s">
        <v>8160</v>
      </c>
      <c r="D3954" s="81" t="s">
        <v>8161</v>
      </c>
      <c r="E3954" s="81">
        <v>1</v>
      </c>
      <c r="F3954" s="81" t="s">
        <v>6870</v>
      </c>
      <c r="G3954" s="81">
        <v>1</v>
      </c>
      <c r="H3954" s="82">
        <v>37120</v>
      </c>
      <c r="I3954" s="92">
        <v>0.28000000000000003</v>
      </c>
      <c r="J3954" s="78">
        <f t="shared" ref="J3954:J4017" si="129">H3954*(1-I3954)</f>
        <v>26726.399999999998</v>
      </c>
    </row>
    <row r="3955" spans="1:10" ht="58">
      <c r="A3955" s="34">
        <f t="shared" si="128"/>
        <v>3951</v>
      </c>
      <c r="B3955" s="81" t="s">
        <v>186</v>
      </c>
      <c r="C3955" s="81" t="s">
        <v>8162</v>
      </c>
      <c r="D3955" s="81" t="s">
        <v>8163</v>
      </c>
      <c r="E3955" s="81">
        <v>1</v>
      </c>
      <c r="F3955" s="81" t="s">
        <v>6870</v>
      </c>
      <c r="G3955" s="81">
        <v>1</v>
      </c>
      <c r="H3955" s="82">
        <v>17730</v>
      </c>
      <c r="I3955" s="92">
        <v>0.28000000000000003</v>
      </c>
      <c r="J3955" s="78">
        <f t="shared" si="129"/>
        <v>12765.6</v>
      </c>
    </row>
    <row r="3956" spans="1:10" ht="58">
      <c r="A3956" s="34">
        <f t="shared" si="128"/>
        <v>3952</v>
      </c>
      <c r="B3956" s="81" t="s">
        <v>186</v>
      </c>
      <c r="C3956" s="81" t="s">
        <v>8164</v>
      </c>
      <c r="D3956" s="81" t="s">
        <v>8165</v>
      </c>
      <c r="E3956" s="81">
        <v>1</v>
      </c>
      <c r="F3956" s="81" t="s">
        <v>6870</v>
      </c>
      <c r="G3956" s="81">
        <v>1</v>
      </c>
      <c r="H3956" s="82">
        <v>20960</v>
      </c>
      <c r="I3956" s="92">
        <v>0.28000000000000003</v>
      </c>
      <c r="J3956" s="78">
        <f t="shared" si="129"/>
        <v>15091.199999999999</v>
      </c>
    </row>
    <row r="3957" spans="1:10" ht="58">
      <c r="A3957" s="34">
        <f t="shared" si="128"/>
        <v>3953</v>
      </c>
      <c r="B3957" s="81" t="s">
        <v>186</v>
      </c>
      <c r="C3957" s="81" t="s">
        <v>8166</v>
      </c>
      <c r="D3957" s="81" t="s">
        <v>8167</v>
      </c>
      <c r="E3957" s="81">
        <v>1</v>
      </c>
      <c r="F3957" s="81" t="s">
        <v>6870</v>
      </c>
      <c r="G3957" s="81">
        <v>1</v>
      </c>
      <c r="H3957" s="82">
        <v>17730</v>
      </c>
      <c r="I3957" s="92">
        <v>0.28000000000000003</v>
      </c>
      <c r="J3957" s="78">
        <f t="shared" si="129"/>
        <v>12765.6</v>
      </c>
    </row>
    <row r="3958" spans="1:10" ht="15.5">
      <c r="A3958" s="34">
        <f t="shared" si="128"/>
        <v>3954</v>
      </c>
      <c r="B3958" s="81" t="s">
        <v>186</v>
      </c>
      <c r="C3958" s="81" t="s">
        <v>8168</v>
      </c>
      <c r="D3958" s="81" t="s">
        <v>8169</v>
      </c>
      <c r="E3958" s="81">
        <v>1</v>
      </c>
      <c r="F3958" s="81" t="s">
        <v>6870</v>
      </c>
      <c r="G3958" s="81">
        <v>1</v>
      </c>
      <c r="H3958" s="82">
        <v>114</v>
      </c>
      <c r="I3958" s="92">
        <v>0.28000000000000003</v>
      </c>
      <c r="J3958" s="78">
        <f t="shared" si="129"/>
        <v>82.08</v>
      </c>
    </row>
    <row r="3959" spans="1:10" ht="72.5">
      <c r="A3959" s="34">
        <f t="shared" si="128"/>
        <v>3955</v>
      </c>
      <c r="B3959" s="81" t="s">
        <v>186</v>
      </c>
      <c r="C3959" s="81" t="s">
        <v>8170</v>
      </c>
      <c r="D3959" s="81" t="s">
        <v>8171</v>
      </c>
      <c r="E3959" s="81">
        <v>1</v>
      </c>
      <c r="F3959" s="81" t="s">
        <v>6870</v>
      </c>
      <c r="G3959" s="81">
        <v>1</v>
      </c>
      <c r="H3959" s="82">
        <v>14580</v>
      </c>
      <c r="I3959" s="92">
        <v>0.28000000000000003</v>
      </c>
      <c r="J3959" s="78">
        <f t="shared" si="129"/>
        <v>10497.6</v>
      </c>
    </row>
    <row r="3960" spans="1:10" ht="15.5">
      <c r="A3960" s="34">
        <f t="shared" si="128"/>
        <v>3956</v>
      </c>
      <c r="B3960" s="81" t="s">
        <v>186</v>
      </c>
      <c r="C3960" s="81" t="s">
        <v>8172</v>
      </c>
      <c r="D3960" s="81" t="s">
        <v>8173</v>
      </c>
      <c r="E3960" s="81">
        <v>1</v>
      </c>
      <c r="F3960" s="81" t="s">
        <v>6870</v>
      </c>
      <c r="G3960" s="81">
        <v>1</v>
      </c>
      <c r="H3960" s="82">
        <v>585.25</v>
      </c>
      <c r="I3960" s="92">
        <v>0.28000000000000003</v>
      </c>
      <c r="J3960" s="78">
        <f t="shared" si="129"/>
        <v>421.38</v>
      </c>
    </row>
    <row r="3961" spans="1:10" ht="15.5">
      <c r="A3961" s="34">
        <f t="shared" si="128"/>
        <v>3957</v>
      </c>
      <c r="B3961" s="81" t="s">
        <v>186</v>
      </c>
      <c r="C3961" s="81" t="s">
        <v>8174</v>
      </c>
      <c r="D3961" s="81" t="s">
        <v>8175</v>
      </c>
      <c r="E3961" s="81">
        <v>1</v>
      </c>
      <c r="F3961" s="81" t="s">
        <v>6870</v>
      </c>
      <c r="G3961" s="81">
        <v>1</v>
      </c>
      <c r="H3961" s="82">
        <v>737.5</v>
      </c>
      <c r="I3961" s="92">
        <v>0.28000000000000003</v>
      </c>
      <c r="J3961" s="78">
        <f t="shared" si="129"/>
        <v>531</v>
      </c>
    </row>
    <row r="3962" spans="1:10" ht="29">
      <c r="A3962" s="34">
        <f t="shared" si="128"/>
        <v>3958</v>
      </c>
      <c r="B3962" s="81" t="s">
        <v>186</v>
      </c>
      <c r="C3962" s="81" t="s">
        <v>8176</v>
      </c>
      <c r="D3962" s="81" t="s">
        <v>8177</v>
      </c>
      <c r="E3962" s="81">
        <v>1</v>
      </c>
      <c r="F3962" s="81" t="s">
        <v>6870</v>
      </c>
      <c r="G3962" s="81">
        <v>1</v>
      </c>
      <c r="H3962" s="82">
        <v>1531</v>
      </c>
      <c r="I3962" s="92">
        <v>0.28000000000000003</v>
      </c>
      <c r="J3962" s="78">
        <f t="shared" si="129"/>
        <v>1102.32</v>
      </c>
    </row>
    <row r="3963" spans="1:10" ht="15.5">
      <c r="A3963" s="34">
        <f t="shared" si="128"/>
        <v>3959</v>
      </c>
      <c r="B3963" s="81" t="s">
        <v>186</v>
      </c>
      <c r="C3963" s="81" t="s">
        <v>8178</v>
      </c>
      <c r="D3963" s="81" t="s">
        <v>8179</v>
      </c>
      <c r="E3963" s="81">
        <v>1</v>
      </c>
      <c r="F3963" s="81" t="s">
        <v>6870</v>
      </c>
      <c r="G3963" s="81">
        <v>1</v>
      </c>
      <c r="H3963" s="82">
        <v>137</v>
      </c>
      <c r="I3963" s="92">
        <v>0.28000000000000003</v>
      </c>
      <c r="J3963" s="78">
        <f t="shared" si="129"/>
        <v>98.64</v>
      </c>
    </row>
    <row r="3964" spans="1:10" ht="15.5">
      <c r="A3964" s="34">
        <f t="shared" si="128"/>
        <v>3960</v>
      </c>
      <c r="B3964" s="81" t="s">
        <v>186</v>
      </c>
      <c r="C3964" s="81" t="s">
        <v>8180</v>
      </c>
      <c r="D3964" s="81" t="s">
        <v>8181</v>
      </c>
      <c r="E3964" s="81">
        <v>1</v>
      </c>
      <c r="F3964" s="81" t="s">
        <v>6870</v>
      </c>
      <c r="G3964" s="81">
        <v>1</v>
      </c>
      <c r="H3964" s="82">
        <v>203.25</v>
      </c>
      <c r="I3964" s="92">
        <v>0.28000000000000003</v>
      </c>
      <c r="J3964" s="78">
        <f t="shared" si="129"/>
        <v>146.34</v>
      </c>
    </row>
    <row r="3965" spans="1:10" ht="15.5">
      <c r="A3965" s="34">
        <f t="shared" si="128"/>
        <v>3961</v>
      </c>
      <c r="B3965" s="81" t="s">
        <v>186</v>
      </c>
      <c r="C3965" s="81" t="s">
        <v>8182</v>
      </c>
      <c r="D3965" s="81" t="s">
        <v>8183</v>
      </c>
      <c r="E3965" s="81">
        <v>1</v>
      </c>
      <c r="F3965" s="81" t="s">
        <v>6870</v>
      </c>
      <c r="G3965" s="81">
        <v>1</v>
      </c>
      <c r="H3965" s="82">
        <v>11397</v>
      </c>
      <c r="I3965" s="92">
        <v>0.28000000000000003</v>
      </c>
      <c r="J3965" s="78">
        <f t="shared" si="129"/>
        <v>8205.84</v>
      </c>
    </row>
    <row r="3966" spans="1:10" ht="15.5">
      <c r="A3966" s="34">
        <f t="shared" si="128"/>
        <v>3962</v>
      </c>
      <c r="B3966" s="81" t="s">
        <v>186</v>
      </c>
      <c r="C3966" s="81" t="s">
        <v>8184</v>
      </c>
      <c r="D3966" s="81" t="s">
        <v>8185</v>
      </c>
      <c r="E3966" s="81">
        <v>1</v>
      </c>
      <c r="F3966" s="81" t="s">
        <v>6870</v>
      </c>
      <c r="G3966" s="81">
        <v>1</v>
      </c>
      <c r="H3966" s="82">
        <v>221.5</v>
      </c>
      <c r="I3966" s="92">
        <v>0.28000000000000003</v>
      </c>
      <c r="J3966" s="78">
        <f t="shared" si="129"/>
        <v>159.47999999999999</v>
      </c>
    </row>
    <row r="3967" spans="1:10" ht="15.5">
      <c r="A3967" s="34">
        <f t="shared" si="128"/>
        <v>3963</v>
      </c>
      <c r="B3967" s="81" t="s">
        <v>186</v>
      </c>
      <c r="C3967" s="81" t="s">
        <v>8186</v>
      </c>
      <c r="D3967" s="81" t="s">
        <v>8187</v>
      </c>
      <c r="E3967" s="81">
        <v>1</v>
      </c>
      <c r="F3967" s="81" t="s">
        <v>6870</v>
      </c>
      <c r="G3967" s="81">
        <v>1</v>
      </c>
      <c r="H3967" s="82">
        <v>352</v>
      </c>
      <c r="I3967" s="92">
        <v>0.28000000000000003</v>
      </c>
      <c r="J3967" s="78">
        <f t="shared" si="129"/>
        <v>253.44</v>
      </c>
    </row>
    <row r="3968" spans="1:10" ht="15.5">
      <c r="A3968" s="34">
        <f t="shared" si="128"/>
        <v>3964</v>
      </c>
      <c r="B3968" s="81" t="s">
        <v>186</v>
      </c>
      <c r="C3968" s="81" t="s">
        <v>8188</v>
      </c>
      <c r="D3968" s="81" t="s">
        <v>8189</v>
      </c>
      <c r="E3968" s="81">
        <v>1</v>
      </c>
      <c r="F3968" s="81" t="s">
        <v>6870</v>
      </c>
      <c r="G3968" s="81">
        <v>1</v>
      </c>
      <c r="H3968" s="82">
        <v>131.5</v>
      </c>
      <c r="I3968" s="92">
        <v>0.28000000000000003</v>
      </c>
      <c r="J3968" s="78">
        <f t="shared" si="129"/>
        <v>94.679999999999993</v>
      </c>
    </row>
    <row r="3969" spans="1:10" ht="15.5">
      <c r="A3969" s="34">
        <f t="shared" si="128"/>
        <v>3965</v>
      </c>
      <c r="B3969" s="81" t="s">
        <v>186</v>
      </c>
      <c r="C3969" s="81" t="s">
        <v>8190</v>
      </c>
      <c r="D3969" s="81" t="s">
        <v>8191</v>
      </c>
      <c r="E3969" s="81">
        <v>1</v>
      </c>
      <c r="F3969" s="81" t="s">
        <v>6870</v>
      </c>
      <c r="G3969" s="81">
        <v>1</v>
      </c>
      <c r="H3969" s="82">
        <v>164.5</v>
      </c>
      <c r="I3969" s="92">
        <v>0.28000000000000003</v>
      </c>
      <c r="J3969" s="78">
        <f t="shared" si="129"/>
        <v>118.44</v>
      </c>
    </row>
    <row r="3970" spans="1:10" ht="15.5">
      <c r="A3970" s="34">
        <f t="shared" si="128"/>
        <v>3966</v>
      </c>
      <c r="B3970" s="81" t="s">
        <v>186</v>
      </c>
      <c r="C3970" s="81" t="s">
        <v>8192</v>
      </c>
      <c r="D3970" s="81" t="s">
        <v>8193</v>
      </c>
      <c r="E3970" s="81">
        <v>1</v>
      </c>
      <c r="F3970" s="81" t="s">
        <v>6870</v>
      </c>
      <c r="G3970" s="81">
        <v>1</v>
      </c>
      <c r="H3970" s="82">
        <v>13.35</v>
      </c>
      <c r="I3970" s="92">
        <v>0.28000000000000003</v>
      </c>
      <c r="J3970" s="78">
        <f t="shared" si="129"/>
        <v>9.6120000000000001</v>
      </c>
    </row>
    <row r="3971" spans="1:10" ht="15.5">
      <c r="A3971" s="34">
        <f t="shared" si="128"/>
        <v>3967</v>
      </c>
      <c r="B3971" s="81" t="s">
        <v>186</v>
      </c>
      <c r="C3971" s="81" t="s">
        <v>8194</v>
      </c>
      <c r="D3971" s="81" t="s">
        <v>8195</v>
      </c>
      <c r="E3971" s="81">
        <v>1</v>
      </c>
      <c r="F3971" s="81" t="s">
        <v>6870</v>
      </c>
      <c r="G3971" s="81">
        <v>1</v>
      </c>
      <c r="H3971" s="82">
        <v>16.600000000000001</v>
      </c>
      <c r="I3971" s="92">
        <v>0.28000000000000003</v>
      </c>
      <c r="J3971" s="78">
        <f t="shared" si="129"/>
        <v>11.952</v>
      </c>
    </row>
    <row r="3972" spans="1:10" ht="29">
      <c r="A3972" s="34">
        <f t="shared" si="128"/>
        <v>3968</v>
      </c>
      <c r="B3972" s="81" t="s">
        <v>186</v>
      </c>
      <c r="C3972" s="81" t="s">
        <v>8196</v>
      </c>
      <c r="D3972" s="81" t="s">
        <v>8197</v>
      </c>
      <c r="E3972" s="81">
        <v>1</v>
      </c>
      <c r="F3972" s="81" t="s">
        <v>6870</v>
      </c>
      <c r="G3972" s="81">
        <v>1</v>
      </c>
      <c r="H3972" s="82">
        <v>129</v>
      </c>
      <c r="I3972" s="92">
        <v>0.28000000000000003</v>
      </c>
      <c r="J3972" s="78">
        <f t="shared" si="129"/>
        <v>92.88</v>
      </c>
    </row>
    <row r="3973" spans="1:10" ht="15.5">
      <c r="A3973" s="34">
        <f t="shared" si="128"/>
        <v>3969</v>
      </c>
      <c r="B3973" s="81" t="s">
        <v>186</v>
      </c>
      <c r="C3973" s="81" t="s">
        <v>8198</v>
      </c>
      <c r="D3973" s="81" t="s">
        <v>8199</v>
      </c>
      <c r="E3973" s="81">
        <v>1</v>
      </c>
      <c r="F3973" s="81" t="s">
        <v>6870</v>
      </c>
      <c r="G3973" s="81">
        <v>1</v>
      </c>
      <c r="H3973" s="82">
        <v>139.75</v>
      </c>
      <c r="I3973" s="92">
        <v>0.28000000000000003</v>
      </c>
      <c r="J3973" s="78">
        <f t="shared" si="129"/>
        <v>100.61999999999999</v>
      </c>
    </row>
    <row r="3974" spans="1:10" ht="29">
      <c r="A3974" s="34">
        <f t="shared" si="128"/>
        <v>3970</v>
      </c>
      <c r="B3974" s="81" t="s">
        <v>186</v>
      </c>
      <c r="C3974" s="81" t="s">
        <v>8200</v>
      </c>
      <c r="D3974" s="81" t="s">
        <v>8201</v>
      </c>
      <c r="E3974" s="81">
        <v>1</v>
      </c>
      <c r="F3974" s="81" t="s">
        <v>6870</v>
      </c>
      <c r="G3974" s="81">
        <v>1</v>
      </c>
      <c r="H3974" s="82">
        <v>96.5</v>
      </c>
      <c r="I3974" s="92">
        <v>0.28000000000000003</v>
      </c>
      <c r="J3974" s="78">
        <f t="shared" si="129"/>
        <v>69.48</v>
      </c>
    </row>
    <row r="3975" spans="1:10" ht="29">
      <c r="A3975" s="34">
        <f t="shared" si="128"/>
        <v>3971</v>
      </c>
      <c r="B3975" s="81" t="s">
        <v>186</v>
      </c>
      <c r="C3975" s="81" t="s">
        <v>8202</v>
      </c>
      <c r="D3975" s="81" t="s">
        <v>8203</v>
      </c>
      <c r="E3975" s="81">
        <v>1</v>
      </c>
      <c r="F3975" s="81" t="s">
        <v>6870</v>
      </c>
      <c r="G3975" s="81">
        <v>1</v>
      </c>
      <c r="H3975" s="82">
        <v>126</v>
      </c>
      <c r="I3975" s="92">
        <v>0.28000000000000003</v>
      </c>
      <c r="J3975" s="78">
        <f t="shared" si="129"/>
        <v>90.72</v>
      </c>
    </row>
    <row r="3976" spans="1:10" ht="15.5">
      <c r="A3976" s="34">
        <f t="shared" si="128"/>
        <v>3972</v>
      </c>
      <c r="B3976" s="81" t="s">
        <v>186</v>
      </c>
      <c r="C3976" s="81" t="s">
        <v>8204</v>
      </c>
      <c r="D3976" s="81" t="s">
        <v>8205</v>
      </c>
      <c r="E3976" s="81">
        <v>1</v>
      </c>
      <c r="F3976" s="81" t="s">
        <v>6870</v>
      </c>
      <c r="G3976" s="81">
        <v>1</v>
      </c>
      <c r="H3976" s="82">
        <v>98.5</v>
      </c>
      <c r="I3976" s="92">
        <v>0.28000000000000003</v>
      </c>
      <c r="J3976" s="78">
        <f t="shared" si="129"/>
        <v>70.92</v>
      </c>
    </row>
    <row r="3977" spans="1:10" ht="15.5">
      <c r="A3977" s="34">
        <f t="shared" si="128"/>
        <v>3973</v>
      </c>
      <c r="B3977" s="81" t="s">
        <v>186</v>
      </c>
      <c r="C3977" s="81" t="s">
        <v>8206</v>
      </c>
      <c r="D3977" s="81" t="s">
        <v>8207</v>
      </c>
      <c r="E3977" s="81">
        <v>1</v>
      </c>
      <c r="F3977" s="81" t="s">
        <v>6870</v>
      </c>
      <c r="G3977" s="81">
        <v>1</v>
      </c>
      <c r="H3977" s="82">
        <v>11635</v>
      </c>
      <c r="I3977" s="92">
        <v>0.28000000000000003</v>
      </c>
      <c r="J3977" s="78">
        <f t="shared" si="129"/>
        <v>8377.1999999999989</v>
      </c>
    </row>
    <row r="3978" spans="1:10" ht="15.5">
      <c r="A3978" s="34">
        <f t="shared" si="128"/>
        <v>3974</v>
      </c>
      <c r="B3978" s="81" t="s">
        <v>186</v>
      </c>
      <c r="C3978" s="81" t="s">
        <v>8208</v>
      </c>
      <c r="D3978" s="81" t="s">
        <v>8209</v>
      </c>
      <c r="E3978" s="81">
        <v>1</v>
      </c>
      <c r="F3978" s="81" t="s">
        <v>6870</v>
      </c>
      <c r="G3978" s="81">
        <v>1</v>
      </c>
      <c r="H3978" s="82">
        <v>8648</v>
      </c>
      <c r="I3978" s="92">
        <v>0.28000000000000003</v>
      </c>
      <c r="J3978" s="78">
        <f t="shared" si="129"/>
        <v>6226.5599999999995</v>
      </c>
    </row>
    <row r="3979" spans="1:10" ht="29">
      <c r="A3979" s="34">
        <f t="shared" si="128"/>
        <v>3975</v>
      </c>
      <c r="B3979" s="81" t="s">
        <v>186</v>
      </c>
      <c r="C3979" s="81" t="s">
        <v>8210</v>
      </c>
      <c r="D3979" s="81" t="s">
        <v>8211</v>
      </c>
      <c r="E3979" s="81">
        <v>1</v>
      </c>
      <c r="F3979" s="81" t="s">
        <v>6870</v>
      </c>
      <c r="G3979" s="81">
        <v>1</v>
      </c>
      <c r="H3979" s="82">
        <v>899</v>
      </c>
      <c r="I3979" s="92">
        <v>0.28000000000000003</v>
      </c>
      <c r="J3979" s="78">
        <f t="shared" si="129"/>
        <v>647.28</v>
      </c>
    </row>
    <row r="3980" spans="1:10" ht="29">
      <c r="A3980" s="34">
        <f t="shared" si="128"/>
        <v>3976</v>
      </c>
      <c r="B3980" s="81" t="s">
        <v>186</v>
      </c>
      <c r="C3980" s="81" t="s">
        <v>8212</v>
      </c>
      <c r="D3980" s="81" t="s">
        <v>8213</v>
      </c>
      <c r="E3980" s="81">
        <v>1</v>
      </c>
      <c r="F3980" s="81" t="s">
        <v>6870</v>
      </c>
      <c r="G3980" s="81">
        <v>1</v>
      </c>
      <c r="H3980" s="82">
        <v>79.099999999999994</v>
      </c>
      <c r="I3980" s="92">
        <v>0.28000000000000003</v>
      </c>
      <c r="J3980" s="78">
        <f t="shared" si="129"/>
        <v>56.951999999999991</v>
      </c>
    </row>
    <row r="3981" spans="1:10" ht="29">
      <c r="A3981" s="34">
        <f t="shared" si="128"/>
        <v>3977</v>
      </c>
      <c r="B3981" s="81" t="s">
        <v>186</v>
      </c>
      <c r="C3981" s="81" t="s">
        <v>8214</v>
      </c>
      <c r="D3981" s="81" t="s">
        <v>8215</v>
      </c>
      <c r="E3981" s="81">
        <v>1</v>
      </c>
      <c r="F3981" s="81" t="s">
        <v>6870</v>
      </c>
      <c r="G3981" s="81">
        <v>1</v>
      </c>
      <c r="H3981" s="82">
        <v>711</v>
      </c>
      <c r="I3981" s="92">
        <v>0.28000000000000003</v>
      </c>
      <c r="J3981" s="78">
        <f t="shared" si="129"/>
        <v>511.91999999999996</v>
      </c>
    </row>
    <row r="3982" spans="1:10" ht="29">
      <c r="A3982" s="34">
        <f t="shared" si="128"/>
        <v>3978</v>
      </c>
      <c r="B3982" s="81" t="s">
        <v>186</v>
      </c>
      <c r="C3982" s="81" t="s">
        <v>8216</v>
      </c>
      <c r="D3982" s="81" t="s">
        <v>8217</v>
      </c>
      <c r="E3982" s="81">
        <v>1</v>
      </c>
      <c r="F3982" s="81" t="s">
        <v>6870</v>
      </c>
      <c r="G3982" s="81">
        <v>1</v>
      </c>
      <c r="H3982" s="82">
        <v>79.099999999999994</v>
      </c>
      <c r="I3982" s="92">
        <v>0.28000000000000003</v>
      </c>
      <c r="J3982" s="78">
        <f t="shared" si="129"/>
        <v>56.951999999999991</v>
      </c>
    </row>
    <row r="3983" spans="1:10" ht="29">
      <c r="A3983" s="34">
        <f t="shared" si="128"/>
        <v>3979</v>
      </c>
      <c r="B3983" s="81" t="s">
        <v>186</v>
      </c>
      <c r="C3983" s="81" t="s">
        <v>8218</v>
      </c>
      <c r="D3983" s="81" t="s">
        <v>8219</v>
      </c>
      <c r="E3983" s="81">
        <v>1</v>
      </c>
      <c r="F3983" s="81" t="s">
        <v>6870</v>
      </c>
      <c r="G3983" s="81">
        <v>1</v>
      </c>
      <c r="H3983" s="82">
        <v>711</v>
      </c>
      <c r="I3983" s="92">
        <v>0.28000000000000003</v>
      </c>
      <c r="J3983" s="78">
        <f t="shared" si="129"/>
        <v>511.91999999999996</v>
      </c>
    </row>
    <row r="3984" spans="1:10" ht="29">
      <c r="A3984" s="34">
        <f t="shared" si="128"/>
        <v>3980</v>
      </c>
      <c r="B3984" s="81" t="s">
        <v>186</v>
      </c>
      <c r="C3984" s="81" t="s">
        <v>8220</v>
      </c>
      <c r="D3984" s="81" t="s">
        <v>8221</v>
      </c>
      <c r="E3984" s="81">
        <v>1</v>
      </c>
      <c r="F3984" s="81" t="s">
        <v>6870</v>
      </c>
      <c r="G3984" s="81">
        <v>1</v>
      </c>
      <c r="H3984" s="82">
        <v>76.900000000000006</v>
      </c>
      <c r="I3984" s="92">
        <v>0.28000000000000003</v>
      </c>
      <c r="J3984" s="78">
        <f t="shared" si="129"/>
        <v>55.368000000000002</v>
      </c>
    </row>
    <row r="3985" spans="1:10" ht="29">
      <c r="A3985" s="34">
        <f t="shared" si="128"/>
        <v>3981</v>
      </c>
      <c r="B3985" s="81" t="s">
        <v>186</v>
      </c>
      <c r="C3985" s="81" t="s">
        <v>8222</v>
      </c>
      <c r="D3985" s="81" t="s">
        <v>8223</v>
      </c>
      <c r="E3985" s="81">
        <v>1</v>
      </c>
      <c r="F3985" s="81" t="s">
        <v>6870</v>
      </c>
      <c r="G3985" s="81">
        <v>1</v>
      </c>
      <c r="H3985" s="82">
        <v>702</v>
      </c>
      <c r="I3985" s="92">
        <v>0.28000000000000003</v>
      </c>
      <c r="J3985" s="78">
        <f t="shared" si="129"/>
        <v>505.44</v>
      </c>
    </row>
    <row r="3986" spans="1:10" ht="29">
      <c r="A3986" s="34">
        <f t="shared" si="128"/>
        <v>3982</v>
      </c>
      <c r="B3986" s="81" t="s">
        <v>186</v>
      </c>
      <c r="C3986" s="81" t="s">
        <v>8224</v>
      </c>
      <c r="D3986" s="81" t="s">
        <v>8225</v>
      </c>
      <c r="E3986" s="81">
        <v>1</v>
      </c>
      <c r="F3986" s="81" t="s">
        <v>6870</v>
      </c>
      <c r="G3986" s="81">
        <v>1</v>
      </c>
      <c r="H3986" s="82">
        <v>76.900000000000006</v>
      </c>
      <c r="I3986" s="92">
        <v>0.28000000000000003</v>
      </c>
      <c r="J3986" s="78">
        <f t="shared" si="129"/>
        <v>55.368000000000002</v>
      </c>
    </row>
    <row r="3987" spans="1:10" ht="29">
      <c r="A3987" s="34">
        <f t="shared" si="128"/>
        <v>3983</v>
      </c>
      <c r="B3987" s="81" t="s">
        <v>186</v>
      </c>
      <c r="C3987" s="81" t="s">
        <v>8226</v>
      </c>
      <c r="D3987" s="81" t="s">
        <v>8227</v>
      </c>
      <c r="E3987" s="81">
        <v>1</v>
      </c>
      <c r="F3987" s="81" t="s">
        <v>6870</v>
      </c>
      <c r="G3987" s="81">
        <v>1</v>
      </c>
      <c r="H3987" s="82">
        <v>702</v>
      </c>
      <c r="I3987" s="92">
        <v>0.28000000000000003</v>
      </c>
      <c r="J3987" s="78">
        <f t="shared" si="129"/>
        <v>505.44</v>
      </c>
    </row>
    <row r="3988" spans="1:10" ht="29">
      <c r="A3988" s="34">
        <f t="shared" si="128"/>
        <v>3984</v>
      </c>
      <c r="B3988" s="81" t="s">
        <v>186</v>
      </c>
      <c r="C3988" s="81" t="s">
        <v>8228</v>
      </c>
      <c r="D3988" s="81" t="s">
        <v>8229</v>
      </c>
      <c r="E3988" s="81">
        <v>1</v>
      </c>
      <c r="F3988" s="81" t="s">
        <v>6870</v>
      </c>
      <c r="G3988" s="81">
        <v>1</v>
      </c>
      <c r="H3988" s="82">
        <v>297</v>
      </c>
      <c r="I3988" s="92">
        <v>0.28000000000000003</v>
      </c>
      <c r="J3988" s="78">
        <f t="shared" si="129"/>
        <v>213.84</v>
      </c>
    </row>
    <row r="3989" spans="1:10" ht="15.5">
      <c r="A3989" s="34">
        <f t="shared" si="128"/>
        <v>3985</v>
      </c>
      <c r="B3989" s="81" t="s">
        <v>186</v>
      </c>
      <c r="C3989" s="81" t="s">
        <v>8230</v>
      </c>
      <c r="D3989" s="81" t="s">
        <v>8231</v>
      </c>
      <c r="E3989" s="81">
        <v>1</v>
      </c>
      <c r="F3989" s="81" t="s">
        <v>6870</v>
      </c>
      <c r="G3989" s="81">
        <v>1</v>
      </c>
      <c r="H3989" s="82">
        <v>297</v>
      </c>
      <c r="I3989" s="92">
        <v>0.28000000000000003</v>
      </c>
      <c r="J3989" s="78">
        <f t="shared" si="129"/>
        <v>213.84</v>
      </c>
    </row>
    <row r="3990" spans="1:10" ht="15.5">
      <c r="A3990" s="34">
        <f t="shared" si="128"/>
        <v>3986</v>
      </c>
      <c r="B3990" s="81" t="s">
        <v>186</v>
      </c>
      <c r="C3990" s="81" t="s">
        <v>8232</v>
      </c>
      <c r="D3990" s="81" t="s">
        <v>8233</v>
      </c>
      <c r="E3990" s="81">
        <v>1</v>
      </c>
      <c r="F3990" s="81" t="s">
        <v>6870</v>
      </c>
      <c r="G3990" s="81">
        <v>1</v>
      </c>
      <c r="H3990" s="82">
        <v>131.80000000000001</v>
      </c>
      <c r="I3990" s="92">
        <v>0.28000000000000003</v>
      </c>
      <c r="J3990" s="78">
        <f t="shared" si="129"/>
        <v>94.896000000000001</v>
      </c>
    </row>
    <row r="3991" spans="1:10" ht="15.5">
      <c r="A3991" s="34">
        <f t="shared" ref="A3991:A4054" si="130">SUM(A3990+1)</f>
        <v>3987</v>
      </c>
      <c r="B3991" s="81" t="s">
        <v>186</v>
      </c>
      <c r="C3991" s="81" t="s">
        <v>8234</v>
      </c>
      <c r="D3991" s="81" t="s">
        <v>8235</v>
      </c>
      <c r="E3991" s="81">
        <v>1</v>
      </c>
      <c r="F3991" s="81" t="s">
        <v>6870</v>
      </c>
      <c r="G3991" s="81">
        <v>1</v>
      </c>
      <c r="H3991" s="82">
        <v>44.75</v>
      </c>
      <c r="I3991" s="92">
        <v>0.28000000000000003</v>
      </c>
      <c r="J3991" s="78">
        <f t="shared" si="129"/>
        <v>32.22</v>
      </c>
    </row>
    <row r="3992" spans="1:10" ht="15.5">
      <c r="A3992" s="34">
        <f t="shared" si="130"/>
        <v>3988</v>
      </c>
      <c r="B3992" s="81" t="s">
        <v>186</v>
      </c>
      <c r="C3992" s="81" t="s">
        <v>8236</v>
      </c>
      <c r="D3992" s="81" t="s">
        <v>8237</v>
      </c>
      <c r="E3992" s="81">
        <v>1</v>
      </c>
      <c r="F3992" s="81" t="s">
        <v>6870</v>
      </c>
      <c r="G3992" s="81">
        <v>1</v>
      </c>
      <c r="H3992" s="82">
        <v>45.75</v>
      </c>
      <c r="I3992" s="92">
        <v>0.28000000000000003</v>
      </c>
      <c r="J3992" s="78">
        <f t="shared" si="129"/>
        <v>32.94</v>
      </c>
    </row>
    <row r="3993" spans="1:10" ht="29">
      <c r="A3993" s="34">
        <f t="shared" si="130"/>
        <v>3989</v>
      </c>
      <c r="B3993" s="81" t="s">
        <v>186</v>
      </c>
      <c r="C3993" s="81" t="s">
        <v>8238</v>
      </c>
      <c r="D3993" s="81" t="s">
        <v>8239</v>
      </c>
      <c r="E3993" s="81">
        <v>1</v>
      </c>
      <c r="F3993" s="81" t="s">
        <v>6870</v>
      </c>
      <c r="G3993" s="81">
        <v>1</v>
      </c>
      <c r="H3993" s="82">
        <v>27648</v>
      </c>
      <c r="I3993" s="92">
        <v>0.28000000000000003</v>
      </c>
      <c r="J3993" s="78">
        <f t="shared" si="129"/>
        <v>19906.559999999998</v>
      </c>
    </row>
    <row r="3994" spans="1:10" ht="15.5">
      <c r="A3994" s="34">
        <f t="shared" si="130"/>
        <v>3990</v>
      </c>
      <c r="B3994" s="81" t="s">
        <v>186</v>
      </c>
      <c r="C3994" s="81" t="s">
        <v>8240</v>
      </c>
      <c r="D3994" s="81" t="s">
        <v>8241</v>
      </c>
      <c r="E3994" s="81">
        <v>1</v>
      </c>
      <c r="F3994" s="81" t="s">
        <v>6870</v>
      </c>
      <c r="G3994" s="81">
        <v>1</v>
      </c>
      <c r="H3994" s="82">
        <v>44.75</v>
      </c>
      <c r="I3994" s="92">
        <v>0.28000000000000003</v>
      </c>
      <c r="J3994" s="78">
        <f t="shared" si="129"/>
        <v>32.22</v>
      </c>
    </row>
    <row r="3995" spans="1:10" ht="15.5">
      <c r="A3995" s="34">
        <f t="shared" si="130"/>
        <v>3991</v>
      </c>
      <c r="B3995" s="81" t="s">
        <v>186</v>
      </c>
      <c r="C3995" s="81" t="s">
        <v>8242</v>
      </c>
      <c r="D3995" s="81" t="s">
        <v>8243</v>
      </c>
      <c r="E3995" s="81">
        <v>1</v>
      </c>
      <c r="F3995" s="81" t="s">
        <v>6870</v>
      </c>
      <c r="G3995" s="81">
        <v>1</v>
      </c>
      <c r="H3995" s="82">
        <v>45.75</v>
      </c>
      <c r="I3995" s="92">
        <v>0.28000000000000003</v>
      </c>
      <c r="J3995" s="78">
        <f t="shared" si="129"/>
        <v>32.94</v>
      </c>
    </row>
    <row r="3996" spans="1:10" ht="58">
      <c r="A3996" s="34">
        <f t="shared" si="130"/>
        <v>3992</v>
      </c>
      <c r="B3996" s="81" t="s">
        <v>186</v>
      </c>
      <c r="C3996" s="81" t="s">
        <v>8244</v>
      </c>
      <c r="D3996" s="81" t="s">
        <v>8245</v>
      </c>
      <c r="E3996" s="81">
        <v>1</v>
      </c>
      <c r="F3996" s="81" t="s">
        <v>6870</v>
      </c>
      <c r="G3996" s="81">
        <v>1</v>
      </c>
      <c r="H3996" s="82">
        <v>31620</v>
      </c>
      <c r="I3996" s="92">
        <v>0.28000000000000003</v>
      </c>
      <c r="J3996" s="78">
        <f t="shared" si="129"/>
        <v>22766.399999999998</v>
      </c>
    </row>
    <row r="3997" spans="1:10" ht="58">
      <c r="A3997" s="34">
        <f t="shared" si="130"/>
        <v>3993</v>
      </c>
      <c r="B3997" s="81" t="s">
        <v>186</v>
      </c>
      <c r="C3997" s="81" t="s">
        <v>8246</v>
      </c>
      <c r="D3997" s="81" t="s">
        <v>8247</v>
      </c>
      <c r="E3997" s="81">
        <v>1</v>
      </c>
      <c r="F3997" s="81" t="s">
        <v>6870</v>
      </c>
      <c r="G3997" s="81">
        <v>1</v>
      </c>
      <c r="H3997" s="82">
        <v>21930</v>
      </c>
      <c r="I3997" s="92">
        <v>0.28000000000000003</v>
      </c>
      <c r="J3997" s="78">
        <f t="shared" si="129"/>
        <v>15789.599999999999</v>
      </c>
    </row>
    <row r="3998" spans="1:10" ht="58">
      <c r="A3998" s="34">
        <f t="shared" si="130"/>
        <v>3994</v>
      </c>
      <c r="B3998" s="81" t="s">
        <v>186</v>
      </c>
      <c r="C3998" s="81" t="s">
        <v>8248</v>
      </c>
      <c r="D3998" s="81" t="s">
        <v>8249</v>
      </c>
      <c r="E3998" s="81">
        <v>1</v>
      </c>
      <c r="F3998" s="81" t="s">
        <v>6870</v>
      </c>
      <c r="G3998" s="81">
        <v>1</v>
      </c>
      <c r="H3998" s="82">
        <v>36470</v>
      </c>
      <c r="I3998" s="92">
        <v>0.28000000000000003</v>
      </c>
      <c r="J3998" s="78">
        <f t="shared" si="129"/>
        <v>26258.399999999998</v>
      </c>
    </row>
    <row r="3999" spans="1:10" ht="58">
      <c r="A3999" s="34">
        <f t="shared" si="130"/>
        <v>3995</v>
      </c>
      <c r="B3999" s="81" t="s">
        <v>186</v>
      </c>
      <c r="C3999" s="81" t="s">
        <v>8250</v>
      </c>
      <c r="D3999" s="81" t="s">
        <v>8251</v>
      </c>
      <c r="E3999" s="81">
        <v>1</v>
      </c>
      <c r="F3999" s="81" t="s">
        <v>6870</v>
      </c>
      <c r="G3999" s="81">
        <v>1</v>
      </c>
      <c r="H3999" s="82">
        <v>17085</v>
      </c>
      <c r="I3999" s="92">
        <v>0.28000000000000003</v>
      </c>
      <c r="J3999" s="78">
        <f t="shared" si="129"/>
        <v>12301.199999999999</v>
      </c>
    </row>
    <row r="4000" spans="1:10" ht="58">
      <c r="A4000" s="34">
        <f t="shared" si="130"/>
        <v>3996</v>
      </c>
      <c r="B4000" s="81" t="s">
        <v>186</v>
      </c>
      <c r="C4000" s="81" t="s">
        <v>8252</v>
      </c>
      <c r="D4000" s="81" t="s">
        <v>8253</v>
      </c>
      <c r="E4000" s="81">
        <v>1</v>
      </c>
      <c r="F4000" s="81" t="s">
        <v>6870</v>
      </c>
      <c r="G4000" s="81">
        <v>1</v>
      </c>
      <c r="H4000" s="82">
        <v>20315</v>
      </c>
      <c r="I4000" s="92">
        <v>0.28000000000000003</v>
      </c>
      <c r="J4000" s="78">
        <f t="shared" si="129"/>
        <v>14626.8</v>
      </c>
    </row>
    <row r="4001" spans="1:10" ht="58">
      <c r="A4001" s="34">
        <f t="shared" si="130"/>
        <v>3997</v>
      </c>
      <c r="B4001" s="81" t="s">
        <v>186</v>
      </c>
      <c r="C4001" s="81" t="s">
        <v>8254</v>
      </c>
      <c r="D4001" s="81" t="s">
        <v>8255</v>
      </c>
      <c r="E4001" s="81">
        <v>1</v>
      </c>
      <c r="F4001" s="81" t="s">
        <v>6870</v>
      </c>
      <c r="G4001" s="81">
        <v>1</v>
      </c>
      <c r="H4001" s="82">
        <v>17085</v>
      </c>
      <c r="I4001" s="92">
        <v>0.28000000000000003</v>
      </c>
      <c r="J4001" s="78">
        <f t="shared" si="129"/>
        <v>12301.199999999999</v>
      </c>
    </row>
    <row r="4002" spans="1:10" ht="29">
      <c r="A4002" s="34">
        <f t="shared" si="130"/>
        <v>3998</v>
      </c>
      <c r="B4002" s="81" t="s">
        <v>186</v>
      </c>
      <c r="C4002" s="81" t="s">
        <v>8256</v>
      </c>
      <c r="D4002" s="81" t="s">
        <v>8257</v>
      </c>
      <c r="E4002" s="81">
        <v>1</v>
      </c>
      <c r="F4002" s="81" t="s">
        <v>6870</v>
      </c>
      <c r="G4002" s="81">
        <v>1</v>
      </c>
      <c r="H4002" s="82">
        <v>432</v>
      </c>
      <c r="I4002" s="92">
        <v>0.28000000000000003</v>
      </c>
      <c r="J4002" s="78">
        <f t="shared" si="129"/>
        <v>311.03999999999996</v>
      </c>
    </row>
    <row r="4003" spans="1:10" ht="29">
      <c r="A4003" s="34">
        <f t="shared" si="130"/>
        <v>3999</v>
      </c>
      <c r="B4003" s="81" t="s">
        <v>186</v>
      </c>
      <c r="C4003" s="81" t="s">
        <v>8258</v>
      </c>
      <c r="D4003" s="81" t="s">
        <v>8259</v>
      </c>
      <c r="E4003" s="81">
        <v>1</v>
      </c>
      <c r="F4003" s="81" t="s">
        <v>6870</v>
      </c>
      <c r="G4003" s="81">
        <v>1</v>
      </c>
      <c r="H4003" s="82">
        <v>402</v>
      </c>
      <c r="I4003" s="92">
        <v>0.28000000000000003</v>
      </c>
      <c r="J4003" s="78">
        <f t="shared" si="129"/>
        <v>289.44</v>
      </c>
    </row>
    <row r="4004" spans="1:10" ht="15.5">
      <c r="A4004" s="34">
        <f t="shared" si="130"/>
        <v>4000</v>
      </c>
      <c r="B4004" s="81" t="s">
        <v>186</v>
      </c>
      <c r="C4004" s="81" t="s">
        <v>8260</v>
      </c>
      <c r="D4004" s="81" t="s">
        <v>8261</v>
      </c>
      <c r="E4004" s="81">
        <v>1</v>
      </c>
      <c r="F4004" s="81" t="s">
        <v>6870</v>
      </c>
      <c r="G4004" s="81">
        <v>1</v>
      </c>
      <c r="H4004" s="82">
        <v>402</v>
      </c>
      <c r="I4004" s="92">
        <v>0.28000000000000003</v>
      </c>
      <c r="J4004" s="78">
        <f t="shared" si="129"/>
        <v>289.44</v>
      </c>
    </row>
    <row r="4005" spans="1:10" ht="15.5">
      <c r="A4005" s="34">
        <f t="shared" si="130"/>
        <v>4001</v>
      </c>
      <c r="B4005" s="81" t="s">
        <v>186</v>
      </c>
      <c r="C4005" s="81" t="s">
        <v>8262</v>
      </c>
      <c r="D4005" s="81" t="s">
        <v>8263</v>
      </c>
      <c r="E4005" s="81">
        <v>1</v>
      </c>
      <c r="F4005" s="81" t="s">
        <v>6870</v>
      </c>
      <c r="G4005" s="81">
        <v>1</v>
      </c>
      <c r="H4005" s="82">
        <v>311.5</v>
      </c>
      <c r="I4005" s="92">
        <v>0.28000000000000003</v>
      </c>
      <c r="J4005" s="78">
        <f t="shared" si="129"/>
        <v>224.28</v>
      </c>
    </row>
    <row r="4006" spans="1:10" ht="29">
      <c r="A4006" s="34">
        <f t="shared" si="130"/>
        <v>4002</v>
      </c>
      <c r="B4006" s="81" t="s">
        <v>186</v>
      </c>
      <c r="C4006" s="81" t="s">
        <v>8264</v>
      </c>
      <c r="D4006" s="81" t="s">
        <v>8265</v>
      </c>
      <c r="E4006" s="81">
        <v>1</v>
      </c>
      <c r="F4006" s="81" t="s">
        <v>6870</v>
      </c>
      <c r="G4006" s="81">
        <v>1</v>
      </c>
      <c r="H4006" s="82">
        <v>517</v>
      </c>
      <c r="I4006" s="92">
        <v>0.28000000000000003</v>
      </c>
      <c r="J4006" s="78">
        <f t="shared" si="129"/>
        <v>372.24</v>
      </c>
    </row>
    <row r="4007" spans="1:10" ht="29">
      <c r="A4007" s="34">
        <f t="shared" si="130"/>
        <v>4003</v>
      </c>
      <c r="B4007" s="81" t="s">
        <v>186</v>
      </c>
      <c r="C4007" s="81" t="s">
        <v>8266</v>
      </c>
      <c r="D4007" s="81" t="s">
        <v>8267</v>
      </c>
      <c r="E4007" s="81">
        <v>1</v>
      </c>
      <c r="F4007" s="81" t="s">
        <v>6870</v>
      </c>
      <c r="G4007" s="81">
        <v>1</v>
      </c>
      <c r="H4007" s="82">
        <v>485</v>
      </c>
      <c r="I4007" s="92">
        <v>0.28000000000000003</v>
      </c>
      <c r="J4007" s="78">
        <f t="shared" si="129"/>
        <v>349.2</v>
      </c>
    </row>
    <row r="4008" spans="1:10" ht="29">
      <c r="A4008" s="34">
        <f t="shared" si="130"/>
        <v>4004</v>
      </c>
      <c r="B4008" s="81" t="s">
        <v>186</v>
      </c>
      <c r="C4008" s="81" t="s">
        <v>8268</v>
      </c>
      <c r="D4008" s="81" t="s">
        <v>8269</v>
      </c>
      <c r="E4008" s="81">
        <v>1</v>
      </c>
      <c r="F4008" s="81" t="s">
        <v>6870</v>
      </c>
      <c r="G4008" s="81">
        <v>1</v>
      </c>
      <c r="H4008" s="82">
        <v>450</v>
      </c>
      <c r="I4008" s="92">
        <v>0.28000000000000003</v>
      </c>
      <c r="J4008" s="78">
        <f t="shared" si="129"/>
        <v>324</v>
      </c>
    </row>
    <row r="4009" spans="1:10" ht="29">
      <c r="A4009" s="34">
        <f t="shared" si="130"/>
        <v>4005</v>
      </c>
      <c r="B4009" s="81" t="s">
        <v>186</v>
      </c>
      <c r="C4009" s="81" t="s">
        <v>8270</v>
      </c>
      <c r="D4009" s="81" t="s">
        <v>8271</v>
      </c>
      <c r="E4009" s="81">
        <v>1</v>
      </c>
      <c r="F4009" s="81" t="s">
        <v>6870</v>
      </c>
      <c r="G4009" s="81">
        <v>1</v>
      </c>
      <c r="H4009" s="82">
        <v>450</v>
      </c>
      <c r="I4009" s="92">
        <v>0.28000000000000003</v>
      </c>
      <c r="J4009" s="78">
        <f t="shared" si="129"/>
        <v>324</v>
      </c>
    </row>
    <row r="4010" spans="1:10" ht="15.5">
      <c r="A4010" s="34">
        <f t="shared" si="130"/>
        <v>4006</v>
      </c>
      <c r="B4010" s="81" t="s">
        <v>186</v>
      </c>
      <c r="C4010" s="81" t="s">
        <v>8272</v>
      </c>
      <c r="D4010" s="81" t="s">
        <v>8273</v>
      </c>
      <c r="E4010" s="81">
        <v>1</v>
      </c>
      <c r="F4010" s="81" t="s">
        <v>6870</v>
      </c>
      <c r="G4010" s="81">
        <v>1</v>
      </c>
      <c r="H4010" s="82">
        <v>402</v>
      </c>
      <c r="I4010" s="92">
        <v>0.28000000000000003</v>
      </c>
      <c r="J4010" s="78">
        <f t="shared" si="129"/>
        <v>289.44</v>
      </c>
    </row>
    <row r="4011" spans="1:10" ht="29">
      <c r="A4011" s="34">
        <f t="shared" si="130"/>
        <v>4007</v>
      </c>
      <c r="B4011" s="81" t="s">
        <v>186</v>
      </c>
      <c r="C4011" s="81" t="s">
        <v>8274</v>
      </c>
      <c r="D4011" s="81" t="s">
        <v>8275</v>
      </c>
      <c r="E4011" s="81">
        <v>1</v>
      </c>
      <c r="F4011" s="81" t="s">
        <v>6870</v>
      </c>
      <c r="G4011" s="81">
        <v>1</v>
      </c>
      <c r="H4011" s="82">
        <v>688</v>
      </c>
      <c r="I4011" s="92">
        <v>0.28000000000000003</v>
      </c>
      <c r="J4011" s="78">
        <f t="shared" si="129"/>
        <v>495.35999999999996</v>
      </c>
    </row>
    <row r="4012" spans="1:10" ht="29">
      <c r="A4012" s="34">
        <f t="shared" si="130"/>
        <v>4008</v>
      </c>
      <c r="B4012" s="81" t="s">
        <v>186</v>
      </c>
      <c r="C4012" s="81" t="s">
        <v>8276</v>
      </c>
      <c r="D4012" s="81" t="s">
        <v>8277</v>
      </c>
      <c r="E4012" s="81">
        <v>1</v>
      </c>
      <c r="F4012" s="81" t="s">
        <v>6870</v>
      </c>
      <c r="G4012" s="81">
        <v>1</v>
      </c>
      <c r="H4012" s="82">
        <v>653</v>
      </c>
      <c r="I4012" s="92">
        <v>0.28000000000000003</v>
      </c>
      <c r="J4012" s="78">
        <f t="shared" si="129"/>
        <v>470.15999999999997</v>
      </c>
    </row>
    <row r="4013" spans="1:10" ht="29">
      <c r="A4013" s="34">
        <f t="shared" si="130"/>
        <v>4009</v>
      </c>
      <c r="B4013" s="81" t="s">
        <v>186</v>
      </c>
      <c r="C4013" s="81" t="s">
        <v>8278</v>
      </c>
      <c r="D4013" s="81" t="s">
        <v>8279</v>
      </c>
      <c r="E4013" s="81">
        <v>1</v>
      </c>
      <c r="F4013" s="81" t="s">
        <v>6870</v>
      </c>
      <c r="G4013" s="81">
        <v>1</v>
      </c>
      <c r="H4013" s="82">
        <v>676</v>
      </c>
      <c r="I4013" s="92">
        <v>0.28000000000000003</v>
      </c>
      <c r="J4013" s="78">
        <f t="shared" si="129"/>
        <v>486.71999999999997</v>
      </c>
    </row>
    <row r="4014" spans="1:10" ht="15.5">
      <c r="A4014" s="34">
        <f t="shared" si="130"/>
        <v>4010</v>
      </c>
      <c r="B4014" s="81" t="s">
        <v>186</v>
      </c>
      <c r="C4014" s="81" t="s">
        <v>8280</v>
      </c>
      <c r="D4014" s="81" t="s">
        <v>8281</v>
      </c>
      <c r="E4014" s="81">
        <v>1</v>
      </c>
      <c r="F4014" s="81" t="s">
        <v>6870</v>
      </c>
      <c r="G4014" s="81">
        <v>1</v>
      </c>
      <c r="H4014" s="82">
        <v>560</v>
      </c>
      <c r="I4014" s="92">
        <v>0.28000000000000003</v>
      </c>
      <c r="J4014" s="78">
        <f t="shared" si="129"/>
        <v>403.2</v>
      </c>
    </row>
    <row r="4015" spans="1:10" ht="15.5">
      <c r="A4015" s="34">
        <f t="shared" si="130"/>
        <v>4011</v>
      </c>
      <c r="B4015" s="81" t="s">
        <v>186</v>
      </c>
      <c r="C4015" s="81" t="s">
        <v>8282</v>
      </c>
      <c r="D4015" s="81" t="s">
        <v>8283</v>
      </c>
      <c r="E4015" s="81">
        <v>1</v>
      </c>
      <c r="F4015" s="81" t="s">
        <v>6870</v>
      </c>
      <c r="G4015" s="81">
        <v>1</v>
      </c>
      <c r="H4015" s="82">
        <v>175</v>
      </c>
      <c r="I4015" s="92">
        <v>0.28000000000000003</v>
      </c>
      <c r="J4015" s="78">
        <f t="shared" si="129"/>
        <v>126</v>
      </c>
    </row>
    <row r="4016" spans="1:10" ht="43.5">
      <c r="A4016" s="34">
        <f t="shared" si="130"/>
        <v>4012</v>
      </c>
      <c r="B4016" s="81" t="s">
        <v>186</v>
      </c>
      <c r="C4016" s="81" t="s">
        <v>8284</v>
      </c>
      <c r="D4016" s="81" t="s">
        <v>8285</v>
      </c>
      <c r="E4016" s="81">
        <v>1</v>
      </c>
      <c r="F4016" s="81" t="s">
        <v>6870</v>
      </c>
      <c r="G4016" s="81">
        <v>1</v>
      </c>
      <c r="H4016" s="82">
        <v>654</v>
      </c>
      <c r="I4016" s="92">
        <v>0.28000000000000003</v>
      </c>
      <c r="J4016" s="78">
        <f t="shared" si="129"/>
        <v>470.88</v>
      </c>
    </row>
    <row r="4017" spans="1:10" ht="15.5">
      <c r="A4017" s="34">
        <f t="shared" si="130"/>
        <v>4013</v>
      </c>
      <c r="B4017" s="81" t="s">
        <v>186</v>
      </c>
      <c r="C4017" s="81" t="s">
        <v>8286</v>
      </c>
      <c r="D4017" s="81" t="s">
        <v>8287</v>
      </c>
      <c r="E4017" s="81">
        <v>1</v>
      </c>
      <c r="F4017" s="81" t="s">
        <v>6870</v>
      </c>
      <c r="G4017" s="81">
        <v>1</v>
      </c>
      <c r="H4017" s="82">
        <v>654</v>
      </c>
      <c r="I4017" s="92">
        <v>0.28000000000000003</v>
      </c>
      <c r="J4017" s="78">
        <f t="shared" si="129"/>
        <v>470.88</v>
      </c>
    </row>
    <row r="4018" spans="1:10" ht="43.5">
      <c r="A4018" s="34">
        <f t="shared" si="130"/>
        <v>4014</v>
      </c>
      <c r="B4018" s="81" t="s">
        <v>186</v>
      </c>
      <c r="C4018" s="81" t="s">
        <v>8288</v>
      </c>
      <c r="D4018" s="81" t="s">
        <v>8289</v>
      </c>
      <c r="E4018" s="81">
        <v>1</v>
      </c>
      <c r="F4018" s="81" t="s">
        <v>6870</v>
      </c>
      <c r="G4018" s="81">
        <v>1</v>
      </c>
      <c r="H4018" s="82">
        <v>735</v>
      </c>
      <c r="I4018" s="92">
        <v>0.28000000000000003</v>
      </c>
      <c r="J4018" s="78">
        <f t="shared" ref="J4018:J4080" si="131">H4018*(1-I4018)</f>
        <v>529.19999999999993</v>
      </c>
    </row>
    <row r="4019" spans="1:10" ht="15.5">
      <c r="A4019" s="34">
        <f t="shared" si="130"/>
        <v>4015</v>
      </c>
      <c r="B4019" s="81" t="s">
        <v>186</v>
      </c>
      <c r="C4019" s="81" t="s">
        <v>8290</v>
      </c>
      <c r="D4019" s="81" t="s">
        <v>8291</v>
      </c>
      <c r="E4019" s="81">
        <v>1</v>
      </c>
      <c r="F4019" s="81" t="s">
        <v>6870</v>
      </c>
      <c r="G4019" s="81">
        <v>1</v>
      </c>
      <c r="H4019" s="82">
        <v>751</v>
      </c>
      <c r="I4019" s="92">
        <v>0.28000000000000003</v>
      </c>
      <c r="J4019" s="78">
        <f t="shared" si="131"/>
        <v>540.72</v>
      </c>
    </row>
    <row r="4020" spans="1:10" ht="29">
      <c r="A4020" s="34">
        <f t="shared" si="130"/>
        <v>4016</v>
      </c>
      <c r="B4020" s="81" t="s">
        <v>186</v>
      </c>
      <c r="C4020" s="81" t="s">
        <v>8292</v>
      </c>
      <c r="D4020" s="81" t="s">
        <v>8293</v>
      </c>
      <c r="E4020" s="81">
        <v>1</v>
      </c>
      <c r="F4020" s="81" t="s">
        <v>6870</v>
      </c>
      <c r="G4020" s="81">
        <v>1</v>
      </c>
      <c r="H4020" s="82">
        <v>665</v>
      </c>
      <c r="I4020" s="92">
        <v>0.28000000000000003</v>
      </c>
      <c r="J4020" s="78">
        <f t="shared" si="131"/>
        <v>478.79999999999995</v>
      </c>
    </row>
    <row r="4021" spans="1:10" ht="29">
      <c r="A4021" s="34">
        <f t="shared" si="130"/>
        <v>4017</v>
      </c>
      <c r="B4021" s="81" t="s">
        <v>186</v>
      </c>
      <c r="C4021" s="81" t="s">
        <v>8294</v>
      </c>
      <c r="D4021" s="81" t="s">
        <v>8295</v>
      </c>
      <c r="E4021" s="81">
        <v>1</v>
      </c>
      <c r="F4021" s="81" t="s">
        <v>6870</v>
      </c>
      <c r="G4021" s="81">
        <v>1</v>
      </c>
      <c r="H4021" s="82">
        <v>787</v>
      </c>
      <c r="I4021" s="92">
        <v>0.28000000000000003</v>
      </c>
      <c r="J4021" s="78">
        <f t="shared" si="131"/>
        <v>566.64</v>
      </c>
    </row>
    <row r="4022" spans="1:10" ht="29">
      <c r="A4022" s="34">
        <f t="shared" si="130"/>
        <v>4018</v>
      </c>
      <c r="B4022" s="81" t="s">
        <v>186</v>
      </c>
      <c r="C4022" s="81" t="s">
        <v>8296</v>
      </c>
      <c r="D4022" s="81" t="s">
        <v>8297</v>
      </c>
      <c r="E4022" s="81">
        <v>1</v>
      </c>
      <c r="F4022" s="81" t="s">
        <v>6870</v>
      </c>
      <c r="G4022" s="81">
        <v>1</v>
      </c>
      <c r="H4022" s="82">
        <v>1157</v>
      </c>
      <c r="I4022" s="92">
        <v>0.28000000000000003</v>
      </c>
      <c r="J4022" s="78">
        <f t="shared" si="131"/>
        <v>833.04</v>
      </c>
    </row>
    <row r="4023" spans="1:10" ht="43.5">
      <c r="A4023" s="34">
        <f t="shared" si="130"/>
        <v>4019</v>
      </c>
      <c r="B4023" s="81" t="s">
        <v>186</v>
      </c>
      <c r="C4023" s="81" t="s">
        <v>8298</v>
      </c>
      <c r="D4023" s="81" t="s">
        <v>8299</v>
      </c>
      <c r="E4023" s="81">
        <v>1</v>
      </c>
      <c r="F4023" s="81" t="s">
        <v>6870</v>
      </c>
      <c r="G4023" s="81">
        <v>1</v>
      </c>
      <c r="H4023" s="82">
        <v>1202</v>
      </c>
      <c r="I4023" s="92">
        <v>0.28000000000000003</v>
      </c>
      <c r="J4023" s="78">
        <f t="shared" si="131"/>
        <v>865.43999999999994</v>
      </c>
    </row>
    <row r="4024" spans="1:10" ht="43.5">
      <c r="A4024" s="34">
        <f t="shared" si="130"/>
        <v>4020</v>
      </c>
      <c r="B4024" s="81" t="s">
        <v>186</v>
      </c>
      <c r="C4024" s="81" t="s">
        <v>8300</v>
      </c>
      <c r="D4024" s="81" t="s">
        <v>8301</v>
      </c>
      <c r="E4024" s="81">
        <v>1</v>
      </c>
      <c r="F4024" s="81" t="s">
        <v>6870</v>
      </c>
      <c r="G4024" s="81">
        <v>1</v>
      </c>
      <c r="H4024" s="82">
        <v>1176</v>
      </c>
      <c r="I4024" s="92">
        <v>0.28000000000000003</v>
      </c>
      <c r="J4024" s="78">
        <f t="shared" si="131"/>
        <v>846.71999999999991</v>
      </c>
    </row>
    <row r="4025" spans="1:10" ht="29">
      <c r="A4025" s="34">
        <f t="shared" si="130"/>
        <v>4021</v>
      </c>
      <c r="B4025" s="81" t="s">
        <v>186</v>
      </c>
      <c r="C4025" s="81" t="s">
        <v>8302</v>
      </c>
      <c r="D4025" s="81" t="s">
        <v>8303</v>
      </c>
      <c r="E4025" s="81">
        <v>1</v>
      </c>
      <c r="F4025" s="81" t="s">
        <v>6870</v>
      </c>
      <c r="G4025" s="81">
        <v>1</v>
      </c>
      <c r="H4025" s="82">
        <v>1169</v>
      </c>
      <c r="I4025" s="92">
        <v>0.28000000000000003</v>
      </c>
      <c r="J4025" s="78">
        <f t="shared" si="131"/>
        <v>841.68</v>
      </c>
    </row>
    <row r="4026" spans="1:10" ht="29">
      <c r="A4026" s="34">
        <f t="shared" si="130"/>
        <v>4022</v>
      </c>
      <c r="B4026" s="81" t="s">
        <v>186</v>
      </c>
      <c r="C4026" s="81" t="s">
        <v>8304</v>
      </c>
      <c r="D4026" s="81" t="s">
        <v>8305</v>
      </c>
      <c r="E4026" s="81">
        <v>1</v>
      </c>
      <c r="F4026" s="81" t="s">
        <v>6870</v>
      </c>
      <c r="G4026" s="81">
        <v>1</v>
      </c>
      <c r="H4026" s="82">
        <v>888</v>
      </c>
      <c r="I4026" s="92">
        <v>0.28000000000000003</v>
      </c>
      <c r="J4026" s="78">
        <f t="shared" si="131"/>
        <v>639.36</v>
      </c>
    </row>
    <row r="4027" spans="1:10" ht="29">
      <c r="A4027" s="34">
        <f t="shared" si="130"/>
        <v>4023</v>
      </c>
      <c r="B4027" s="81" t="s">
        <v>186</v>
      </c>
      <c r="C4027" s="81" t="s">
        <v>8306</v>
      </c>
      <c r="D4027" s="81" t="s">
        <v>8307</v>
      </c>
      <c r="E4027" s="81">
        <v>1</v>
      </c>
      <c r="F4027" s="81" t="s">
        <v>6870</v>
      </c>
      <c r="G4027" s="81">
        <v>1</v>
      </c>
      <c r="H4027" s="82">
        <v>885</v>
      </c>
      <c r="I4027" s="92">
        <v>0.28000000000000003</v>
      </c>
      <c r="J4027" s="78">
        <f t="shared" si="131"/>
        <v>637.19999999999993</v>
      </c>
    </row>
    <row r="4028" spans="1:10" ht="29">
      <c r="A4028" s="34">
        <f t="shared" si="130"/>
        <v>4024</v>
      </c>
      <c r="B4028" s="81" t="s">
        <v>186</v>
      </c>
      <c r="C4028" s="81" t="s">
        <v>8308</v>
      </c>
      <c r="D4028" s="81" t="s">
        <v>8309</v>
      </c>
      <c r="E4028" s="81">
        <v>1</v>
      </c>
      <c r="F4028" s="81" t="s">
        <v>6870</v>
      </c>
      <c r="G4028" s="81">
        <v>1</v>
      </c>
      <c r="H4028" s="82">
        <v>895</v>
      </c>
      <c r="I4028" s="92">
        <v>0.28000000000000003</v>
      </c>
      <c r="J4028" s="78">
        <f t="shared" si="131"/>
        <v>644.4</v>
      </c>
    </row>
    <row r="4029" spans="1:10" ht="15.5">
      <c r="A4029" s="34">
        <f t="shared" si="130"/>
        <v>4025</v>
      </c>
      <c r="B4029" s="81" t="s">
        <v>186</v>
      </c>
      <c r="C4029" s="81" t="s">
        <v>8310</v>
      </c>
      <c r="D4029" s="81" t="s">
        <v>8311</v>
      </c>
      <c r="E4029" s="81">
        <v>1</v>
      </c>
      <c r="F4029" s="81" t="s">
        <v>6870</v>
      </c>
      <c r="G4029" s="81">
        <v>1</v>
      </c>
      <c r="H4029" s="82">
        <v>159</v>
      </c>
      <c r="I4029" s="92">
        <v>0.28000000000000003</v>
      </c>
      <c r="J4029" s="78">
        <f t="shared" si="131"/>
        <v>114.47999999999999</v>
      </c>
    </row>
    <row r="4030" spans="1:10" ht="15.5">
      <c r="A4030" s="34">
        <f t="shared" si="130"/>
        <v>4026</v>
      </c>
      <c r="B4030" s="81" t="s">
        <v>186</v>
      </c>
      <c r="C4030" s="81" t="s">
        <v>8312</v>
      </c>
      <c r="D4030" s="81" t="s">
        <v>8313</v>
      </c>
      <c r="E4030" s="81">
        <v>1</v>
      </c>
      <c r="F4030" s="81" t="s">
        <v>6870</v>
      </c>
      <c r="G4030" s="81">
        <v>1</v>
      </c>
      <c r="H4030" s="82">
        <v>125.1</v>
      </c>
      <c r="I4030" s="92">
        <v>0.28000000000000003</v>
      </c>
      <c r="J4030" s="78">
        <f t="shared" si="131"/>
        <v>90.071999999999989</v>
      </c>
    </row>
    <row r="4031" spans="1:10" ht="15.5">
      <c r="A4031" s="34">
        <f t="shared" si="130"/>
        <v>4027</v>
      </c>
      <c r="B4031" s="81" t="s">
        <v>186</v>
      </c>
      <c r="C4031" s="81" t="s">
        <v>8314</v>
      </c>
      <c r="D4031" s="81" t="s">
        <v>8315</v>
      </c>
      <c r="E4031" s="81">
        <v>1</v>
      </c>
      <c r="F4031" s="81" t="s">
        <v>6870</v>
      </c>
      <c r="G4031" s="81">
        <v>1</v>
      </c>
      <c r="H4031" s="82">
        <v>32875</v>
      </c>
      <c r="I4031" s="92">
        <v>0.28000000000000003</v>
      </c>
      <c r="J4031" s="78">
        <f t="shared" si="131"/>
        <v>23670</v>
      </c>
    </row>
    <row r="4032" spans="1:10" ht="15.5">
      <c r="A4032" s="34">
        <f t="shared" si="130"/>
        <v>4028</v>
      </c>
      <c r="B4032" s="81" t="s">
        <v>186</v>
      </c>
      <c r="C4032" s="81" t="s">
        <v>8316</v>
      </c>
      <c r="D4032" s="81" t="s">
        <v>8317</v>
      </c>
      <c r="E4032" s="81">
        <v>1</v>
      </c>
      <c r="F4032" s="81" t="s">
        <v>6870</v>
      </c>
      <c r="G4032" s="81">
        <v>1</v>
      </c>
      <c r="H4032" s="82">
        <v>37358</v>
      </c>
      <c r="I4032" s="92">
        <v>0.28000000000000003</v>
      </c>
      <c r="J4032" s="78">
        <f t="shared" si="131"/>
        <v>26897.759999999998</v>
      </c>
    </row>
    <row r="4033" spans="1:10" ht="15.5">
      <c r="A4033" s="34">
        <f t="shared" si="130"/>
        <v>4029</v>
      </c>
      <c r="B4033" s="81" t="s">
        <v>186</v>
      </c>
      <c r="C4033" s="81" t="s">
        <v>8318</v>
      </c>
      <c r="D4033" s="81" t="s">
        <v>8319</v>
      </c>
      <c r="E4033" s="81">
        <v>1</v>
      </c>
      <c r="F4033" s="81" t="s">
        <v>6870</v>
      </c>
      <c r="G4033" s="81">
        <v>1</v>
      </c>
      <c r="H4033" s="82">
        <v>42141</v>
      </c>
      <c r="I4033" s="92">
        <v>0.28000000000000003</v>
      </c>
      <c r="J4033" s="78">
        <f t="shared" si="131"/>
        <v>30341.52</v>
      </c>
    </row>
    <row r="4034" spans="1:10" ht="15.5">
      <c r="A4034" s="34">
        <f t="shared" si="130"/>
        <v>4030</v>
      </c>
      <c r="B4034" s="81" t="s">
        <v>186</v>
      </c>
      <c r="C4034" s="81" t="s">
        <v>8320</v>
      </c>
      <c r="D4034" s="81" t="s">
        <v>8321</v>
      </c>
      <c r="E4034" s="81">
        <v>1</v>
      </c>
      <c r="F4034" s="81" t="s">
        <v>6870</v>
      </c>
      <c r="G4034" s="81">
        <v>1</v>
      </c>
      <c r="H4034" s="82">
        <v>46624</v>
      </c>
      <c r="I4034" s="92">
        <v>0.28000000000000003</v>
      </c>
      <c r="J4034" s="78">
        <f t="shared" si="131"/>
        <v>33569.279999999999</v>
      </c>
    </row>
    <row r="4035" spans="1:10" ht="15.5">
      <c r="A4035" s="34">
        <f t="shared" si="130"/>
        <v>4031</v>
      </c>
      <c r="B4035" s="81" t="s">
        <v>186</v>
      </c>
      <c r="C4035" s="81" t="s">
        <v>8322</v>
      </c>
      <c r="D4035" s="81" t="s">
        <v>8323</v>
      </c>
      <c r="E4035" s="81">
        <v>1</v>
      </c>
      <c r="F4035" s="81" t="s">
        <v>6870</v>
      </c>
      <c r="G4035" s="81">
        <v>1</v>
      </c>
      <c r="H4035" s="82">
        <v>784.2</v>
      </c>
      <c r="I4035" s="92">
        <v>0.28000000000000003</v>
      </c>
      <c r="J4035" s="78">
        <f t="shared" si="131"/>
        <v>564.62400000000002</v>
      </c>
    </row>
    <row r="4036" spans="1:10" ht="15.5">
      <c r="A4036" s="34">
        <f t="shared" si="130"/>
        <v>4032</v>
      </c>
      <c r="B4036" s="81" t="s">
        <v>186</v>
      </c>
      <c r="C4036" s="81" t="s">
        <v>8324</v>
      </c>
      <c r="D4036" s="81" t="s">
        <v>8325</v>
      </c>
      <c r="E4036" s="81">
        <v>1</v>
      </c>
      <c r="F4036" s="81" t="s">
        <v>6870</v>
      </c>
      <c r="G4036" s="81">
        <v>1</v>
      </c>
      <c r="H4036" s="82">
        <v>55.1</v>
      </c>
      <c r="I4036" s="92">
        <v>0.28000000000000003</v>
      </c>
      <c r="J4036" s="78">
        <f t="shared" si="131"/>
        <v>39.671999999999997</v>
      </c>
    </row>
    <row r="4037" spans="1:10" ht="15.5">
      <c r="A4037" s="34">
        <f t="shared" si="130"/>
        <v>4033</v>
      </c>
      <c r="B4037" s="81" t="s">
        <v>186</v>
      </c>
      <c r="C4037" s="81" t="s">
        <v>8326</v>
      </c>
      <c r="D4037" s="81" t="s">
        <v>8327</v>
      </c>
      <c r="E4037" s="81">
        <v>1</v>
      </c>
      <c r="F4037" s="81" t="s">
        <v>6870</v>
      </c>
      <c r="G4037" s="81">
        <v>1</v>
      </c>
      <c r="H4037" s="82">
        <v>43.2</v>
      </c>
      <c r="I4037" s="92">
        <v>0.28000000000000003</v>
      </c>
      <c r="J4037" s="78">
        <f t="shared" si="131"/>
        <v>31.103999999999999</v>
      </c>
    </row>
    <row r="4038" spans="1:10" ht="29">
      <c r="A4038" s="34">
        <f t="shared" si="130"/>
        <v>4034</v>
      </c>
      <c r="B4038" s="81" t="s">
        <v>186</v>
      </c>
      <c r="C4038" s="81" t="s">
        <v>8328</v>
      </c>
      <c r="D4038" s="81" t="s">
        <v>8329</v>
      </c>
      <c r="E4038" s="81">
        <v>1</v>
      </c>
      <c r="F4038" s="81" t="s">
        <v>6870</v>
      </c>
      <c r="G4038" s="81">
        <v>1</v>
      </c>
      <c r="H4038" s="82">
        <v>76.900000000000006</v>
      </c>
      <c r="I4038" s="92">
        <v>0.28000000000000003</v>
      </c>
      <c r="J4038" s="78">
        <f t="shared" si="131"/>
        <v>55.368000000000002</v>
      </c>
    </row>
    <row r="4039" spans="1:10" ht="29">
      <c r="A4039" s="34">
        <f t="shared" si="130"/>
        <v>4035</v>
      </c>
      <c r="B4039" s="81" t="s">
        <v>186</v>
      </c>
      <c r="C4039" s="81" t="s">
        <v>8330</v>
      </c>
      <c r="D4039" s="81" t="s">
        <v>8331</v>
      </c>
      <c r="E4039" s="81">
        <v>1</v>
      </c>
      <c r="F4039" s="81" t="s">
        <v>6870</v>
      </c>
      <c r="G4039" s="81">
        <v>1</v>
      </c>
      <c r="H4039" s="82">
        <v>702</v>
      </c>
      <c r="I4039" s="92">
        <v>0.28000000000000003</v>
      </c>
      <c r="J4039" s="78">
        <f t="shared" si="131"/>
        <v>505.44</v>
      </c>
    </row>
    <row r="4040" spans="1:10" ht="15.5">
      <c r="A4040" s="34">
        <f t="shared" si="130"/>
        <v>4036</v>
      </c>
      <c r="B4040" s="81" t="s">
        <v>186</v>
      </c>
      <c r="C4040" s="81" t="s">
        <v>8332</v>
      </c>
      <c r="D4040" s="81" t="s">
        <v>8333</v>
      </c>
      <c r="E4040" s="81">
        <v>1</v>
      </c>
      <c r="F4040" s="81" t="s">
        <v>6870</v>
      </c>
      <c r="G4040" s="81">
        <v>1</v>
      </c>
      <c r="H4040" s="82">
        <v>6504</v>
      </c>
      <c r="I4040" s="92">
        <v>0.28000000000000003</v>
      </c>
      <c r="J4040" s="78">
        <f t="shared" si="131"/>
        <v>4682.88</v>
      </c>
    </row>
    <row r="4041" spans="1:10" ht="15.5">
      <c r="A4041" s="34">
        <f t="shared" si="130"/>
        <v>4037</v>
      </c>
      <c r="B4041" s="81" t="s">
        <v>186</v>
      </c>
      <c r="C4041" s="81" t="s">
        <v>8334</v>
      </c>
      <c r="D4041" s="81" t="s">
        <v>8335</v>
      </c>
      <c r="E4041" s="81">
        <v>1</v>
      </c>
      <c r="F4041" s="81" t="s">
        <v>6870</v>
      </c>
      <c r="G4041" s="81">
        <v>1</v>
      </c>
      <c r="H4041" s="82">
        <v>6619</v>
      </c>
      <c r="I4041" s="92">
        <v>0.28000000000000003</v>
      </c>
      <c r="J4041" s="78">
        <f t="shared" si="131"/>
        <v>4765.6799999999994</v>
      </c>
    </row>
    <row r="4042" spans="1:10" ht="15.5">
      <c r="A4042" s="34">
        <f t="shared" si="130"/>
        <v>4038</v>
      </c>
      <c r="B4042" s="81" t="s">
        <v>186</v>
      </c>
      <c r="C4042" s="81" t="s">
        <v>8336</v>
      </c>
      <c r="D4042" s="81" t="s">
        <v>8337</v>
      </c>
      <c r="E4042" s="81">
        <v>1</v>
      </c>
      <c r="F4042" s="81" t="s">
        <v>6870</v>
      </c>
      <c r="G4042" s="81">
        <v>1</v>
      </c>
      <c r="H4042" s="82">
        <v>50.25</v>
      </c>
      <c r="I4042" s="92">
        <v>0.28000000000000003</v>
      </c>
      <c r="J4042" s="78">
        <f t="shared" si="131"/>
        <v>36.18</v>
      </c>
    </row>
    <row r="4043" spans="1:10" ht="15.5">
      <c r="A4043" s="34">
        <f t="shared" si="130"/>
        <v>4039</v>
      </c>
      <c r="B4043" s="81" t="s">
        <v>186</v>
      </c>
      <c r="C4043" s="81" t="s">
        <v>8338</v>
      </c>
      <c r="D4043" s="81" t="s">
        <v>8339</v>
      </c>
      <c r="E4043" s="81">
        <v>1</v>
      </c>
      <c r="F4043" s="81" t="s">
        <v>6870</v>
      </c>
      <c r="G4043" s="81">
        <v>1</v>
      </c>
      <c r="H4043" s="82">
        <v>116.5</v>
      </c>
      <c r="I4043" s="92">
        <v>0.28000000000000003</v>
      </c>
      <c r="J4043" s="78">
        <f t="shared" si="131"/>
        <v>83.88</v>
      </c>
    </row>
    <row r="4044" spans="1:10" ht="15.5">
      <c r="A4044" s="34">
        <f t="shared" si="130"/>
        <v>4040</v>
      </c>
      <c r="B4044" s="81" t="s">
        <v>186</v>
      </c>
      <c r="C4044" s="81" t="s">
        <v>8340</v>
      </c>
      <c r="D4044" s="81" t="s">
        <v>8341</v>
      </c>
      <c r="E4044" s="81">
        <v>1</v>
      </c>
      <c r="F4044" s="81" t="s">
        <v>6870</v>
      </c>
      <c r="G4044" s="81">
        <v>1</v>
      </c>
      <c r="H4044" s="82">
        <v>116.5</v>
      </c>
      <c r="I4044" s="92">
        <v>0.28000000000000003</v>
      </c>
      <c r="J4044" s="78">
        <f t="shared" si="131"/>
        <v>83.88</v>
      </c>
    </row>
    <row r="4045" spans="1:10" ht="58">
      <c r="A4045" s="34">
        <f t="shared" si="130"/>
        <v>4041</v>
      </c>
      <c r="B4045" s="81" t="s">
        <v>186</v>
      </c>
      <c r="C4045" s="81" t="s">
        <v>8342</v>
      </c>
      <c r="D4045" s="81" t="s">
        <v>8343</v>
      </c>
      <c r="E4045" s="81">
        <v>1</v>
      </c>
      <c r="F4045" s="81" t="s">
        <v>6870</v>
      </c>
      <c r="G4045" s="81">
        <v>1</v>
      </c>
      <c r="H4045" s="82">
        <v>660</v>
      </c>
      <c r="I4045" s="92">
        <v>0.28000000000000003</v>
      </c>
      <c r="J4045" s="78">
        <f t="shared" si="131"/>
        <v>475.2</v>
      </c>
    </row>
    <row r="4046" spans="1:10" ht="58">
      <c r="A4046" s="34">
        <f t="shared" si="130"/>
        <v>4042</v>
      </c>
      <c r="B4046" s="81" t="s">
        <v>186</v>
      </c>
      <c r="C4046" s="81" t="s">
        <v>8344</v>
      </c>
      <c r="D4046" s="81" t="s">
        <v>8345</v>
      </c>
      <c r="E4046" s="81">
        <v>1</v>
      </c>
      <c r="F4046" s="81" t="s">
        <v>6870</v>
      </c>
      <c r="G4046" s="81">
        <v>1</v>
      </c>
      <c r="H4046" s="82">
        <v>660</v>
      </c>
      <c r="I4046" s="92">
        <v>0.28000000000000003</v>
      </c>
      <c r="J4046" s="78">
        <f t="shared" si="131"/>
        <v>475.2</v>
      </c>
    </row>
    <row r="4047" spans="1:10" ht="29">
      <c r="A4047" s="34">
        <f t="shared" si="130"/>
        <v>4043</v>
      </c>
      <c r="B4047" s="81" t="s">
        <v>186</v>
      </c>
      <c r="C4047" s="81" t="s">
        <v>8346</v>
      </c>
      <c r="D4047" s="81" t="s">
        <v>8347</v>
      </c>
      <c r="E4047" s="81">
        <v>1</v>
      </c>
      <c r="F4047" s="81" t="s">
        <v>6870</v>
      </c>
      <c r="G4047" s="81">
        <v>1</v>
      </c>
      <c r="H4047" s="82">
        <v>76.900000000000006</v>
      </c>
      <c r="I4047" s="92">
        <v>0.28000000000000003</v>
      </c>
      <c r="J4047" s="78">
        <f t="shared" si="131"/>
        <v>55.368000000000002</v>
      </c>
    </row>
    <row r="4048" spans="1:10" ht="29">
      <c r="A4048" s="34">
        <f t="shared" si="130"/>
        <v>4044</v>
      </c>
      <c r="B4048" s="81" t="s">
        <v>186</v>
      </c>
      <c r="C4048" s="81" t="s">
        <v>8348</v>
      </c>
      <c r="D4048" s="81" t="s">
        <v>8349</v>
      </c>
      <c r="E4048" s="81">
        <v>1</v>
      </c>
      <c r="F4048" s="81" t="s">
        <v>6870</v>
      </c>
      <c r="G4048" s="81">
        <v>1</v>
      </c>
      <c r="H4048" s="82">
        <v>702</v>
      </c>
      <c r="I4048" s="92">
        <v>0.28000000000000003</v>
      </c>
      <c r="J4048" s="78">
        <f t="shared" si="131"/>
        <v>505.44</v>
      </c>
    </row>
    <row r="4049" spans="1:10" ht="15.5">
      <c r="A4049" s="34">
        <f t="shared" si="130"/>
        <v>4045</v>
      </c>
      <c r="B4049" s="81" t="s">
        <v>186</v>
      </c>
      <c r="C4049" s="81" t="s">
        <v>8350</v>
      </c>
      <c r="D4049" s="81" t="s">
        <v>8351</v>
      </c>
      <c r="E4049" s="81">
        <v>1</v>
      </c>
      <c r="F4049" s="81" t="s">
        <v>6870</v>
      </c>
      <c r="G4049" s="81">
        <v>1</v>
      </c>
      <c r="H4049" s="82">
        <v>10074.75</v>
      </c>
      <c r="I4049" s="92">
        <v>0.28000000000000003</v>
      </c>
      <c r="J4049" s="78">
        <f t="shared" si="131"/>
        <v>7253.82</v>
      </c>
    </row>
    <row r="4050" spans="1:10" ht="15.5">
      <c r="A4050" s="34">
        <f t="shared" si="130"/>
        <v>4046</v>
      </c>
      <c r="B4050" s="81" t="s">
        <v>186</v>
      </c>
      <c r="C4050" s="81" t="s">
        <v>8352</v>
      </c>
      <c r="D4050" s="81" t="s">
        <v>8353</v>
      </c>
      <c r="E4050" s="81">
        <v>1</v>
      </c>
      <c r="F4050" s="81" t="s">
        <v>6870</v>
      </c>
      <c r="G4050" s="81">
        <v>1</v>
      </c>
      <c r="H4050" s="82">
        <v>14272.5</v>
      </c>
      <c r="I4050" s="92">
        <v>0.28000000000000003</v>
      </c>
      <c r="J4050" s="78">
        <f t="shared" si="131"/>
        <v>10276.199999999999</v>
      </c>
    </row>
    <row r="4051" spans="1:10" ht="15.5">
      <c r="A4051" s="34">
        <f t="shared" si="130"/>
        <v>4047</v>
      </c>
      <c r="B4051" s="81" t="s">
        <v>186</v>
      </c>
      <c r="C4051" s="81" t="s">
        <v>8354</v>
      </c>
      <c r="D4051" s="81" t="s">
        <v>8355</v>
      </c>
      <c r="E4051" s="81">
        <v>1</v>
      </c>
      <c r="F4051" s="81" t="s">
        <v>6870</v>
      </c>
      <c r="G4051" s="81">
        <v>1</v>
      </c>
      <c r="H4051" s="82">
        <v>17910.75</v>
      </c>
      <c r="I4051" s="92">
        <v>0.28000000000000003</v>
      </c>
      <c r="J4051" s="78">
        <f t="shared" si="131"/>
        <v>12895.74</v>
      </c>
    </row>
    <row r="4052" spans="1:10" ht="15.5">
      <c r="A4052" s="34">
        <f t="shared" si="130"/>
        <v>4048</v>
      </c>
      <c r="B4052" s="81" t="s">
        <v>186</v>
      </c>
      <c r="C4052" s="81" t="s">
        <v>8356</v>
      </c>
      <c r="D4052" s="81" t="s">
        <v>8357</v>
      </c>
      <c r="E4052" s="81">
        <v>1</v>
      </c>
      <c r="F4052" s="81" t="s">
        <v>6870</v>
      </c>
      <c r="G4052" s="81">
        <v>1</v>
      </c>
      <c r="H4052" s="82">
        <v>25186.75</v>
      </c>
      <c r="I4052" s="92">
        <v>0.28000000000000003</v>
      </c>
      <c r="J4052" s="78">
        <f t="shared" si="131"/>
        <v>18134.46</v>
      </c>
    </row>
    <row r="4053" spans="1:10" ht="15.5">
      <c r="A4053" s="34">
        <f t="shared" si="130"/>
        <v>4049</v>
      </c>
      <c r="B4053" s="81" t="s">
        <v>186</v>
      </c>
      <c r="C4053" s="81" t="s">
        <v>8358</v>
      </c>
      <c r="D4053" s="81" t="s">
        <v>8359</v>
      </c>
      <c r="E4053" s="81">
        <v>1</v>
      </c>
      <c r="F4053" s="81" t="s">
        <v>6870</v>
      </c>
      <c r="G4053" s="81">
        <v>1</v>
      </c>
      <c r="H4053" s="82">
        <v>4999.5</v>
      </c>
      <c r="I4053" s="92">
        <v>0.28000000000000003</v>
      </c>
      <c r="J4053" s="78">
        <f t="shared" si="131"/>
        <v>3599.64</v>
      </c>
    </row>
    <row r="4054" spans="1:10" ht="15.5">
      <c r="A4054" s="34">
        <f t="shared" si="130"/>
        <v>4050</v>
      </c>
      <c r="B4054" s="81" t="s">
        <v>186</v>
      </c>
      <c r="C4054" s="81" t="s">
        <v>8360</v>
      </c>
      <c r="D4054" s="81" t="s">
        <v>8361</v>
      </c>
      <c r="E4054" s="81">
        <v>1</v>
      </c>
      <c r="F4054" s="81" t="s">
        <v>6870</v>
      </c>
      <c r="G4054" s="81">
        <v>1</v>
      </c>
      <c r="H4054" s="82">
        <v>20.75</v>
      </c>
      <c r="I4054" s="92">
        <v>0.28000000000000003</v>
      </c>
      <c r="J4054" s="78">
        <f t="shared" si="131"/>
        <v>14.94</v>
      </c>
    </row>
    <row r="4055" spans="1:10" ht="15.5">
      <c r="A4055" s="34">
        <f t="shared" ref="A4055:A4118" si="132">SUM(A4054+1)</f>
        <v>4051</v>
      </c>
      <c r="B4055" s="81" t="s">
        <v>186</v>
      </c>
      <c r="C4055" s="81" t="s">
        <v>8362</v>
      </c>
      <c r="D4055" s="81" t="s">
        <v>8363</v>
      </c>
      <c r="E4055" s="81">
        <v>1</v>
      </c>
      <c r="F4055" s="81" t="s">
        <v>6870</v>
      </c>
      <c r="G4055" s="81">
        <v>1</v>
      </c>
      <c r="H4055" s="82">
        <v>20.75</v>
      </c>
      <c r="I4055" s="92">
        <v>0.28000000000000003</v>
      </c>
      <c r="J4055" s="78">
        <f t="shared" si="131"/>
        <v>14.94</v>
      </c>
    </row>
    <row r="4056" spans="1:10" ht="15.5">
      <c r="A4056" s="34">
        <f t="shared" si="132"/>
        <v>4052</v>
      </c>
      <c r="B4056" s="81" t="s">
        <v>186</v>
      </c>
      <c r="C4056" s="81" t="s">
        <v>8364</v>
      </c>
      <c r="D4056" s="81" t="s">
        <v>8365</v>
      </c>
      <c r="E4056" s="81">
        <v>1</v>
      </c>
      <c r="F4056" s="81" t="s">
        <v>6870</v>
      </c>
      <c r="G4056" s="81">
        <v>1</v>
      </c>
      <c r="H4056" s="82">
        <v>517</v>
      </c>
      <c r="I4056" s="92">
        <v>0.28000000000000003</v>
      </c>
      <c r="J4056" s="78">
        <f t="shared" si="131"/>
        <v>372.24</v>
      </c>
    </row>
    <row r="4057" spans="1:10" ht="15.5">
      <c r="A4057" s="34">
        <f t="shared" si="132"/>
        <v>4053</v>
      </c>
      <c r="B4057" s="81" t="s">
        <v>186</v>
      </c>
      <c r="C4057" s="81" t="s">
        <v>8366</v>
      </c>
      <c r="D4057" s="81" t="s">
        <v>8367</v>
      </c>
      <c r="E4057" s="81">
        <v>1</v>
      </c>
      <c r="F4057" s="81" t="s">
        <v>6870</v>
      </c>
      <c r="G4057" s="81">
        <v>1</v>
      </c>
      <c r="H4057" s="82">
        <v>89.9</v>
      </c>
      <c r="I4057" s="92">
        <v>0.28000000000000003</v>
      </c>
      <c r="J4057" s="78">
        <f t="shared" si="131"/>
        <v>64.728000000000009</v>
      </c>
    </row>
    <row r="4058" spans="1:10" ht="15.5">
      <c r="A4058" s="34">
        <f t="shared" si="132"/>
        <v>4054</v>
      </c>
      <c r="B4058" s="81" t="s">
        <v>186</v>
      </c>
      <c r="C4058" s="81" t="s">
        <v>8368</v>
      </c>
      <c r="D4058" s="81" t="s">
        <v>8369</v>
      </c>
      <c r="E4058" s="81">
        <v>1</v>
      </c>
      <c r="F4058" s="81" t="s">
        <v>6870</v>
      </c>
      <c r="G4058" s="81">
        <v>1</v>
      </c>
      <c r="H4058" s="82">
        <v>8.75</v>
      </c>
      <c r="I4058" s="92">
        <v>0.28000000000000003</v>
      </c>
      <c r="J4058" s="78">
        <f t="shared" si="131"/>
        <v>6.3</v>
      </c>
    </row>
    <row r="4059" spans="1:10" ht="15.5">
      <c r="A4059" s="34">
        <f t="shared" si="132"/>
        <v>4055</v>
      </c>
      <c r="B4059" s="81" t="s">
        <v>186</v>
      </c>
      <c r="C4059" s="81" t="s">
        <v>8370</v>
      </c>
      <c r="D4059" s="81" t="s">
        <v>8371</v>
      </c>
      <c r="E4059" s="81">
        <v>1</v>
      </c>
      <c r="F4059" s="81" t="s">
        <v>6870</v>
      </c>
      <c r="G4059" s="81">
        <v>1</v>
      </c>
      <c r="H4059" s="82">
        <v>457.6</v>
      </c>
      <c r="I4059" s="92">
        <v>0.28000000000000003</v>
      </c>
      <c r="J4059" s="78">
        <f t="shared" si="131"/>
        <v>329.47199999999998</v>
      </c>
    </row>
    <row r="4060" spans="1:10" ht="15.5">
      <c r="A4060" s="34">
        <f t="shared" si="132"/>
        <v>4056</v>
      </c>
      <c r="B4060" s="81" t="s">
        <v>186</v>
      </c>
      <c r="C4060" s="81" t="s">
        <v>8372</v>
      </c>
      <c r="D4060" s="81" t="s">
        <v>8373</v>
      </c>
      <c r="E4060" s="81">
        <v>1</v>
      </c>
      <c r="F4060" s="81" t="s">
        <v>6870</v>
      </c>
      <c r="G4060" s="81">
        <v>1</v>
      </c>
      <c r="H4060" s="82">
        <v>586.6</v>
      </c>
      <c r="I4060" s="92">
        <v>0.28000000000000003</v>
      </c>
      <c r="J4060" s="78">
        <f t="shared" si="131"/>
        <v>422.35199999999998</v>
      </c>
    </row>
    <row r="4061" spans="1:10" ht="15.5">
      <c r="A4061" s="34">
        <f t="shared" si="132"/>
        <v>4057</v>
      </c>
      <c r="B4061" s="81" t="s">
        <v>186</v>
      </c>
      <c r="C4061" s="81" t="s">
        <v>8374</v>
      </c>
      <c r="D4061" s="81" t="s">
        <v>8375</v>
      </c>
      <c r="E4061" s="81">
        <v>1</v>
      </c>
      <c r="F4061" s="81" t="s">
        <v>6870</v>
      </c>
      <c r="G4061" s="81">
        <v>1</v>
      </c>
      <c r="H4061" s="82">
        <v>185.1</v>
      </c>
      <c r="I4061" s="92">
        <v>0.28000000000000003</v>
      </c>
      <c r="J4061" s="78">
        <f t="shared" si="131"/>
        <v>133.27199999999999</v>
      </c>
    </row>
    <row r="4062" spans="1:10" ht="15.5">
      <c r="A4062" s="34">
        <f t="shared" si="132"/>
        <v>4058</v>
      </c>
      <c r="B4062" s="81" t="s">
        <v>186</v>
      </c>
      <c r="C4062" s="81" t="s">
        <v>8376</v>
      </c>
      <c r="D4062" s="81" t="s">
        <v>8377</v>
      </c>
      <c r="E4062" s="81">
        <v>1</v>
      </c>
      <c r="F4062" s="81" t="s">
        <v>6870</v>
      </c>
      <c r="G4062" s="81">
        <v>1</v>
      </c>
      <c r="H4062" s="82">
        <v>5.2</v>
      </c>
      <c r="I4062" s="92">
        <v>0.28000000000000003</v>
      </c>
      <c r="J4062" s="78">
        <f t="shared" si="131"/>
        <v>3.7439999999999998</v>
      </c>
    </row>
    <row r="4063" spans="1:10" ht="15.5">
      <c r="A4063" s="34">
        <f t="shared" si="132"/>
        <v>4059</v>
      </c>
      <c r="B4063" s="81" t="s">
        <v>186</v>
      </c>
      <c r="C4063" s="81" t="s">
        <v>8378</v>
      </c>
      <c r="D4063" s="81" t="s">
        <v>8379</v>
      </c>
      <c r="E4063" s="81">
        <v>1</v>
      </c>
      <c r="F4063" s="81" t="s">
        <v>6870</v>
      </c>
      <c r="G4063" s="81">
        <v>1</v>
      </c>
      <c r="H4063" s="82">
        <v>5.2</v>
      </c>
      <c r="I4063" s="92">
        <v>0.28000000000000003</v>
      </c>
      <c r="J4063" s="78">
        <f t="shared" si="131"/>
        <v>3.7439999999999998</v>
      </c>
    </row>
    <row r="4064" spans="1:10" ht="15.5">
      <c r="A4064" s="34">
        <f t="shared" si="132"/>
        <v>4060</v>
      </c>
      <c r="B4064" s="81" t="s">
        <v>186</v>
      </c>
      <c r="C4064" s="81" t="s">
        <v>8380</v>
      </c>
      <c r="D4064" s="81" t="s">
        <v>8381</v>
      </c>
      <c r="E4064" s="81">
        <v>1</v>
      </c>
      <c r="F4064" s="81" t="s">
        <v>6870</v>
      </c>
      <c r="G4064" s="81">
        <v>1</v>
      </c>
      <c r="H4064" s="82">
        <v>106.1</v>
      </c>
      <c r="I4064" s="92">
        <v>0.28000000000000003</v>
      </c>
      <c r="J4064" s="78">
        <f t="shared" si="131"/>
        <v>76.391999999999996</v>
      </c>
    </row>
    <row r="4065" spans="1:10" ht="15.5">
      <c r="A4065" s="34">
        <f t="shared" si="132"/>
        <v>4061</v>
      </c>
      <c r="B4065" s="81" t="s">
        <v>186</v>
      </c>
      <c r="C4065" s="81" t="s">
        <v>8382</v>
      </c>
      <c r="D4065" s="81" t="s">
        <v>8383</v>
      </c>
      <c r="E4065" s="81">
        <v>1</v>
      </c>
      <c r="F4065" s="81" t="s">
        <v>6870</v>
      </c>
      <c r="G4065" s="81">
        <v>1</v>
      </c>
      <c r="H4065" s="82">
        <v>1884</v>
      </c>
      <c r="I4065" s="92">
        <v>0.28000000000000003</v>
      </c>
      <c r="J4065" s="78">
        <f t="shared" si="131"/>
        <v>1356.48</v>
      </c>
    </row>
    <row r="4066" spans="1:10" ht="15.5">
      <c r="A4066" s="34">
        <f t="shared" si="132"/>
        <v>4062</v>
      </c>
      <c r="B4066" s="81" t="s">
        <v>186</v>
      </c>
      <c r="C4066" s="81" t="s">
        <v>8384</v>
      </c>
      <c r="D4066" s="81" t="s">
        <v>8385</v>
      </c>
      <c r="E4066" s="81">
        <v>1</v>
      </c>
      <c r="F4066" s="81" t="s">
        <v>6870</v>
      </c>
      <c r="G4066" s="81">
        <v>1</v>
      </c>
      <c r="H4066" s="82">
        <v>2728</v>
      </c>
      <c r="I4066" s="92">
        <v>0.28000000000000003</v>
      </c>
      <c r="J4066" s="78">
        <f t="shared" si="131"/>
        <v>1964.1599999999999</v>
      </c>
    </row>
    <row r="4067" spans="1:10" ht="15.5">
      <c r="A4067" s="34">
        <f t="shared" si="132"/>
        <v>4063</v>
      </c>
      <c r="B4067" s="81" t="s">
        <v>186</v>
      </c>
      <c r="C4067" s="81" t="s">
        <v>8386</v>
      </c>
      <c r="D4067" s="81" t="s">
        <v>8387</v>
      </c>
      <c r="E4067" s="81">
        <v>1</v>
      </c>
      <c r="F4067" s="81" t="s">
        <v>6870</v>
      </c>
      <c r="G4067" s="81">
        <v>1</v>
      </c>
      <c r="H4067" s="82">
        <v>154.80000000000001</v>
      </c>
      <c r="I4067" s="92">
        <v>0.28000000000000003</v>
      </c>
      <c r="J4067" s="78">
        <f t="shared" si="131"/>
        <v>111.456</v>
      </c>
    </row>
    <row r="4068" spans="1:10" ht="15.5">
      <c r="A4068" s="34">
        <f t="shared" si="132"/>
        <v>4064</v>
      </c>
      <c r="B4068" s="81" t="s">
        <v>186</v>
      </c>
      <c r="C4068" s="81" t="s">
        <v>8388</v>
      </c>
      <c r="D4068" s="81" t="s">
        <v>8389</v>
      </c>
      <c r="E4068" s="81">
        <v>1</v>
      </c>
      <c r="F4068" s="81" t="s">
        <v>6870</v>
      </c>
      <c r="G4068" s="81">
        <v>1</v>
      </c>
      <c r="H4068" s="82">
        <v>12.8</v>
      </c>
      <c r="I4068" s="92">
        <v>0.28000000000000003</v>
      </c>
      <c r="J4068" s="78">
        <f t="shared" si="131"/>
        <v>9.2159999999999993</v>
      </c>
    </row>
    <row r="4069" spans="1:10" ht="15.5">
      <c r="A4069" s="34">
        <f t="shared" si="132"/>
        <v>4065</v>
      </c>
      <c r="B4069" s="81" t="s">
        <v>186</v>
      </c>
      <c r="C4069" s="81" t="s">
        <v>8390</v>
      </c>
      <c r="D4069" s="81" t="s">
        <v>8391</v>
      </c>
      <c r="E4069" s="81">
        <v>1</v>
      </c>
      <c r="F4069" s="81" t="s">
        <v>6870</v>
      </c>
      <c r="G4069" s="81">
        <v>1</v>
      </c>
      <c r="H4069" s="82">
        <v>12.7</v>
      </c>
      <c r="I4069" s="92">
        <v>0.28000000000000003</v>
      </c>
      <c r="J4069" s="78">
        <f t="shared" si="131"/>
        <v>9.1439999999999984</v>
      </c>
    </row>
    <row r="4070" spans="1:10" ht="15.5">
      <c r="A4070" s="34">
        <f t="shared" si="132"/>
        <v>4066</v>
      </c>
      <c r="B4070" s="81" t="s">
        <v>186</v>
      </c>
      <c r="C4070" s="81" t="s">
        <v>8392</v>
      </c>
      <c r="D4070" s="81" t="s">
        <v>8393</v>
      </c>
      <c r="E4070" s="81">
        <v>1</v>
      </c>
      <c r="F4070" s="81" t="s">
        <v>6870</v>
      </c>
      <c r="G4070" s="81">
        <v>1</v>
      </c>
      <c r="H4070" s="82">
        <v>12.8</v>
      </c>
      <c r="I4070" s="92">
        <v>0.28000000000000003</v>
      </c>
      <c r="J4070" s="78">
        <f t="shared" si="131"/>
        <v>9.2159999999999993</v>
      </c>
    </row>
    <row r="4071" spans="1:10" ht="15.5">
      <c r="A4071" s="34">
        <f t="shared" si="132"/>
        <v>4067</v>
      </c>
      <c r="B4071" s="81" t="s">
        <v>186</v>
      </c>
      <c r="C4071" s="81" t="s">
        <v>8394</v>
      </c>
      <c r="D4071" s="81" t="s">
        <v>8395</v>
      </c>
      <c r="E4071" s="81">
        <v>1</v>
      </c>
      <c r="F4071" s="81" t="s">
        <v>6870</v>
      </c>
      <c r="G4071" s="81">
        <v>1</v>
      </c>
      <c r="H4071" s="82">
        <v>12.7</v>
      </c>
      <c r="I4071" s="92">
        <v>0.28000000000000003</v>
      </c>
      <c r="J4071" s="78">
        <f t="shared" si="131"/>
        <v>9.1439999999999984</v>
      </c>
    </row>
    <row r="4072" spans="1:10" ht="15.5">
      <c r="A4072" s="34">
        <f t="shared" si="132"/>
        <v>4068</v>
      </c>
      <c r="B4072" s="81" t="s">
        <v>186</v>
      </c>
      <c r="C4072" s="81" t="s">
        <v>8396</v>
      </c>
      <c r="D4072" s="81" t="s">
        <v>8397</v>
      </c>
      <c r="E4072" s="81">
        <v>1</v>
      </c>
      <c r="F4072" s="81" t="s">
        <v>6870</v>
      </c>
      <c r="G4072" s="81">
        <v>1</v>
      </c>
      <c r="H4072" s="82">
        <v>12.8</v>
      </c>
      <c r="I4072" s="92">
        <v>0.28000000000000003</v>
      </c>
      <c r="J4072" s="78">
        <f t="shared" si="131"/>
        <v>9.2159999999999993</v>
      </c>
    </row>
    <row r="4073" spans="1:10" ht="15.5">
      <c r="A4073" s="34">
        <f t="shared" si="132"/>
        <v>4069</v>
      </c>
      <c r="B4073" s="81" t="s">
        <v>186</v>
      </c>
      <c r="C4073" s="81" t="s">
        <v>8398</v>
      </c>
      <c r="D4073" s="81" t="s">
        <v>8399</v>
      </c>
      <c r="E4073" s="81">
        <v>1</v>
      </c>
      <c r="F4073" s="81" t="s">
        <v>6870</v>
      </c>
      <c r="G4073" s="81">
        <v>1</v>
      </c>
      <c r="H4073" s="82">
        <v>12.7</v>
      </c>
      <c r="I4073" s="92">
        <v>0.28000000000000003</v>
      </c>
      <c r="J4073" s="78">
        <f t="shared" si="131"/>
        <v>9.1439999999999984</v>
      </c>
    </row>
    <row r="4074" spans="1:10" ht="15.5">
      <c r="A4074" s="34">
        <f t="shared" si="132"/>
        <v>4070</v>
      </c>
      <c r="B4074" s="81" t="s">
        <v>186</v>
      </c>
      <c r="C4074" s="81" t="s">
        <v>8400</v>
      </c>
      <c r="D4074" s="81" t="s">
        <v>8401</v>
      </c>
      <c r="E4074" s="81">
        <v>1</v>
      </c>
      <c r="F4074" s="81" t="s">
        <v>6870</v>
      </c>
      <c r="G4074" s="81">
        <v>1</v>
      </c>
      <c r="H4074" s="82">
        <v>12.8</v>
      </c>
      <c r="I4074" s="92">
        <v>0.28000000000000003</v>
      </c>
      <c r="J4074" s="78">
        <f t="shared" si="131"/>
        <v>9.2159999999999993</v>
      </c>
    </row>
    <row r="4075" spans="1:10" ht="15.5">
      <c r="A4075" s="34">
        <f t="shared" si="132"/>
        <v>4071</v>
      </c>
      <c r="B4075" s="81" t="s">
        <v>186</v>
      </c>
      <c r="C4075" s="81" t="s">
        <v>8402</v>
      </c>
      <c r="D4075" s="81" t="s">
        <v>8403</v>
      </c>
      <c r="E4075" s="81">
        <v>1</v>
      </c>
      <c r="F4075" s="81" t="s">
        <v>6870</v>
      </c>
      <c r="G4075" s="81">
        <v>1</v>
      </c>
      <c r="H4075" s="82">
        <v>12.7</v>
      </c>
      <c r="I4075" s="92">
        <v>0.28000000000000003</v>
      </c>
      <c r="J4075" s="78">
        <f t="shared" si="131"/>
        <v>9.1439999999999984</v>
      </c>
    </row>
    <row r="4076" spans="1:10" ht="15.5">
      <c r="A4076" s="34">
        <f t="shared" si="132"/>
        <v>4072</v>
      </c>
      <c r="B4076" s="81" t="s">
        <v>186</v>
      </c>
      <c r="C4076" s="81" t="s">
        <v>8404</v>
      </c>
      <c r="D4076" s="81" t="s">
        <v>8405</v>
      </c>
      <c r="E4076" s="81">
        <v>1</v>
      </c>
      <c r="F4076" s="81" t="s">
        <v>6870</v>
      </c>
      <c r="G4076" s="81">
        <v>1</v>
      </c>
      <c r="H4076" s="82">
        <v>12.8</v>
      </c>
      <c r="I4076" s="92">
        <v>0.28000000000000003</v>
      </c>
      <c r="J4076" s="78">
        <f t="shared" si="131"/>
        <v>9.2159999999999993</v>
      </c>
    </row>
    <row r="4077" spans="1:10" ht="15.5">
      <c r="A4077" s="34">
        <f t="shared" si="132"/>
        <v>4073</v>
      </c>
      <c r="B4077" s="81" t="s">
        <v>186</v>
      </c>
      <c r="C4077" s="81" t="s">
        <v>8406</v>
      </c>
      <c r="D4077" s="81" t="s">
        <v>8407</v>
      </c>
      <c r="E4077" s="81">
        <v>1</v>
      </c>
      <c r="F4077" s="81" t="s">
        <v>6870</v>
      </c>
      <c r="G4077" s="81">
        <v>1</v>
      </c>
      <c r="H4077" s="82">
        <v>12.7</v>
      </c>
      <c r="I4077" s="92">
        <v>0.28000000000000003</v>
      </c>
      <c r="J4077" s="78">
        <f t="shared" si="131"/>
        <v>9.1439999999999984</v>
      </c>
    </row>
    <row r="4078" spans="1:10" ht="15.5">
      <c r="A4078" s="34">
        <f t="shared" si="132"/>
        <v>4074</v>
      </c>
      <c r="B4078" s="81" t="s">
        <v>186</v>
      </c>
      <c r="C4078" s="81" t="s">
        <v>8408</v>
      </c>
      <c r="D4078" s="81" t="s">
        <v>8409</v>
      </c>
      <c r="E4078" s="81">
        <v>1</v>
      </c>
      <c r="F4078" s="81" t="s">
        <v>6870</v>
      </c>
      <c r="G4078" s="81">
        <v>1</v>
      </c>
      <c r="H4078" s="82">
        <v>12.8</v>
      </c>
      <c r="I4078" s="92">
        <v>0.28000000000000003</v>
      </c>
      <c r="J4078" s="78">
        <f t="shared" si="131"/>
        <v>9.2159999999999993</v>
      </c>
    </row>
    <row r="4079" spans="1:10" ht="15.5">
      <c r="A4079" s="34">
        <f t="shared" si="132"/>
        <v>4075</v>
      </c>
      <c r="B4079" s="81" t="s">
        <v>186</v>
      </c>
      <c r="C4079" s="81" t="s">
        <v>8410</v>
      </c>
      <c r="D4079" s="81" t="s">
        <v>8411</v>
      </c>
      <c r="E4079" s="81">
        <v>1</v>
      </c>
      <c r="F4079" s="81" t="s">
        <v>6870</v>
      </c>
      <c r="G4079" s="81">
        <v>1</v>
      </c>
      <c r="H4079" s="82">
        <v>12.7</v>
      </c>
      <c r="I4079" s="92">
        <v>0.28000000000000003</v>
      </c>
      <c r="J4079" s="78">
        <f t="shared" si="131"/>
        <v>9.1439999999999984</v>
      </c>
    </row>
    <row r="4080" spans="1:10" ht="15.5">
      <c r="A4080" s="34">
        <f t="shared" si="132"/>
        <v>4076</v>
      </c>
      <c r="B4080" s="81" t="s">
        <v>186</v>
      </c>
      <c r="C4080" s="81" t="s">
        <v>8412</v>
      </c>
      <c r="D4080" s="81" t="s">
        <v>8413</v>
      </c>
      <c r="E4080" s="81">
        <v>1</v>
      </c>
      <c r="F4080" s="81" t="s">
        <v>6870</v>
      </c>
      <c r="G4080" s="81">
        <v>1</v>
      </c>
      <c r="H4080" s="82">
        <v>12.8</v>
      </c>
      <c r="I4080" s="92">
        <v>0.28000000000000003</v>
      </c>
      <c r="J4080" s="78">
        <f t="shared" si="131"/>
        <v>9.2159999999999993</v>
      </c>
    </row>
    <row r="4081" spans="1:10" ht="15.5">
      <c r="A4081" s="34">
        <f t="shared" si="132"/>
        <v>4077</v>
      </c>
      <c r="B4081" s="81" t="s">
        <v>186</v>
      </c>
      <c r="C4081" s="81" t="s">
        <v>8414</v>
      </c>
      <c r="D4081" s="81" t="s">
        <v>8415</v>
      </c>
      <c r="E4081" s="81">
        <v>1</v>
      </c>
      <c r="F4081" s="81" t="s">
        <v>6870</v>
      </c>
      <c r="G4081" s="81">
        <v>1</v>
      </c>
      <c r="H4081" s="82">
        <v>12.7</v>
      </c>
      <c r="I4081" s="92">
        <v>0.28000000000000003</v>
      </c>
      <c r="J4081" s="78">
        <f t="shared" ref="J4081:J4144" si="133">H4081*(1-I4081)</f>
        <v>9.1439999999999984</v>
      </c>
    </row>
    <row r="4082" spans="1:10" ht="15.5">
      <c r="A4082" s="34">
        <f t="shared" si="132"/>
        <v>4078</v>
      </c>
      <c r="B4082" s="81" t="s">
        <v>186</v>
      </c>
      <c r="C4082" s="81" t="s">
        <v>8416</v>
      </c>
      <c r="D4082" s="81" t="s">
        <v>8417</v>
      </c>
      <c r="E4082" s="81">
        <v>1</v>
      </c>
      <c r="F4082" s="81" t="s">
        <v>6870</v>
      </c>
      <c r="G4082" s="81">
        <v>1</v>
      </c>
      <c r="H4082" s="82">
        <v>12.8</v>
      </c>
      <c r="I4082" s="92">
        <v>0.28000000000000003</v>
      </c>
      <c r="J4082" s="78">
        <f t="shared" si="133"/>
        <v>9.2159999999999993</v>
      </c>
    </row>
    <row r="4083" spans="1:10" ht="15.5">
      <c r="A4083" s="34">
        <f t="shared" si="132"/>
        <v>4079</v>
      </c>
      <c r="B4083" s="81" t="s">
        <v>186</v>
      </c>
      <c r="C4083" s="81" t="s">
        <v>8418</v>
      </c>
      <c r="D4083" s="81" t="s">
        <v>8419</v>
      </c>
      <c r="E4083" s="81">
        <v>1</v>
      </c>
      <c r="F4083" s="81" t="s">
        <v>6870</v>
      </c>
      <c r="G4083" s="81">
        <v>1</v>
      </c>
      <c r="H4083" s="82">
        <v>12.7</v>
      </c>
      <c r="I4083" s="92">
        <v>0.28000000000000003</v>
      </c>
      <c r="J4083" s="78">
        <f t="shared" si="133"/>
        <v>9.1439999999999984</v>
      </c>
    </row>
    <row r="4084" spans="1:10" ht="15.5">
      <c r="A4084" s="34">
        <f t="shared" si="132"/>
        <v>4080</v>
      </c>
      <c r="B4084" s="81" t="s">
        <v>186</v>
      </c>
      <c r="C4084" s="81" t="s">
        <v>8420</v>
      </c>
      <c r="D4084" s="81" t="s">
        <v>8421</v>
      </c>
      <c r="E4084" s="81">
        <v>1</v>
      </c>
      <c r="F4084" s="81" t="s">
        <v>6870</v>
      </c>
      <c r="G4084" s="81">
        <v>1</v>
      </c>
      <c r="H4084" s="82">
        <v>20.7</v>
      </c>
      <c r="I4084" s="92">
        <v>0.28000000000000003</v>
      </c>
      <c r="J4084" s="78">
        <f t="shared" si="133"/>
        <v>14.903999999999998</v>
      </c>
    </row>
    <row r="4085" spans="1:10" ht="43.5">
      <c r="A4085" s="34">
        <f t="shared" si="132"/>
        <v>4081</v>
      </c>
      <c r="B4085" s="81" t="s">
        <v>186</v>
      </c>
      <c r="C4085" s="81" t="s">
        <v>8422</v>
      </c>
      <c r="D4085" s="81" t="s">
        <v>8423</v>
      </c>
      <c r="E4085" s="81">
        <v>1</v>
      </c>
      <c r="F4085" s="81" t="s">
        <v>6870</v>
      </c>
      <c r="G4085" s="81">
        <v>1</v>
      </c>
      <c r="H4085" s="82">
        <v>197.5</v>
      </c>
      <c r="I4085" s="92">
        <v>0.28000000000000003</v>
      </c>
      <c r="J4085" s="78">
        <f t="shared" si="133"/>
        <v>142.19999999999999</v>
      </c>
    </row>
    <row r="4086" spans="1:10" ht="43.5">
      <c r="A4086" s="34">
        <f t="shared" si="132"/>
        <v>4082</v>
      </c>
      <c r="B4086" s="81" t="s">
        <v>186</v>
      </c>
      <c r="C4086" s="81" t="s">
        <v>8424</v>
      </c>
      <c r="D4086" s="81" t="s">
        <v>8425</v>
      </c>
      <c r="E4086" s="81">
        <v>1</v>
      </c>
      <c r="F4086" s="81" t="s">
        <v>6870</v>
      </c>
      <c r="G4086" s="81">
        <v>1</v>
      </c>
      <c r="H4086" s="82">
        <v>269.25</v>
      </c>
      <c r="I4086" s="92">
        <v>0.28000000000000003</v>
      </c>
      <c r="J4086" s="78">
        <f t="shared" si="133"/>
        <v>193.85999999999999</v>
      </c>
    </row>
    <row r="4087" spans="1:10" ht="29">
      <c r="A4087" s="34">
        <f t="shared" si="132"/>
        <v>4083</v>
      </c>
      <c r="B4087" s="81" t="s">
        <v>186</v>
      </c>
      <c r="C4087" s="81" t="s">
        <v>8426</v>
      </c>
      <c r="D4087" s="81" t="s">
        <v>8427</v>
      </c>
      <c r="E4087" s="81">
        <v>1</v>
      </c>
      <c r="F4087" s="81" t="s">
        <v>6870</v>
      </c>
      <c r="G4087" s="81">
        <v>1</v>
      </c>
      <c r="H4087" s="82">
        <v>134.75</v>
      </c>
      <c r="I4087" s="92">
        <v>0.28000000000000003</v>
      </c>
      <c r="J4087" s="78">
        <f t="shared" si="133"/>
        <v>97.02</v>
      </c>
    </row>
    <row r="4088" spans="1:10" ht="29">
      <c r="A4088" s="34">
        <f t="shared" si="132"/>
        <v>4084</v>
      </c>
      <c r="B4088" s="81" t="s">
        <v>186</v>
      </c>
      <c r="C4088" s="81" t="s">
        <v>8428</v>
      </c>
      <c r="D4088" s="81" t="s">
        <v>8429</v>
      </c>
      <c r="E4088" s="81">
        <v>1</v>
      </c>
      <c r="F4088" s="81" t="s">
        <v>6870</v>
      </c>
      <c r="G4088" s="81">
        <v>1</v>
      </c>
      <c r="H4088" s="82">
        <v>227.5</v>
      </c>
      <c r="I4088" s="92">
        <v>0.28000000000000003</v>
      </c>
      <c r="J4088" s="78">
        <f t="shared" si="133"/>
        <v>163.79999999999998</v>
      </c>
    </row>
    <row r="4089" spans="1:10" ht="43.5">
      <c r="A4089" s="34">
        <f t="shared" si="132"/>
        <v>4085</v>
      </c>
      <c r="B4089" s="81" t="s">
        <v>186</v>
      </c>
      <c r="C4089" s="81" t="s">
        <v>8430</v>
      </c>
      <c r="D4089" s="81" t="s">
        <v>8431</v>
      </c>
      <c r="E4089" s="81">
        <v>1</v>
      </c>
      <c r="F4089" s="81" t="s">
        <v>6870</v>
      </c>
      <c r="G4089" s="81">
        <v>1</v>
      </c>
      <c r="H4089" s="82">
        <v>157.25</v>
      </c>
      <c r="I4089" s="92">
        <v>0.28000000000000003</v>
      </c>
      <c r="J4089" s="78">
        <f t="shared" si="133"/>
        <v>113.22</v>
      </c>
    </row>
    <row r="4090" spans="1:10" ht="43.5">
      <c r="A4090" s="34">
        <f t="shared" si="132"/>
        <v>4086</v>
      </c>
      <c r="B4090" s="81" t="s">
        <v>186</v>
      </c>
      <c r="C4090" s="81" t="s">
        <v>8432</v>
      </c>
      <c r="D4090" s="81" t="s">
        <v>8433</v>
      </c>
      <c r="E4090" s="81">
        <v>1</v>
      </c>
      <c r="F4090" s="81" t="s">
        <v>6870</v>
      </c>
      <c r="G4090" s="81">
        <v>1</v>
      </c>
      <c r="H4090" s="82">
        <v>217</v>
      </c>
      <c r="I4090" s="92">
        <v>0.28000000000000003</v>
      </c>
      <c r="J4090" s="78">
        <f t="shared" si="133"/>
        <v>156.23999999999998</v>
      </c>
    </row>
    <row r="4091" spans="1:10" ht="15.5">
      <c r="A4091" s="34">
        <f t="shared" si="132"/>
        <v>4087</v>
      </c>
      <c r="B4091" s="81" t="s">
        <v>186</v>
      </c>
      <c r="C4091" s="81" t="s">
        <v>8434</v>
      </c>
      <c r="D4091" s="81" t="s">
        <v>8435</v>
      </c>
      <c r="E4091" s="81">
        <v>1</v>
      </c>
      <c r="F4091" s="81" t="s">
        <v>6870</v>
      </c>
      <c r="G4091" s="81">
        <v>1</v>
      </c>
      <c r="H4091" s="82">
        <v>49.7</v>
      </c>
      <c r="I4091" s="92">
        <v>0.28000000000000003</v>
      </c>
      <c r="J4091" s="78">
        <f t="shared" si="133"/>
        <v>35.783999999999999</v>
      </c>
    </row>
    <row r="4092" spans="1:10" ht="15.5">
      <c r="A4092" s="34">
        <f t="shared" si="132"/>
        <v>4088</v>
      </c>
      <c r="B4092" s="81" t="s">
        <v>186</v>
      </c>
      <c r="C4092" s="81" t="s">
        <v>8436</v>
      </c>
      <c r="D4092" s="81" t="s">
        <v>8437</v>
      </c>
      <c r="E4092" s="81">
        <v>1</v>
      </c>
      <c r="F4092" s="81" t="s">
        <v>6870</v>
      </c>
      <c r="G4092" s="81">
        <v>1</v>
      </c>
      <c r="H4092" s="82">
        <v>45</v>
      </c>
      <c r="I4092" s="92">
        <v>0.28000000000000003</v>
      </c>
      <c r="J4092" s="78">
        <f t="shared" si="133"/>
        <v>32.4</v>
      </c>
    </row>
    <row r="4093" spans="1:10" ht="15.5">
      <c r="A4093" s="34">
        <f t="shared" si="132"/>
        <v>4089</v>
      </c>
      <c r="B4093" s="81" t="s">
        <v>186</v>
      </c>
      <c r="C4093" s="81" t="s">
        <v>8438</v>
      </c>
      <c r="D4093" s="81" t="s">
        <v>8439</v>
      </c>
      <c r="E4093" s="81">
        <v>1</v>
      </c>
      <c r="F4093" s="81" t="s">
        <v>6870</v>
      </c>
      <c r="G4093" s="81">
        <v>1</v>
      </c>
      <c r="H4093" s="82">
        <v>62.9</v>
      </c>
      <c r="I4093" s="92">
        <v>0.28000000000000003</v>
      </c>
      <c r="J4093" s="78">
        <f t="shared" si="133"/>
        <v>45.287999999999997</v>
      </c>
    </row>
    <row r="4094" spans="1:10" ht="15.5">
      <c r="A4094" s="34">
        <f t="shared" si="132"/>
        <v>4090</v>
      </c>
      <c r="B4094" s="81" t="s">
        <v>186</v>
      </c>
      <c r="C4094" s="81" t="s">
        <v>8440</v>
      </c>
      <c r="D4094" s="81" t="s">
        <v>8441</v>
      </c>
      <c r="E4094" s="81">
        <v>1</v>
      </c>
      <c r="F4094" s="81" t="s">
        <v>6870</v>
      </c>
      <c r="G4094" s="81">
        <v>1</v>
      </c>
      <c r="H4094" s="82">
        <v>56.9</v>
      </c>
      <c r="I4094" s="92">
        <v>0.28000000000000003</v>
      </c>
      <c r="J4094" s="78">
        <f t="shared" si="133"/>
        <v>40.967999999999996</v>
      </c>
    </row>
    <row r="4095" spans="1:10" ht="15.5">
      <c r="A4095" s="34">
        <f t="shared" si="132"/>
        <v>4091</v>
      </c>
      <c r="B4095" s="81" t="s">
        <v>186</v>
      </c>
      <c r="C4095" s="81" t="s">
        <v>8442</v>
      </c>
      <c r="D4095" s="81" t="s">
        <v>8443</v>
      </c>
      <c r="E4095" s="81">
        <v>1</v>
      </c>
      <c r="F4095" s="81" t="s">
        <v>6870</v>
      </c>
      <c r="G4095" s="81">
        <v>1</v>
      </c>
      <c r="H4095" s="82">
        <v>89.8</v>
      </c>
      <c r="I4095" s="92">
        <v>0.28000000000000003</v>
      </c>
      <c r="J4095" s="78">
        <f t="shared" si="133"/>
        <v>64.655999999999992</v>
      </c>
    </row>
    <row r="4096" spans="1:10" ht="15.5">
      <c r="A4096" s="34">
        <f t="shared" si="132"/>
        <v>4092</v>
      </c>
      <c r="B4096" s="81" t="s">
        <v>186</v>
      </c>
      <c r="C4096" s="81" t="s">
        <v>8444</v>
      </c>
      <c r="D4096" s="81" t="s">
        <v>8445</v>
      </c>
      <c r="E4096" s="81">
        <v>1</v>
      </c>
      <c r="F4096" s="81" t="s">
        <v>6870</v>
      </c>
      <c r="G4096" s="81">
        <v>1</v>
      </c>
      <c r="H4096" s="82">
        <v>125.75</v>
      </c>
      <c r="I4096" s="92">
        <v>0.28000000000000003</v>
      </c>
      <c r="J4096" s="78">
        <f t="shared" si="133"/>
        <v>90.539999999999992</v>
      </c>
    </row>
    <row r="4097" spans="1:10" ht="29">
      <c r="A4097" s="34">
        <f t="shared" si="132"/>
        <v>4093</v>
      </c>
      <c r="B4097" s="81" t="s">
        <v>186</v>
      </c>
      <c r="C4097" s="81" t="s">
        <v>8446</v>
      </c>
      <c r="D4097" s="81" t="s">
        <v>8447</v>
      </c>
      <c r="E4097" s="81">
        <v>1</v>
      </c>
      <c r="F4097" s="81" t="s">
        <v>6870</v>
      </c>
      <c r="G4097" s="81">
        <v>1</v>
      </c>
      <c r="H4097" s="82">
        <v>4.4000000000000004</v>
      </c>
      <c r="I4097" s="92">
        <v>0.28000000000000003</v>
      </c>
      <c r="J4097" s="78">
        <f t="shared" si="133"/>
        <v>3.1680000000000001</v>
      </c>
    </row>
    <row r="4098" spans="1:10" ht="15.5">
      <c r="A4098" s="34">
        <f t="shared" si="132"/>
        <v>4094</v>
      </c>
      <c r="B4098" s="81" t="s">
        <v>186</v>
      </c>
      <c r="C4098" s="81" t="s">
        <v>8448</v>
      </c>
      <c r="D4098" s="81" t="s">
        <v>8449</v>
      </c>
      <c r="E4098" s="81">
        <v>1</v>
      </c>
      <c r="F4098" s="81" t="s">
        <v>6870</v>
      </c>
      <c r="G4098" s="81">
        <v>1</v>
      </c>
      <c r="H4098" s="82">
        <v>21.2</v>
      </c>
      <c r="I4098" s="92">
        <v>0.28000000000000003</v>
      </c>
      <c r="J4098" s="78">
        <f t="shared" si="133"/>
        <v>15.263999999999999</v>
      </c>
    </row>
    <row r="4099" spans="1:10" ht="15.5">
      <c r="A4099" s="34">
        <f t="shared" si="132"/>
        <v>4095</v>
      </c>
      <c r="B4099" s="81" t="s">
        <v>186</v>
      </c>
      <c r="C4099" s="81" t="s">
        <v>8450</v>
      </c>
      <c r="D4099" s="81" t="s">
        <v>8451</v>
      </c>
      <c r="E4099" s="81">
        <v>1</v>
      </c>
      <c r="F4099" s="81" t="s">
        <v>6870</v>
      </c>
      <c r="G4099" s="81">
        <v>1</v>
      </c>
      <c r="H4099" s="82">
        <v>29.4</v>
      </c>
      <c r="I4099" s="92">
        <v>0.28000000000000003</v>
      </c>
      <c r="J4099" s="78">
        <f t="shared" si="133"/>
        <v>21.167999999999999</v>
      </c>
    </row>
    <row r="4100" spans="1:10" ht="15.5">
      <c r="A4100" s="34">
        <f t="shared" si="132"/>
        <v>4096</v>
      </c>
      <c r="B4100" s="81" t="s">
        <v>186</v>
      </c>
      <c r="C4100" s="81" t="s">
        <v>8452</v>
      </c>
      <c r="D4100" s="81" t="s">
        <v>8453</v>
      </c>
      <c r="E4100" s="81">
        <v>1</v>
      </c>
      <c r="F4100" s="81" t="s">
        <v>6870</v>
      </c>
      <c r="G4100" s="81">
        <v>1</v>
      </c>
      <c r="H4100" s="82">
        <v>26.2</v>
      </c>
      <c r="I4100" s="92">
        <v>0.28000000000000003</v>
      </c>
      <c r="J4100" s="78">
        <f t="shared" si="133"/>
        <v>18.863999999999997</v>
      </c>
    </row>
    <row r="4101" spans="1:10" ht="15.5">
      <c r="A4101" s="34">
        <f t="shared" si="132"/>
        <v>4097</v>
      </c>
      <c r="B4101" s="81" t="s">
        <v>186</v>
      </c>
      <c r="C4101" s="81" t="s">
        <v>8454</v>
      </c>
      <c r="D4101" s="81" t="s">
        <v>8455</v>
      </c>
      <c r="E4101" s="81">
        <v>1</v>
      </c>
      <c r="F4101" s="81" t="s">
        <v>6870</v>
      </c>
      <c r="G4101" s="81">
        <v>1</v>
      </c>
      <c r="H4101" s="82">
        <v>7.6</v>
      </c>
      <c r="I4101" s="92">
        <v>0.28000000000000003</v>
      </c>
      <c r="J4101" s="78">
        <f t="shared" si="133"/>
        <v>5.4719999999999995</v>
      </c>
    </row>
    <row r="4102" spans="1:10" ht="15.5">
      <c r="A4102" s="34">
        <f t="shared" si="132"/>
        <v>4098</v>
      </c>
      <c r="B4102" s="81" t="s">
        <v>186</v>
      </c>
      <c r="C4102" s="81" t="s">
        <v>8456</v>
      </c>
      <c r="D4102" s="81" t="s">
        <v>8457</v>
      </c>
      <c r="E4102" s="81">
        <v>1</v>
      </c>
      <c r="F4102" s="81" t="s">
        <v>6870</v>
      </c>
      <c r="G4102" s="81">
        <v>1</v>
      </c>
      <c r="H4102" s="82">
        <v>138.19999999999999</v>
      </c>
      <c r="I4102" s="92">
        <v>0.28000000000000003</v>
      </c>
      <c r="J4102" s="78">
        <f t="shared" si="133"/>
        <v>99.503999999999991</v>
      </c>
    </row>
    <row r="4103" spans="1:10" ht="15.5">
      <c r="A4103" s="34">
        <f t="shared" si="132"/>
        <v>4099</v>
      </c>
      <c r="B4103" s="81" t="s">
        <v>186</v>
      </c>
      <c r="C4103" s="81" t="s">
        <v>8458</v>
      </c>
      <c r="D4103" s="81" t="s">
        <v>8459</v>
      </c>
      <c r="E4103" s="81">
        <v>1</v>
      </c>
      <c r="F4103" s="81" t="s">
        <v>6870</v>
      </c>
      <c r="G4103" s="81">
        <v>1</v>
      </c>
      <c r="H4103" s="82">
        <v>35.1</v>
      </c>
      <c r="I4103" s="92">
        <v>0.28000000000000003</v>
      </c>
      <c r="J4103" s="78">
        <f t="shared" si="133"/>
        <v>25.271999999999998</v>
      </c>
    </row>
    <row r="4104" spans="1:10" ht="15.5">
      <c r="A4104" s="34">
        <f t="shared" si="132"/>
        <v>4100</v>
      </c>
      <c r="B4104" s="81" t="s">
        <v>186</v>
      </c>
      <c r="C4104" s="81" t="s">
        <v>8460</v>
      </c>
      <c r="D4104" s="81" t="s">
        <v>8461</v>
      </c>
      <c r="E4104" s="81">
        <v>1</v>
      </c>
      <c r="F4104" s="81" t="s">
        <v>6870</v>
      </c>
      <c r="G4104" s="81">
        <v>1</v>
      </c>
      <c r="H4104" s="82">
        <v>71</v>
      </c>
      <c r="I4104" s="92">
        <v>0.28000000000000003</v>
      </c>
      <c r="J4104" s="78">
        <f t="shared" si="133"/>
        <v>51.12</v>
      </c>
    </row>
    <row r="4105" spans="1:10" ht="15.5">
      <c r="A4105" s="34">
        <f t="shared" si="132"/>
        <v>4101</v>
      </c>
      <c r="B4105" s="81" t="s">
        <v>186</v>
      </c>
      <c r="C4105" s="81" t="s">
        <v>8462</v>
      </c>
      <c r="D4105" s="81" t="s">
        <v>8463</v>
      </c>
      <c r="E4105" s="81">
        <v>1</v>
      </c>
      <c r="F4105" s="81" t="s">
        <v>6870</v>
      </c>
      <c r="G4105" s="81">
        <v>1</v>
      </c>
      <c r="H4105" s="82">
        <v>124.3</v>
      </c>
      <c r="I4105" s="92">
        <v>0.28000000000000003</v>
      </c>
      <c r="J4105" s="78">
        <f t="shared" si="133"/>
        <v>89.495999999999995</v>
      </c>
    </row>
    <row r="4106" spans="1:10" ht="15.5">
      <c r="A4106" s="34">
        <f t="shared" si="132"/>
        <v>4102</v>
      </c>
      <c r="B4106" s="81" t="s">
        <v>186</v>
      </c>
      <c r="C4106" s="81" t="s">
        <v>8464</v>
      </c>
      <c r="D4106" s="81" t="s">
        <v>8465</v>
      </c>
      <c r="E4106" s="81">
        <v>1</v>
      </c>
      <c r="F4106" s="81" t="s">
        <v>6870</v>
      </c>
      <c r="G4106" s="81">
        <v>1</v>
      </c>
      <c r="H4106" s="82">
        <v>126.5</v>
      </c>
      <c r="I4106" s="92">
        <v>0.28000000000000003</v>
      </c>
      <c r="J4106" s="78">
        <f t="shared" si="133"/>
        <v>91.08</v>
      </c>
    </row>
    <row r="4107" spans="1:10" ht="15.5">
      <c r="A4107" s="34">
        <f t="shared" si="132"/>
        <v>4103</v>
      </c>
      <c r="B4107" s="81" t="s">
        <v>186</v>
      </c>
      <c r="C4107" s="81" t="s">
        <v>8466</v>
      </c>
      <c r="D4107" s="81" t="s">
        <v>8467</v>
      </c>
      <c r="E4107" s="81">
        <v>1</v>
      </c>
      <c r="F4107" s="81" t="s">
        <v>6870</v>
      </c>
      <c r="G4107" s="81">
        <v>1</v>
      </c>
      <c r="H4107" s="82">
        <v>187.9</v>
      </c>
      <c r="I4107" s="92">
        <v>0.28000000000000003</v>
      </c>
      <c r="J4107" s="78">
        <f t="shared" si="133"/>
        <v>135.28800000000001</v>
      </c>
    </row>
    <row r="4108" spans="1:10" ht="15.5">
      <c r="A4108" s="34">
        <f t="shared" si="132"/>
        <v>4104</v>
      </c>
      <c r="B4108" s="81" t="s">
        <v>186</v>
      </c>
      <c r="C4108" s="81" t="s">
        <v>8468</v>
      </c>
      <c r="D4108" s="81" t="s">
        <v>8469</v>
      </c>
      <c r="E4108" s="81">
        <v>1</v>
      </c>
      <c r="F4108" s="81" t="s">
        <v>6870</v>
      </c>
      <c r="G4108" s="81">
        <v>1</v>
      </c>
      <c r="H4108" s="82">
        <v>252</v>
      </c>
      <c r="I4108" s="92">
        <v>0.28000000000000003</v>
      </c>
      <c r="J4108" s="78">
        <f t="shared" si="133"/>
        <v>181.44</v>
      </c>
    </row>
    <row r="4109" spans="1:10" ht="15.5">
      <c r="A4109" s="34">
        <f t="shared" si="132"/>
        <v>4105</v>
      </c>
      <c r="B4109" s="81" t="s">
        <v>186</v>
      </c>
      <c r="C4109" s="81" t="s">
        <v>8470</v>
      </c>
      <c r="D4109" s="81" t="s">
        <v>8471</v>
      </c>
      <c r="E4109" s="81">
        <v>1</v>
      </c>
      <c r="F4109" s="81" t="s">
        <v>6870</v>
      </c>
      <c r="G4109" s="81">
        <v>1</v>
      </c>
      <c r="H4109" s="82">
        <v>389</v>
      </c>
      <c r="I4109" s="92">
        <v>0.28000000000000003</v>
      </c>
      <c r="J4109" s="78">
        <f t="shared" si="133"/>
        <v>280.08</v>
      </c>
    </row>
    <row r="4110" spans="1:10" ht="15.5">
      <c r="A4110" s="34">
        <f t="shared" si="132"/>
        <v>4106</v>
      </c>
      <c r="B4110" s="81" t="s">
        <v>186</v>
      </c>
      <c r="C4110" s="81" t="s">
        <v>8472</v>
      </c>
      <c r="D4110" s="81" t="s">
        <v>8473</v>
      </c>
      <c r="E4110" s="81">
        <v>1</v>
      </c>
      <c r="F4110" s="81" t="s">
        <v>6870</v>
      </c>
      <c r="G4110" s="81">
        <v>1</v>
      </c>
      <c r="H4110" s="82">
        <v>100.5</v>
      </c>
      <c r="I4110" s="92">
        <v>0.28000000000000003</v>
      </c>
      <c r="J4110" s="78">
        <f t="shared" si="133"/>
        <v>72.36</v>
      </c>
    </row>
    <row r="4111" spans="1:10" ht="15.5">
      <c r="A4111" s="34">
        <f t="shared" si="132"/>
        <v>4107</v>
      </c>
      <c r="B4111" s="81" t="s">
        <v>186</v>
      </c>
      <c r="C4111" s="81" t="s">
        <v>8474</v>
      </c>
      <c r="D4111" s="81" t="s">
        <v>8475</v>
      </c>
      <c r="E4111" s="81">
        <v>1</v>
      </c>
      <c r="F4111" s="81" t="s">
        <v>6870</v>
      </c>
      <c r="G4111" s="81">
        <v>1</v>
      </c>
      <c r="H4111" s="82">
        <v>102.3</v>
      </c>
      <c r="I4111" s="92">
        <v>0.28000000000000003</v>
      </c>
      <c r="J4111" s="78">
        <f t="shared" si="133"/>
        <v>73.655999999999992</v>
      </c>
    </row>
    <row r="4112" spans="1:10" ht="15.5">
      <c r="A4112" s="34">
        <f t="shared" si="132"/>
        <v>4108</v>
      </c>
      <c r="B4112" s="81" t="s">
        <v>186</v>
      </c>
      <c r="C4112" s="81" t="s">
        <v>8476</v>
      </c>
      <c r="D4112" s="81" t="s">
        <v>8477</v>
      </c>
      <c r="E4112" s="81">
        <v>1</v>
      </c>
      <c r="F4112" s="81" t="s">
        <v>6870</v>
      </c>
      <c r="G4112" s="81">
        <v>1</v>
      </c>
      <c r="H4112" s="82">
        <v>140.4</v>
      </c>
      <c r="I4112" s="92">
        <v>0.28000000000000003</v>
      </c>
      <c r="J4112" s="78">
        <f t="shared" si="133"/>
        <v>101.08799999999999</v>
      </c>
    </row>
    <row r="4113" spans="1:10" ht="15.5">
      <c r="A4113" s="34">
        <f t="shared" si="132"/>
        <v>4109</v>
      </c>
      <c r="B4113" s="81" t="s">
        <v>186</v>
      </c>
      <c r="C4113" s="81" t="s">
        <v>8478</v>
      </c>
      <c r="D4113" s="81" t="s">
        <v>8479</v>
      </c>
      <c r="E4113" s="81">
        <v>1</v>
      </c>
      <c r="F4113" s="81" t="s">
        <v>6870</v>
      </c>
      <c r="G4113" s="81">
        <v>1</v>
      </c>
      <c r="H4113" s="82">
        <v>65.900000000000006</v>
      </c>
      <c r="I4113" s="92">
        <v>0.28000000000000003</v>
      </c>
      <c r="J4113" s="78">
        <f t="shared" si="133"/>
        <v>47.448</v>
      </c>
    </row>
    <row r="4114" spans="1:10" ht="15.5">
      <c r="A4114" s="34">
        <f t="shared" si="132"/>
        <v>4110</v>
      </c>
      <c r="B4114" s="81" t="s">
        <v>186</v>
      </c>
      <c r="C4114" s="81" t="s">
        <v>8480</v>
      </c>
      <c r="D4114" s="81" t="s">
        <v>8481</v>
      </c>
      <c r="E4114" s="81">
        <v>1</v>
      </c>
      <c r="F4114" s="81" t="s">
        <v>6870</v>
      </c>
      <c r="G4114" s="81">
        <v>1</v>
      </c>
      <c r="H4114" s="82">
        <v>10</v>
      </c>
      <c r="I4114" s="92">
        <v>0.28000000000000003</v>
      </c>
      <c r="J4114" s="78">
        <f t="shared" si="133"/>
        <v>7.1999999999999993</v>
      </c>
    </row>
    <row r="4115" spans="1:10" ht="15.5">
      <c r="A4115" s="34">
        <f t="shared" si="132"/>
        <v>4111</v>
      </c>
      <c r="B4115" s="81" t="s">
        <v>186</v>
      </c>
      <c r="C4115" s="81" t="s">
        <v>8482</v>
      </c>
      <c r="D4115" s="81" t="s">
        <v>8483</v>
      </c>
      <c r="E4115" s="81">
        <v>1</v>
      </c>
      <c r="F4115" s="81" t="s">
        <v>6870</v>
      </c>
      <c r="G4115" s="81">
        <v>1</v>
      </c>
      <c r="H4115" s="82">
        <v>40</v>
      </c>
      <c r="I4115" s="92">
        <v>0.28000000000000003</v>
      </c>
      <c r="J4115" s="78">
        <f t="shared" si="133"/>
        <v>28.799999999999997</v>
      </c>
    </row>
    <row r="4116" spans="1:10" ht="15.5">
      <c r="A4116" s="34">
        <f t="shared" si="132"/>
        <v>4112</v>
      </c>
      <c r="B4116" s="81" t="s">
        <v>186</v>
      </c>
      <c r="C4116" s="81" t="s">
        <v>8484</v>
      </c>
      <c r="D4116" s="81" t="s">
        <v>8485</v>
      </c>
      <c r="E4116" s="81">
        <v>1</v>
      </c>
      <c r="F4116" s="81" t="s">
        <v>6870</v>
      </c>
      <c r="G4116" s="81">
        <v>1</v>
      </c>
      <c r="H4116" s="82">
        <v>2717</v>
      </c>
      <c r="I4116" s="92">
        <v>0.28000000000000003</v>
      </c>
      <c r="J4116" s="78">
        <f t="shared" si="133"/>
        <v>1956.24</v>
      </c>
    </row>
    <row r="4117" spans="1:10" ht="15.5">
      <c r="A4117" s="34">
        <f t="shared" si="132"/>
        <v>4113</v>
      </c>
      <c r="B4117" s="81" t="s">
        <v>186</v>
      </c>
      <c r="C4117" s="81" t="s">
        <v>8486</v>
      </c>
      <c r="D4117" s="81" t="s">
        <v>8487</v>
      </c>
      <c r="E4117" s="81">
        <v>1</v>
      </c>
      <c r="F4117" s="81" t="s">
        <v>6870</v>
      </c>
      <c r="G4117" s="81">
        <v>1</v>
      </c>
      <c r="H4117" s="82">
        <v>217</v>
      </c>
      <c r="I4117" s="92">
        <v>0.28000000000000003</v>
      </c>
      <c r="J4117" s="78">
        <f t="shared" si="133"/>
        <v>156.23999999999998</v>
      </c>
    </row>
    <row r="4118" spans="1:10" ht="15.5">
      <c r="A4118" s="34">
        <f t="shared" si="132"/>
        <v>4114</v>
      </c>
      <c r="B4118" s="81" t="s">
        <v>186</v>
      </c>
      <c r="C4118" s="81" t="s">
        <v>8488</v>
      </c>
      <c r="D4118" s="81" t="s">
        <v>8489</v>
      </c>
      <c r="E4118" s="81">
        <v>1</v>
      </c>
      <c r="F4118" s="81" t="s">
        <v>6870</v>
      </c>
      <c r="G4118" s="81">
        <v>1</v>
      </c>
      <c r="H4118" s="82">
        <v>217</v>
      </c>
      <c r="I4118" s="92">
        <v>0.28000000000000003</v>
      </c>
      <c r="J4118" s="78">
        <f t="shared" si="133"/>
        <v>156.23999999999998</v>
      </c>
    </row>
    <row r="4119" spans="1:10" ht="15.5">
      <c r="A4119" s="34">
        <f t="shared" ref="A4119:A4182" si="134">SUM(A4118+1)</f>
        <v>4115</v>
      </c>
      <c r="B4119" s="81" t="s">
        <v>186</v>
      </c>
      <c r="C4119" s="81" t="s">
        <v>8490</v>
      </c>
      <c r="D4119" s="81" t="s">
        <v>8491</v>
      </c>
      <c r="E4119" s="81">
        <v>1</v>
      </c>
      <c r="F4119" s="81" t="s">
        <v>6870</v>
      </c>
      <c r="G4119" s="81">
        <v>1</v>
      </c>
      <c r="H4119" s="82">
        <v>217</v>
      </c>
      <c r="I4119" s="92">
        <v>0.28000000000000003</v>
      </c>
      <c r="J4119" s="78">
        <f t="shared" si="133"/>
        <v>156.23999999999998</v>
      </c>
    </row>
    <row r="4120" spans="1:10" ht="15.5">
      <c r="A4120" s="34">
        <f t="shared" si="134"/>
        <v>4116</v>
      </c>
      <c r="B4120" s="81" t="s">
        <v>186</v>
      </c>
      <c r="C4120" s="81" t="s">
        <v>8492</v>
      </c>
      <c r="D4120" s="81" t="s">
        <v>8493</v>
      </c>
      <c r="E4120" s="81">
        <v>1</v>
      </c>
      <c r="F4120" s="81" t="s">
        <v>6870</v>
      </c>
      <c r="G4120" s="81">
        <v>1</v>
      </c>
      <c r="H4120" s="82">
        <v>94.25</v>
      </c>
      <c r="I4120" s="92">
        <v>0.28000000000000003</v>
      </c>
      <c r="J4120" s="78">
        <f t="shared" si="133"/>
        <v>67.86</v>
      </c>
    </row>
    <row r="4121" spans="1:10" ht="15.5">
      <c r="A4121" s="34">
        <f t="shared" si="134"/>
        <v>4117</v>
      </c>
      <c r="B4121" s="81" t="s">
        <v>186</v>
      </c>
      <c r="C4121" s="81" t="s">
        <v>8494</v>
      </c>
      <c r="D4121" s="81" t="s">
        <v>8495</v>
      </c>
      <c r="E4121" s="81">
        <v>1</v>
      </c>
      <c r="F4121" s="81" t="s">
        <v>6870</v>
      </c>
      <c r="G4121" s="81">
        <v>1</v>
      </c>
      <c r="H4121" s="82">
        <v>217</v>
      </c>
      <c r="I4121" s="92">
        <v>0.28000000000000003</v>
      </c>
      <c r="J4121" s="78">
        <f t="shared" si="133"/>
        <v>156.23999999999998</v>
      </c>
    </row>
    <row r="4122" spans="1:10" ht="15.5">
      <c r="A4122" s="34">
        <f t="shared" si="134"/>
        <v>4118</v>
      </c>
      <c r="B4122" s="81" t="s">
        <v>186</v>
      </c>
      <c r="C4122" s="81" t="s">
        <v>8496</v>
      </c>
      <c r="D4122" s="81" t="s">
        <v>8497</v>
      </c>
      <c r="E4122" s="81">
        <v>1</v>
      </c>
      <c r="F4122" s="81" t="s">
        <v>6870</v>
      </c>
      <c r="G4122" s="81">
        <v>1</v>
      </c>
      <c r="H4122" s="82">
        <v>245</v>
      </c>
      <c r="I4122" s="92">
        <v>0.28000000000000003</v>
      </c>
      <c r="J4122" s="78">
        <f t="shared" si="133"/>
        <v>176.4</v>
      </c>
    </row>
    <row r="4123" spans="1:10" ht="15.5">
      <c r="A4123" s="34">
        <f t="shared" si="134"/>
        <v>4119</v>
      </c>
      <c r="B4123" s="81" t="s">
        <v>186</v>
      </c>
      <c r="C4123" s="81" t="s">
        <v>8498</v>
      </c>
      <c r="D4123" s="81" t="s">
        <v>8499</v>
      </c>
      <c r="E4123" s="81">
        <v>1</v>
      </c>
      <c r="F4123" s="81" t="s">
        <v>6870</v>
      </c>
      <c r="G4123" s="81">
        <v>1</v>
      </c>
      <c r="H4123" s="82">
        <v>296</v>
      </c>
      <c r="I4123" s="92">
        <v>0.28000000000000003</v>
      </c>
      <c r="J4123" s="78">
        <f t="shared" si="133"/>
        <v>213.12</v>
      </c>
    </row>
    <row r="4124" spans="1:10" ht="15.5">
      <c r="A4124" s="34">
        <f t="shared" si="134"/>
        <v>4120</v>
      </c>
      <c r="B4124" s="81" t="s">
        <v>186</v>
      </c>
      <c r="C4124" s="81" t="s">
        <v>8500</v>
      </c>
      <c r="D4124" s="81" t="s">
        <v>8501</v>
      </c>
      <c r="E4124" s="81">
        <v>1</v>
      </c>
      <c r="F4124" s="81" t="s">
        <v>6870</v>
      </c>
      <c r="G4124" s="81">
        <v>1</v>
      </c>
      <c r="H4124" s="82">
        <v>450</v>
      </c>
      <c r="I4124" s="92">
        <v>0.28000000000000003</v>
      </c>
      <c r="J4124" s="78">
        <f t="shared" si="133"/>
        <v>324</v>
      </c>
    </row>
    <row r="4125" spans="1:10" ht="15.5">
      <c r="A4125" s="34">
        <f t="shared" si="134"/>
        <v>4121</v>
      </c>
      <c r="B4125" s="81" t="s">
        <v>186</v>
      </c>
      <c r="C4125" s="81" t="s">
        <v>8502</v>
      </c>
      <c r="D4125" s="81" t="s">
        <v>8503</v>
      </c>
      <c r="E4125" s="81">
        <v>1</v>
      </c>
      <c r="F4125" s="81" t="s">
        <v>6870</v>
      </c>
      <c r="G4125" s="81">
        <v>1</v>
      </c>
      <c r="H4125" s="82">
        <v>245</v>
      </c>
      <c r="I4125" s="92">
        <v>0.28000000000000003</v>
      </c>
      <c r="J4125" s="78">
        <f t="shared" si="133"/>
        <v>176.4</v>
      </c>
    </row>
    <row r="4126" spans="1:10" ht="15.5">
      <c r="A4126" s="34">
        <f t="shared" si="134"/>
        <v>4122</v>
      </c>
      <c r="B4126" s="81" t="s">
        <v>186</v>
      </c>
      <c r="C4126" s="81" t="s">
        <v>8504</v>
      </c>
      <c r="D4126" s="81" t="s">
        <v>8505</v>
      </c>
      <c r="E4126" s="81">
        <v>1</v>
      </c>
      <c r="F4126" s="81" t="s">
        <v>6870</v>
      </c>
      <c r="G4126" s="81">
        <v>1</v>
      </c>
      <c r="H4126" s="82">
        <v>7.25</v>
      </c>
      <c r="I4126" s="92">
        <v>0.28000000000000003</v>
      </c>
      <c r="J4126" s="78">
        <f t="shared" si="133"/>
        <v>5.22</v>
      </c>
    </row>
    <row r="4127" spans="1:10" ht="15.5">
      <c r="A4127" s="34">
        <f t="shared" si="134"/>
        <v>4123</v>
      </c>
      <c r="B4127" s="81" t="s">
        <v>186</v>
      </c>
      <c r="C4127" s="81" t="s">
        <v>8506</v>
      </c>
      <c r="D4127" s="81" t="s">
        <v>8507</v>
      </c>
      <c r="E4127" s="81">
        <v>1</v>
      </c>
      <c r="F4127" s="81" t="s">
        <v>6870</v>
      </c>
      <c r="G4127" s="81">
        <v>1</v>
      </c>
      <c r="H4127" s="82">
        <v>15.8</v>
      </c>
      <c r="I4127" s="92">
        <v>0.28000000000000003</v>
      </c>
      <c r="J4127" s="78">
        <f t="shared" si="133"/>
        <v>11.375999999999999</v>
      </c>
    </row>
    <row r="4128" spans="1:10" ht="15.5">
      <c r="A4128" s="34">
        <f t="shared" si="134"/>
        <v>4124</v>
      </c>
      <c r="B4128" s="81" t="s">
        <v>186</v>
      </c>
      <c r="C4128" s="81" t="s">
        <v>8508</v>
      </c>
      <c r="D4128" s="81" t="s">
        <v>8509</v>
      </c>
      <c r="E4128" s="81">
        <v>1</v>
      </c>
      <c r="F4128" s="81" t="s">
        <v>6870</v>
      </c>
      <c r="G4128" s="81">
        <v>1</v>
      </c>
      <c r="H4128" s="82">
        <v>58</v>
      </c>
      <c r="I4128" s="92">
        <v>0.28000000000000003</v>
      </c>
      <c r="J4128" s="78">
        <f t="shared" si="133"/>
        <v>41.76</v>
      </c>
    </row>
    <row r="4129" spans="1:10" ht="15.5">
      <c r="A4129" s="34">
        <f t="shared" si="134"/>
        <v>4125</v>
      </c>
      <c r="B4129" s="81" t="s">
        <v>186</v>
      </c>
      <c r="C4129" s="81" t="s">
        <v>8510</v>
      </c>
      <c r="D4129" s="81" t="s">
        <v>8511</v>
      </c>
      <c r="E4129" s="81">
        <v>1</v>
      </c>
      <c r="F4129" s="81" t="s">
        <v>6870</v>
      </c>
      <c r="G4129" s="81">
        <v>1</v>
      </c>
      <c r="H4129" s="82">
        <v>217</v>
      </c>
      <c r="I4129" s="92">
        <v>0.28000000000000003</v>
      </c>
      <c r="J4129" s="78">
        <f t="shared" si="133"/>
        <v>156.23999999999998</v>
      </c>
    </row>
    <row r="4130" spans="1:10" ht="15.5">
      <c r="A4130" s="34">
        <f t="shared" si="134"/>
        <v>4126</v>
      </c>
      <c r="B4130" s="81" t="s">
        <v>186</v>
      </c>
      <c r="C4130" s="81" t="s">
        <v>8512</v>
      </c>
      <c r="D4130" s="81" t="s">
        <v>8513</v>
      </c>
      <c r="E4130" s="81">
        <v>1</v>
      </c>
      <c r="F4130" s="81" t="s">
        <v>6870</v>
      </c>
      <c r="G4130" s="81">
        <v>1</v>
      </c>
      <c r="H4130" s="82">
        <v>1489</v>
      </c>
      <c r="I4130" s="92">
        <v>0.28000000000000003</v>
      </c>
      <c r="J4130" s="78">
        <f t="shared" si="133"/>
        <v>1072.08</v>
      </c>
    </row>
    <row r="4131" spans="1:10" ht="15.5">
      <c r="A4131" s="34">
        <f t="shared" si="134"/>
        <v>4127</v>
      </c>
      <c r="B4131" s="81" t="s">
        <v>186</v>
      </c>
      <c r="C4131" s="81" t="s">
        <v>8514</v>
      </c>
      <c r="D4131" s="81" t="s">
        <v>8515</v>
      </c>
      <c r="E4131" s="81">
        <v>1</v>
      </c>
      <c r="F4131" s="81" t="s">
        <v>6870</v>
      </c>
      <c r="G4131" s="81">
        <v>1</v>
      </c>
      <c r="H4131" s="82">
        <v>428</v>
      </c>
      <c r="I4131" s="92">
        <v>0.28000000000000003</v>
      </c>
      <c r="J4131" s="78">
        <f t="shared" si="133"/>
        <v>308.15999999999997</v>
      </c>
    </row>
    <row r="4132" spans="1:10" ht="15.5">
      <c r="A4132" s="34">
        <f t="shared" si="134"/>
        <v>4128</v>
      </c>
      <c r="B4132" s="81" t="s">
        <v>186</v>
      </c>
      <c r="C4132" s="81" t="s">
        <v>8516</v>
      </c>
      <c r="D4132" s="81" t="s">
        <v>8517</v>
      </c>
      <c r="E4132" s="81">
        <v>1</v>
      </c>
      <c r="F4132" s="81" t="s">
        <v>6870</v>
      </c>
      <c r="G4132" s="81">
        <v>1</v>
      </c>
      <c r="H4132" s="82">
        <v>1489</v>
      </c>
      <c r="I4132" s="92">
        <v>0.28000000000000003</v>
      </c>
      <c r="J4132" s="78">
        <f t="shared" si="133"/>
        <v>1072.08</v>
      </c>
    </row>
    <row r="4133" spans="1:10" ht="15.5">
      <c r="A4133" s="34">
        <f t="shared" si="134"/>
        <v>4129</v>
      </c>
      <c r="B4133" s="81" t="s">
        <v>186</v>
      </c>
      <c r="C4133" s="81" t="s">
        <v>8518</v>
      </c>
      <c r="D4133" s="81" t="s">
        <v>8519</v>
      </c>
      <c r="E4133" s="81">
        <v>1</v>
      </c>
      <c r="F4133" s="81" t="s">
        <v>6870</v>
      </c>
      <c r="G4133" s="81">
        <v>1</v>
      </c>
      <c r="H4133" s="82">
        <v>1489</v>
      </c>
      <c r="I4133" s="92">
        <v>0.28000000000000003</v>
      </c>
      <c r="J4133" s="78">
        <f t="shared" si="133"/>
        <v>1072.08</v>
      </c>
    </row>
    <row r="4134" spans="1:10" ht="15.5">
      <c r="A4134" s="34">
        <f t="shared" si="134"/>
        <v>4130</v>
      </c>
      <c r="B4134" s="81" t="s">
        <v>186</v>
      </c>
      <c r="C4134" s="81" t="s">
        <v>8520</v>
      </c>
      <c r="D4134" s="81" t="s">
        <v>8521</v>
      </c>
      <c r="E4134" s="81">
        <v>1</v>
      </c>
      <c r="F4134" s="81" t="s">
        <v>6870</v>
      </c>
      <c r="G4134" s="81">
        <v>1</v>
      </c>
      <c r="H4134" s="82">
        <v>1489</v>
      </c>
      <c r="I4134" s="92">
        <v>0.28000000000000003</v>
      </c>
      <c r="J4134" s="78">
        <f t="shared" si="133"/>
        <v>1072.08</v>
      </c>
    </row>
    <row r="4135" spans="1:10" ht="29">
      <c r="A4135" s="34">
        <f t="shared" si="134"/>
        <v>4131</v>
      </c>
      <c r="B4135" s="81" t="s">
        <v>186</v>
      </c>
      <c r="C4135" s="81" t="s">
        <v>8522</v>
      </c>
      <c r="D4135" s="81" t="s">
        <v>8523</v>
      </c>
      <c r="E4135" s="81">
        <v>1</v>
      </c>
      <c r="F4135" s="81" t="s">
        <v>6870</v>
      </c>
      <c r="G4135" s="81">
        <v>1</v>
      </c>
      <c r="H4135" s="82">
        <v>1551</v>
      </c>
      <c r="I4135" s="92">
        <v>0.28000000000000003</v>
      </c>
      <c r="J4135" s="78">
        <f t="shared" si="133"/>
        <v>1116.72</v>
      </c>
    </row>
    <row r="4136" spans="1:10" ht="15.5">
      <c r="A4136" s="34">
        <f t="shared" si="134"/>
        <v>4132</v>
      </c>
      <c r="B4136" s="81" t="s">
        <v>186</v>
      </c>
      <c r="C4136" s="81" t="s">
        <v>8524</v>
      </c>
      <c r="D4136" s="81" t="s">
        <v>8525</v>
      </c>
      <c r="E4136" s="81">
        <v>1</v>
      </c>
      <c r="F4136" s="81" t="s">
        <v>6870</v>
      </c>
      <c r="G4136" s="81">
        <v>1</v>
      </c>
      <c r="H4136" s="82">
        <v>1470.5</v>
      </c>
      <c r="I4136" s="92">
        <v>0.28000000000000003</v>
      </c>
      <c r="J4136" s="78">
        <f t="shared" si="133"/>
        <v>1058.76</v>
      </c>
    </row>
    <row r="4137" spans="1:10" ht="15.5">
      <c r="A4137" s="34">
        <f t="shared" si="134"/>
        <v>4133</v>
      </c>
      <c r="B4137" s="81" t="s">
        <v>186</v>
      </c>
      <c r="C4137" s="81" t="s">
        <v>8526</v>
      </c>
      <c r="D4137" s="81" t="s">
        <v>8527</v>
      </c>
      <c r="E4137" s="81">
        <v>1</v>
      </c>
      <c r="F4137" s="81" t="s">
        <v>6870</v>
      </c>
      <c r="G4137" s="81">
        <v>1</v>
      </c>
      <c r="H4137" s="82">
        <v>1470.5</v>
      </c>
      <c r="I4137" s="92">
        <v>0.28000000000000003</v>
      </c>
      <c r="J4137" s="78">
        <f t="shared" si="133"/>
        <v>1058.76</v>
      </c>
    </row>
    <row r="4138" spans="1:10" ht="15.5">
      <c r="A4138" s="34">
        <f t="shared" si="134"/>
        <v>4134</v>
      </c>
      <c r="B4138" s="81" t="s">
        <v>186</v>
      </c>
      <c r="C4138" s="81" t="s">
        <v>8528</v>
      </c>
      <c r="D4138" s="81" t="s">
        <v>8529</v>
      </c>
      <c r="E4138" s="81">
        <v>1</v>
      </c>
      <c r="F4138" s="81" t="s">
        <v>6870</v>
      </c>
      <c r="G4138" s="81">
        <v>1</v>
      </c>
      <c r="H4138" s="82">
        <v>368</v>
      </c>
      <c r="I4138" s="92">
        <v>0.28000000000000003</v>
      </c>
      <c r="J4138" s="78">
        <f t="shared" si="133"/>
        <v>264.95999999999998</v>
      </c>
    </row>
    <row r="4139" spans="1:10" ht="29">
      <c r="A4139" s="34">
        <f t="shared" si="134"/>
        <v>4135</v>
      </c>
      <c r="B4139" s="81" t="s">
        <v>186</v>
      </c>
      <c r="C4139" s="81" t="s">
        <v>8530</v>
      </c>
      <c r="D4139" s="81" t="s">
        <v>8531</v>
      </c>
      <c r="E4139" s="81">
        <v>1</v>
      </c>
      <c r="F4139" s="81" t="s">
        <v>6870</v>
      </c>
      <c r="G4139" s="81">
        <v>1</v>
      </c>
      <c r="H4139" s="82">
        <v>1603.25</v>
      </c>
      <c r="I4139" s="92">
        <v>0.28000000000000003</v>
      </c>
      <c r="J4139" s="78">
        <f t="shared" si="133"/>
        <v>1154.3399999999999</v>
      </c>
    </row>
    <row r="4140" spans="1:10" ht="29">
      <c r="A4140" s="34">
        <f t="shared" si="134"/>
        <v>4136</v>
      </c>
      <c r="B4140" s="81" t="s">
        <v>186</v>
      </c>
      <c r="C4140" s="81" t="s">
        <v>8532</v>
      </c>
      <c r="D4140" s="81" t="s">
        <v>8533</v>
      </c>
      <c r="E4140" s="81">
        <v>1</v>
      </c>
      <c r="F4140" s="81" t="s">
        <v>6870</v>
      </c>
      <c r="G4140" s="81">
        <v>1</v>
      </c>
      <c r="H4140" s="82">
        <v>1584.75</v>
      </c>
      <c r="I4140" s="92">
        <v>0.28000000000000003</v>
      </c>
      <c r="J4140" s="78">
        <f t="shared" si="133"/>
        <v>1141.02</v>
      </c>
    </row>
    <row r="4141" spans="1:10" ht="29">
      <c r="A4141" s="34">
        <f t="shared" si="134"/>
        <v>4137</v>
      </c>
      <c r="B4141" s="81" t="s">
        <v>186</v>
      </c>
      <c r="C4141" s="81" t="s">
        <v>8534</v>
      </c>
      <c r="D4141" s="81" t="s">
        <v>8535</v>
      </c>
      <c r="E4141" s="81">
        <v>1</v>
      </c>
      <c r="F4141" s="81" t="s">
        <v>6870</v>
      </c>
      <c r="G4141" s="81">
        <v>1</v>
      </c>
      <c r="H4141" s="82">
        <v>1864</v>
      </c>
      <c r="I4141" s="92">
        <v>0.28000000000000003</v>
      </c>
      <c r="J4141" s="78">
        <f t="shared" si="133"/>
        <v>1342.08</v>
      </c>
    </row>
    <row r="4142" spans="1:10" ht="29">
      <c r="A4142" s="34">
        <f t="shared" si="134"/>
        <v>4138</v>
      </c>
      <c r="B4142" s="81" t="s">
        <v>186</v>
      </c>
      <c r="C4142" s="81" t="s">
        <v>8536</v>
      </c>
      <c r="D4142" s="81" t="s">
        <v>8537</v>
      </c>
      <c r="E4142" s="81">
        <v>1</v>
      </c>
      <c r="F4142" s="81" t="s">
        <v>6870</v>
      </c>
      <c r="G4142" s="81">
        <v>1</v>
      </c>
      <c r="H4142" s="82">
        <v>1551</v>
      </c>
      <c r="I4142" s="92">
        <v>0.28000000000000003</v>
      </c>
      <c r="J4142" s="78">
        <f t="shared" si="133"/>
        <v>1116.72</v>
      </c>
    </row>
    <row r="4143" spans="1:10" ht="15.5">
      <c r="A4143" s="34">
        <f t="shared" si="134"/>
        <v>4139</v>
      </c>
      <c r="B4143" s="81" t="s">
        <v>186</v>
      </c>
      <c r="C4143" s="81" t="s">
        <v>8538</v>
      </c>
      <c r="D4143" s="81" t="s">
        <v>8539</v>
      </c>
      <c r="E4143" s="81">
        <v>1</v>
      </c>
      <c r="F4143" s="81" t="s">
        <v>6870</v>
      </c>
      <c r="G4143" s="81">
        <v>1</v>
      </c>
      <c r="H4143" s="82">
        <v>1489</v>
      </c>
      <c r="I4143" s="92">
        <v>0.28000000000000003</v>
      </c>
      <c r="J4143" s="78">
        <f t="shared" si="133"/>
        <v>1072.08</v>
      </c>
    </row>
    <row r="4144" spans="1:10" ht="15.5">
      <c r="A4144" s="34">
        <f t="shared" si="134"/>
        <v>4140</v>
      </c>
      <c r="B4144" s="81" t="s">
        <v>186</v>
      </c>
      <c r="C4144" s="81" t="s">
        <v>8540</v>
      </c>
      <c r="D4144" s="81" t="s">
        <v>8539</v>
      </c>
      <c r="E4144" s="81">
        <v>1</v>
      </c>
      <c r="F4144" s="81" t="s">
        <v>6870</v>
      </c>
      <c r="G4144" s="81">
        <v>1</v>
      </c>
      <c r="H4144" s="82">
        <v>1470.5</v>
      </c>
      <c r="I4144" s="92">
        <v>0.28000000000000003</v>
      </c>
      <c r="J4144" s="78">
        <f t="shared" si="133"/>
        <v>1058.76</v>
      </c>
    </row>
    <row r="4145" spans="1:10" ht="29">
      <c r="A4145" s="34">
        <f t="shared" si="134"/>
        <v>4141</v>
      </c>
      <c r="B4145" s="81" t="s">
        <v>186</v>
      </c>
      <c r="C4145" s="81" t="s">
        <v>8541</v>
      </c>
      <c r="D4145" s="81" t="s">
        <v>8542</v>
      </c>
      <c r="E4145" s="81">
        <v>1</v>
      </c>
      <c r="F4145" s="81" t="s">
        <v>6870</v>
      </c>
      <c r="G4145" s="81">
        <v>1</v>
      </c>
      <c r="H4145" s="82">
        <v>1750</v>
      </c>
      <c r="I4145" s="92">
        <v>0.28000000000000003</v>
      </c>
      <c r="J4145" s="78">
        <f t="shared" ref="J4145:J4208" si="135">H4145*(1-I4145)</f>
        <v>1260</v>
      </c>
    </row>
    <row r="4146" spans="1:10" ht="15.5">
      <c r="A4146" s="34">
        <f t="shared" si="134"/>
        <v>4142</v>
      </c>
      <c r="B4146" s="81" t="s">
        <v>186</v>
      </c>
      <c r="C4146" s="81" t="s">
        <v>8543</v>
      </c>
      <c r="D4146" s="81" t="s">
        <v>8544</v>
      </c>
      <c r="E4146" s="81">
        <v>1</v>
      </c>
      <c r="F4146" s="81" t="s">
        <v>6870</v>
      </c>
      <c r="G4146" s="81">
        <v>1</v>
      </c>
      <c r="H4146" s="82">
        <v>1551</v>
      </c>
      <c r="I4146" s="92">
        <v>0.28000000000000003</v>
      </c>
      <c r="J4146" s="78">
        <f t="shared" si="135"/>
        <v>1116.72</v>
      </c>
    </row>
    <row r="4147" spans="1:10" ht="15.5">
      <c r="A4147" s="34">
        <f t="shared" si="134"/>
        <v>4143</v>
      </c>
      <c r="B4147" s="81" t="s">
        <v>186</v>
      </c>
      <c r="C4147" s="81" t="s">
        <v>8545</v>
      </c>
      <c r="D4147" s="81" t="s">
        <v>8546</v>
      </c>
      <c r="E4147" s="81">
        <v>1</v>
      </c>
      <c r="F4147" s="81" t="s">
        <v>6870</v>
      </c>
      <c r="G4147" s="81">
        <v>1</v>
      </c>
      <c r="H4147" s="82">
        <v>1489</v>
      </c>
      <c r="I4147" s="92">
        <v>0.28000000000000003</v>
      </c>
      <c r="J4147" s="78">
        <f t="shared" si="135"/>
        <v>1072.08</v>
      </c>
    </row>
    <row r="4148" spans="1:10" ht="15.5">
      <c r="A4148" s="34">
        <f t="shared" si="134"/>
        <v>4144</v>
      </c>
      <c r="B4148" s="81" t="s">
        <v>186</v>
      </c>
      <c r="C4148" s="81" t="s">
        <v>8547</v>
      </c>
      <c r="D4148" s="81" t="s">
        <v>8546</v>
      </c>
      <c r="E4148" s="81">
        <v>1</v>
      </c>
      <c r="F4148" s="81" t="s">
        <v>6870</v>
      </c>
      <c r="G4148" s="81">
        <v>1</v>
      </c>
      <c r="H4148" s="82">
        <v>1470.5</v>
      </c>
      <c r="I4148" s="92">
        <v>0.28000000000000003</v>
      </c>
      <c r="J4148" s="78">
        <f t="shared" si="135"/>
        <v>1058.76</v>
      </c>
    </row>
    <row r="4149" spans="1:10" ht="29">
      <c r="A4149" s="34">
        <f t="shared" si="134"/>
        <v>4145</v>
      </c>
      <c r="B4149" s="81" t="s">
        <v>186</v>
      </c>
      <c r="C4149" s="81" t="s">
        <v>8548</v>
      </c>
      <c r="D4149" s="81" t="s">
        <v>8549</v>
      </c>
      <c r="E4149" s="81">
        <v>1</v>
      </c>
      <c r="F4149" s="81" t="s">
        <v>6870</v>
      </c>
      <c r="G4149" s="81">
        <v>1</v>
      </c>
      <c r="H4149" s="82">
        <v>1750</v>
      </c>
      <c r="I4149" s="92">
        <v>0.28000000000000003</v>
      </c>
      <c r="J4149" s="78">
        <f t="shared" si="135"/>
        <v>1260</v>
      </c>
    </row>
    <row r="4150" spans="1:10" ht="15.5">
      <c r="A4150" s="34">
        <f t="shared" si="134"/>
        <v>4146</v>
      </c>
      <c r="B4150" s="81" t="s">
        <v>186</v>
      </c>
      <c r="C4150" s="81" t="s">
        <v>8550</v>
      </c>
      <c r="D4150" s="81" t="s">
        <v>8551</v>
      </c>
      <c r="E4150" s="81">
        <v>1</v>
      </c>
      <c r="F4150" s="81" t="s">
        <v>6870</v>
      </c>
      <c r="G4150" s="81">
        <v>1</v>
      </c>
      <c r="H4150" s="82">
        <v>1551</v>
      </c>
      <c r="I4150" s="92">
        <v>0.28000000000000003</v>
      </c>
      <c r="J4150" s="78">
        <f t="shared" si="135"/>
        <v>1116.72</v>
      </c>
    </row>
    <row r="4151" spans="1:10" ht="15.5">
      <c r="A4151" s="34">
        <f t="shared" si="134"/>
        <v>4147</v>
      </c>
      <c r="B4151" s="81" t="s">
        <v>186</v>
      </c>
      <c r="C4151" s="81" t="s">
        <v>8552</v>
      </c>
      <c r="D4151" s="81" t="s">
        <v>8553</v>
      </c>
      <c r="E4151" s="81">
        <v>1</v>
      </c>
      <c r="F4151" s="81" t="s">
        <v>6870</v>
      </c>
      <c r="G4151" s="81">
        <v>1</v>
      </c>
      <c r="H4151" s="82">
        <v>217.6</v>
      </c>
      <c r="I4151" s="92">
        <v>0.28000000000000003</v>
      </c>
      <c r="J4151" s="78">
        <f t="shared" si="135"/>
        <v>156.672</v>
      </c>
    </row>
    <row r="4152" spans="1:10" ht="15.5">
      <c r="A4152" s="34">
        <f t="shared" si="134"/>
        <v>4148</v>
      </c>
      <c r="B4152" s="81" t="s">
        <v>186</v>
      </c>
      <c r="C4152" s="81" t="s">
        <v>8554</v>
      </c>
      <c r="D4152" s="81" t="s">
        <v>8555</v>
      </c>
      <c r="E4152" s="81">
        <v>1</v>
      </c>
      <c r="F4152" s="81" t="s">
        <v>6870</v>
      </c>
      <c r="G4152" s="81">
        <v>1</v>
      </c>
      <c r="H4152" s="82">
        <v>144.25</v>
      </c>
      <c r="I4152" s="92">
        <v>0.28000000000000003</v>
      </c>
      <c r="J4152" s="78">
        <f t="shared" si="135"/>
        <v>103.86</v>
      </c>
    </row>
    <row r="4153" spans="1:10" ht="15.5">
      <c r="A4153" s="34">
        <f t="shared" si="134"/>
        <v>4149</v>
      </c>
      <c r="B4153" s="81" t="s">
        <v>186</v>
      </c>
      <c r="C4153" s="81" t="s">
        <v>8556</v>
      </c>
      <c r="D4153" s="81" t="s">
        <v>8557</v>
      </c>
      <c r="E4153" s="81">
        <v>1</v>
      </c>
      <c r="F4153" s="81" t="s">
        <v>6870</v>
      </c>
      <c r="G4153" s="81">
        <v>1</v>
      </c>
      <c r="H4153" s="82">
        <v>299.25</v>
      </c>
      <c r="I4153" s="92">
        <v>0.28000000000000003</v>
      </c>
      <c r="J4153" s="78">
        <f t="shared" si="135"/>
        <v>215.45999999999998</v>
      </c>
    </row>
    <row r="4154" spans="1:10" ht="15.5">
      <c r="A4154" s="34">
        <f t="shared" si="134"/>
        <v>4150</v>
      </c>
      <c r="B4154" s="81" t="s">
        <v>186</v>
      </c>
      <c r="C4154" s="81" t="s">
        <v>8558</v>
      </c>
      <c r="D4154" s="81" t="s">
        <v>8559</v>
      </c>
      <c r="E4154" s="81">
        <v>1</v>
      </c>
      <c r="F4154" s="81" t="s">
        <v>6870</v>
      </c>
      <c r="G4154" s="81">
        <v>1</v>
      </c>
      <c r="H4154" s="82">
        <v>77</v>
      </c>
      <c r="I4154" s="92">
        <v>0.28000000000000003</v>
      </c>
      <c r="J4154" s="78">
        <f t="shared" si="135"/>
        <v>55.44</v>
      </c>
    </row>
    <row r="4155" spans="1:10" ht="15.5">
      <c r="A4155" s="34">
        <f t="shared" si="134"/>
        <v>4151</v>
      </c>
      <c r="B4155" s="81" t="s">
        <v>186</v>
      </c>
      <c r="C4155" s="81" t="s">
        <v>8560</v>
      </c>
      <c r="D4155" s="81" t="s">
        <v>8561</v>
      </c>
      <c r="E4155" s="81">
        <v>1</v>
      </c>
      <c r="F4155" s="81" t="s">
        <v>6870</v>
      </c>
      <c r="G4155" s="81">
        <v>1</v>
      </c>
      <c r="H4155" s="82">
        <v>77.599999999999994</v>
      </c>
      <c r="I4155" s="92">
        <v>0.28000000000000003</v>
      </c>
      <c r="J4155" s="78">
        <f t="shared" si="135"/>
        <v>55.871999999999993</v>
      </c>
    </row>
    <row r="4156" spans="1:10" ht="15.5">
      <c r="A4156" s="34">
        <f t="shared" si="134"/>
        <v>4152</v>
      </c>
      <c r="B4156" s="81" t="s">
        <v>186</v>
      </c>
      <c r="C4156" s="81" t="s">
        <v>8562</v>
      </c>
      <c r="D4156" s="81" t="s">
        <v>8563</v>
      </c>
      <c r="E4156" s="81">
        <v>1</v>
      </c>
      <c r="F4156" s="81" t="s">
        <v>6870</v>
      </c>
      <c r="G4156" s="81">
        <v>1</v>
      </c>
      <c r="H4156" s="82">
        <v>105.5</v>
      </c>
      <c r="I4156" s="92">
        <v>0.28000000000000003</v>
      </c>
      <c r="J4156" s="78">
        <f t="shared" si="135"/>
        <v>75.959999999999994</v>
      </c>
    </row>
    <row r="4157" spans="1:10" ht="15.5">
      <c r="A4157" s="34">
        <f t="shared" si="134"/>
        <v>4153</v>
      </c>
      <c r="B4157" s="81" t="s">
        <v>186</v>
      </c>
      <c r="C4157" s="81" t="s">
        <v>8564</v>
      </c>
      <c r="D4157" s="81" t="s">
        <v>8565</v>
      </c>
      <c r="E4157" s="81">
        <v>1</v>
      </c>
      <c r="F4157" s="81" t="s">
        <v>6870</v>
      </c>
      <c r="G4157" s="81">
        <v>1</v>
      </c>
      <c r="H4157" s="82">
        <v>102</v>
      </c>
      <c r="I4157" s="92">
        <v>0.28000000000000003</v>
      </c>
      <c r="J4157" s="78">
        <f t="shared" si="135"/>
        <v>73.44</v>
      </c>
    </row>
    <row r="4158" spans="1:10" ht="15.5">
      <c r="A4158" s="34">
        <f t="shared" si="134"/>
        <v>4154</v>
      </c>
      <c r="B4158" s="81" t="s">
        <v>186</v>
      </c>
      <c r="C4158" s="81" t="s">
        <v>8566</v>
      </c>
      <c r="D4158" s="81" t="s">
        <v>8567</v>
      </c>
      <c r="E4158" s="81">
        <v>1</v>
      </c>
      <c r="F4158" s="81" t="s">
        <v>6870</v>
      </c>
      <c r="G4158" s="81">
        <v>1</v>
      </c>
      <c r="H4158" s="82">
        <v>2665</v>
      </c>
      <c r="I4158" s="92">
        <v>0.28000000000000003</v>
      </c>
      <c r="J4158" s="78">
        <f t="shared" si="135"/>
        <v>1918.8</v>
      </c>
    </row>
    <row r="4159" spans="1:10" ht="15.5">
      <c r="A4159" s="34">
        <f t="shared" si="134"/>
        <v>4155</v>
      </c>
      <c r="B4159" s="81" t="s">
        <v>186</v>
      </c>
      <c r="C4159" s="81" t="s">
        <v>8568</v>
      </c>
      <c r="D4159" s="81" t="s">
        <v>8569</v>
      </c>
      <c r="E4159" s="81">
        <v>1</v>
      </c>
      <c r="F4159" s="81" t="s">
        <v>6870</v>
      </c>
      <c r="G4159" s="81">
        <v>1</v>
      </c>
      <c r="H4159" s="82">
        <v>20.9</v>
      </c>
      <c r="I4159" s="92">
        <v>0.28000000000000003</v>
      </c>
      <c r="J4159" s="78">
        <f t="shared" si="135"/>
        <v>15.047999999999998</v>
      </c>
    </row>
    <row r="4160" spans="1:10" ht="15.5">
      <c r="A4160" s="34">
        <f t="shared" si="134"/>
        <v>4156</v>
      </c>
      <c r="B4160" s="81" t="s">
        <v>186</v>
      </c>
      <c r="C4160" s="81" t="s">
        <v>8570</v>
      </c>
      <c r="D4160" s="81" t="s">
        <v>8571</v>
      </c>
      <c r="E4160" s="81">
        <v>1</v>
      </c>
      <c r="F4160" s="81" t="s">
        <v>6870</v>
      </c>
      <c r="G4160" s="81">
        <v>1</v>
      </c>
      <c r="H4160" s="82">
        <v>20.9</v>
      </c>
      <c r="I4160" s="92">
        <v>0.28000000000000003</v>
      </c>
      <c r="J4160" s="78">
        <f t="shared" si="135"/>
        <v>15.047999999999998</v>
      </c>
    </row>
    <row r="4161" spans="1:10" ht="15.5">
      <c r="A4161" s="34">
        <f t="shared" si="134"/>
        <v>4157</v>
      </c>
      <c r="B4161" s="81" t="s">
        <v>186</v>
      </c>
      <c r="C4161" s="81" t="s">
        <v>8572</v>
      </c>
      <c r="D4161" s="81" t="s">
        <v>8573</v>
      </c>
      <c r="E4161" s="81">
        <v>1</v>
      </c>
      <c r="F4161" s="81" t="s">
        <v>6870</v>
      </c>
      <c r="G4161" s="81">
        <v>1</v>
      </c>
      <c r="H4161" s="82">
        <v>313</v>
      </c>
      <c r="I4161" s="92">
        <v>0.28000000000000003</v>
      </c>
      <c r="J4161" s="78">
        <f t="shared" si="135"/>
        <v>225.35999999999999</v>
      </c>
    </row>
    <row r="4162" spans="1:10" ht="15.5">
      <c r="A4162" s="34">
        <f t="shared" si="134"/>
        <v>4158</v>
      </c>
      <c r="B4162" s="81" t="s">
        <v>186</v>
      </c>
      <c r="C4162" s="81" t="s">
        <v>8574</v>
      </c>
      <c r="D4162" s="81" t="s">
        <v>8575</v>
      </c>
      <c r="E4162" s="81">
        <v>1</v>
      </c>
      <c r="F4162" s="81" t="s">
        <v>6870</v>
      </c>
      <c r="G4162" s="81">
        <v>1</v>
      </c>
      <c r="H4162" s="82">
        <v>106</v>
      </c>
      <c r="I4162" s="92">
        <v>0.28000000000000003</v>
      </c>
      <c r="J4162" s="78">
        <f t="shared" si="135"/>
        <v>76.319999999999993</v>
      </c>
    </row>
    <row r="4163" spans="1:10" ht="15.5">
      <c r="A4163" s="34">
        <f t="shared" si="134"/>
        <v>4159</v>
      </c>
      <c r="B4163" s="81" t="s">
        <v>186</v>
      </c>
      <c r="C4163" s="81" t="s">
        <v>8576</v>
      </c>
      <c r="D4163" s="81" t="s">
        <v>8577</v>
      </c>
      <c r="E4163" s="81">
        <v>1</v>
      </c>
      <c r="F4163" s="81" t="s">
        <v>6870</v>
      </c>
      <c r="G4163" s="81">
        <v>1</v>
      </c>
      <c r="H4163" s="82">
        <v>4224</v>
      </c>
      <c r="I4163" s="92">
        <v>0.28000000000000003</v>
      </c>
      <c r="J4163" s="78">
        <f t="shared" si="135"/>
        <v>3041.2799999999997</v>
      </c>
    </row>
    <row r="4164" spans="1:10" ht="15.5">
      <c r="A4164" s="34">
        <f t="shared" si="134"/>
        <v>4160</v>
      </c>
      <c r="B4164" s="81" t="s">
        <v>186</v>
      </c>
      <c r="C4164" s="81" t="s">
        <v>8578</v>
      </c>
      <c r="D4164" s="81" t="s">
        <v>8579</v>
      </c>
      <c r="E4164" s="81">
        <v>1</v>
      </c>
      <c r="F4164" s="81" t="s">
        <v>6870</v>
      </c>
      <c r="G4164" s="81">
        <v>1</v>
      </c>
      <c r="H4164" s="82">
        <v>402</v>
      </c>
      <c r="I4164" s="92">
        <v>0.28000000000000003</v>
      </c>
      <c r="J4164" s="78">
        <f t="shared" si="135"/>
        <v>289.44</v>
      </c>
    </row>
    <row r="4165" spans="1:10" ht="15.5">
      <c r="A4165" s="34">
        <f t="shared" si="134"/>
        <v>4161</v>
      </c>
      <c r="B4165" s="81" t="s">
        <v>186</v>
      </c>
      <c r="C4165" s="81" t="s">
        <v>8580</v>
      </c>
      <c r="D4165" s="81" t="s">
        <v>8581</v>
      </c>
      <c r="E4165" s="81">
        <v>1</v>
      </c>
      <c r="F4165" s="81" t="s">
        <v>6870</v>
      </c>
      <c r="G4165" s="81">
        <v>1</v>
      </c>
      <c r="H4165" s="82">
        <v>4472</v>
      </c>
      <c r="I4165" s="92">
        <v>0.28000000000000003</v>
      </c>
      <c r="J4165" s="78">
        <f t="shared" si="135"/>
        <v>3219.8399999999997</v>
      </c>
    </row>
    <row r="4166" spans="1:10" ht="15.5">
      <c r="A4166" s="34">
        <f t="shared" si="134"/>
        <v>4162</v>
      </c>
      <c r="B4166" s="81" t="s">
        <v>186</v>
      </c>
      <c r="C4166" s="81" t="s">
        <v>8582</v>
      </c>
      <c r="D4166" s="81" t="s">
        <v>8583</v>
      </c>
      <c r="E4166" s="81">
        <v>1</v>
      </c>
      <c r="F4166" s="81" t="s">
        <v>6870</v>
      </c>
      <c r="G4166" s="81">
        <v>1</v>
      </c>
      <c r="H4166" s="82">
        <v>246</v>
      </c>
      <c r="I4166" s="92">
        <v>0.28000000000000003</v>
      </c>
      <c r="J4166" s="78">
        <f t="shared" si="135"/>
        <v>177.12</v>
      </c>
    </row>
    <row r="4167" spans="1:10" ht="15.5">
      <c r="A4167" s="34">
        <f t="shared" si="134"/>
        <v>4163</v>
      </c>
      <c r="B4167" s="81" t="s">
        <v>186</v>
      </c>
      <c r="C4167" s="81" t="s">
        <v>8584</v>
      </c>
      <c r="D4167" s="81" t="s">
        <v>8585</v>
      </c>
      <c r="E4167" s="81">
        <v>1</v>
      </c>
      <c r="F4167" s="81" t="s">
        <v>6870</v>
      </c>
      <c r="G4167" s="81">
        <v>1</v>
      </c>
      <c r="H4167" s="82">
        <v>135</v>
      </c>
      <c r="I4167" s="92">
        <v>0.28000000000000003</v>
      </c>
      <c r="J4167" s="78">
        <f t="shared" si="135"/>
        <v>97.2</v>
      </c>
    </row>
    <row r="4168" spans="1:10" ht="15.5">
      <c r="A4168" s="34">
        <f t="shared" si="134"/>
        <v>4164</v>
      </c>
      <c r="B4168" s="81" t="s">
        <v>186</v>
      </c>
      <c r="C4168" s="81" t="s">
        <v>8586</v>
      </c>
      <c r="D4168" s="81" t="s">
        <v>8587</v>
      </c>
      <c r="E4168" s="81">
        <v>1</v>
      </c>
      <c r="F4168" s="81" t="s">
        <v>6870</v>
      </c>
      <c r="G4168" s="81">
        <v>1</v>
      </c>
      <c r="H4168" s="82">
        <v>4266</v>
      </c>
      <c r="I4168" s="92">
        <v>0.28000000000000003</v>
      </c>
      <c r="J4168" s="78">
        <f t="shared" si="135"/>
        <v>3071.52</v>
      </c>
    </row>
    <row r="4169" spans="1:10" ht="15.5">
      <c r="A4169" s="34">
        <f t="shared" si="134"/>
        <v>4165</v>
      </c>
      <c r="B4169" s="81" t="s">
        <v>186</v>
      </c>
      <c r="C4169" s="81" t="s">
        <v>8588</v>
      </c>
      <c r="D4169" s="81" t="s">
        <v>8589</v>
      </c>
      <c r="E4169" s="81">
        <v>1</v>
      </c>
      <c r="F4169" s="81" t="s">
        <v>6870</v>
      </c>
      <c r="G4169" s="81">
        <v>1</v>
      </c>
      <c r="H4169" s="82">
        <v>3636</v>
      </c>
      <c r="I4169" s="92">
        <v>0.28000000000000003</v>
      </c>
      <c r="J4169" s="78">
        <f t="shared" si="135"/>
        <v>2617.92</v>
      </c>
    </row>
    <row r="4170" spans="1:10" ht="15.5">
      <c r="A4170" s="34">
        <f t="shared" si="134"/>
        <v>4166</v>
      </c>
      <c r="B4170" s="81" t="s">
        <v>186</v>
      </c>
      <c r="C4170" s="81" t="s">
        <v>8590</v>
      </c>
      <c r="D4170" s="81" t="s">
        <v>8591</v>
      </c>
      <c r="E4170" s="81">
        <v>1</v>
      </c>
      <c r="F4170" s="81" t="s">
        <v>6870</v>
      </c>
      <c r="G4170" s="81">
        <v>1</v>
      </c>
      <c r="H4170" s="82">
        <v>2554</v>
      </c>
      <c r="I4170" s="92">
        <v>0.28000000000000003</v>
      </c>
      <c r="J4170" s="78">
        <f t="shared" si="135"/>
        <v>1838.8799999999999</v>
      </c>
    </row>
    <row r="4171" spans="1:10" ht="29">
      <c r="A4171" s="34">
        <f t="shared" si="134"/>
        <v>4167</v>
      </c>
      <c r="B4171" s="81" t="s">
        <v>186</v>
      </c>
      <c r="C4171" s="81" t="s">
        <v>8592</v>
      </c>
      <c r="D4171" s="81" t="s">
        <v>8593</v>
      </c>
      <c r="E4171" s="81">
        <v>1</v>
      </c>
      <c r="F4171" s="81" t="s">
        <v>6870</v>
      </c>
      <c r="G4171" s="81">
        <v>1</v>
      </c>
      <c r="H4171" s="82">
        <v>864</v>
      </c>
      <c r="I4171" s="92">
        <v>0.28000000000000003</v>
      </c>
      <c r="J4171" s="78">
        <f t="shared" si="135"/>
        <v>622.07999999999993</v>
      </c>
    </row>
    <row r="4172" spans="1:10" ht="15.5">
      <c r="A4172" s="34">
        <f t="shared" si="134"/>
        <v>4168</v>
      </c>
      <c r="B4172" s="81" t="s">
        <v>186</v>
      </c>
      <c r="C4172" s="81" t="s">
        <v>8594</v>
      </c>
      <c r="D4172" s="81" t="s">
        <v>8595</v>
      </c>
      <c r="E4172" s="81">
        <v>1</v>
      </c>
      <c r="F4172" s="81" t="s">
        <v>6870</v>
      </c>
      <c r="G4172" s="81">
        <v>1</v>
      </c>
      <c r="H4172" s="82">
        <v>6166</v>
      </c>
      <c r="I4172" s="92">
        <v>0.28000000000000003</v>
      </c>
      <c r="J4172" s="78">
        <f t="shared" si="135"/>
        <v>4439.5199999999995</v>
      </c>
    </row>
    <row r="4173" spans="1:10" ht="15.5">
      <c r="A4173" s="34">
        <f t="shared" si="134"/>
        <v>4169</v>
      </c>
      <c r="B4173" s="81" t="s">
        <v>186</v>
      </c>
      <c r="C4173" s="81" t="s">
        <v>8596</v>
      </c>
      <c r="D4173" s="81" t="s">
        <v>8597</v>
      </c>
      <c r="E4173" s="81">
        <v>1</v>
      </c>
      <c r="F4173" s="81" t="s">
        <v>6870</v>
      </c>
      <c r="G4173" s="81">
        <v>1</v>
      </c>
      <c r="H4173" s="82">
        <v>2134</v>
      </c>
      <c r="I4173" s="92">
        <v>0.28000000000000003</v>
      </c>
      <c r="J4173" s="78">
        <f t="shared" si="135"/>
        <v>1536.48</v>
      </c>
    </row>
    <row r="4174" spans="1:10" ht="15.5">
      <c r="A4174" s="34">
        <f t="shared" si="134"/>
        <v>4170</v>
      </c>
      <c r="B4174" s="81" t="s">
        <v>186</v>
      </c>
      <c r="C4174" s="81" t="s">
        <v>8598</v>
      </c>
      <c r="D4174" s="81" t="s">
        <v>8599</v>
      </c>
      <c r="E4174" s="81">
        <v>1</v>
      </c>
      <c r="F4174" s="81" t="s">
        <v>6870</v>
      </c>
      <c r="G4174" s="81">
        <v>1</v>
      </c>
      <c r="H4174" s="82">
        <v>10682</v>
      </c>
      <c r="I4174" s="92">
        <v>0.28000000000000003</v>
      </c>
      <c r="J4174" s="78">
        <f t="shared" si="135"/>
        <v>7691.04</v>
      </c>
    </row>
    <row r="4175" spans="1:10" ht="15.5">
      <c r="A4175" s="34">
        <f t="shared" si="134"/>
        <v>4171</v>
      </c>
      <c r="B4175" s="81" t="s">
        <v>186</v>
      </c>
      <c r="C4175" s="81" t="s">
        <v>8600</v>
      </c>
      <c r="D4175" s="81" t="s">
        <v>8601</v>
      </c>
      <c r="E4175" s="81">
        <v>1</v>
      </c>
      <c r="F4175" s="81" t="s">
        <v>6870</v>
      </c>
      <c r="G4175" s="81">
        <v>1</v>
      </c>
      <c r="H4175" s="82">
        <v>4407</v>
      </c>
      <c r="I4175" s="92">
        <v>0.28000000000000003</v>
      </c>
      <c r="J4175" s="78">
        <f t="shared" si="135"/>
        <v>3173.04</v>
      </c>
    </row>
    <row r="4176" spans="1:10" ht="29">
      <c r="A4176" s="34">
        <f t="shared" si="134"/>
        <v>4172</v>
      </c>
      <c r="B4176" s="81" t="s">
        <v>186</v>
      </c>
      <c r="C4176" s="81" t="s">
        <v>8602</v>
      </c>
      <c r="D4176" s="81" t="s">
        <v>8603</v>
      </c>
      <c r="E4176" s="81">
        <v>1</v>
      </c>
      <c r="F4176" s="81" t="s">
        <v>6870</v>
      </c>
      <c r="G4176" s="81">
        <v>1</v>
      </c>
      <c r="H4176" s="82">
        <v>15660</v>
      </c>
      <c r="I4176" s="92">
        <v>0.28000000000000003</v>
      </c>
      <c r="J4176" s="78">
        <f t="shared" si="135"/>
        <v>11275.199999999999</v>
      </c>
    </row>
    <row r="4177" spans="1:10" ht="15.5">
      <c r="A4177" s="34">
        <f t="shared" si="134"/>
        <v>4173</v>
      </c>
      <c r="B4177" s="81" t="s">
        <v>186</v>
      </c>
      <c r="C4177" s="81" t="s">
        <v>8604</v>
      </c>
      <c r="D4177" s="81" t="s">
        <v>8605</v>
      </c>
      <c r="E4177" s="81">
        <v>1</v>
      </c>
      <c r="F4177" s="81" t="s">
        <v>6870</v>
      </c>
      <c r="G4177" s="81">
        <v>1</v>
      </c>
      <c r="H4177" s="82">
        <v>918</v>
      </c>
      <c r="I4177" s="92">
        <v>0.28000000000000003</v>
      </c>
      <c r="J4177" s="78">
        <f t="shared" si="135"/>
        <v>660.95999999999992</v>
      </c>
    </row>
    <row r="4178" spans="1:10" ht="15.5">
      <c r="A4178" s="34">
        <f t="shared" si="134"/>
        <v>4174</v>
      </c>
      <c r="B4178" s="81" t="s">
        <v>186</v>
      </c>
      <c r="C4178" s="81" t="s">
        <v>8606</v>
      </c>
      <c r="D4178" s="81" t="s">
        <v>8607</v>
      </c>
      <c r="E4178" s="81">
        <v>1</v>
      </c>
      <c r="F4178" s="81" t="s">
        <v>6870</v>
      </c>
      <c r="G4178" s="81">
        <v>1</v>
      </c>
      <c r="H4178" s="82">
        <v>929</v>
      </c>
      <c r="I4178" s="92">
        <v>0.28000000000000003</v>
      </c>
      <c r="J4178" s="78">
        <f t="shared" si="135"/>
        <v>668.88</v>
      </c>
    </row>
    <row r="4179" spans="1:10" ht="15.5">
      <c r="A4179" s="34">
        <f t="shared" si="134"/>
        <v>4175</v>
      </c>
      <c r="B4179" s="81" t="s">
        <v>186</v>
      </c>
      <c r="C4179" s="81" t="s">
        <v>8608</v>
      </c>
      <c r="D4179" s="81" t="s">
        <v>8609</v>
      </c>
      <c r="E4179" s="81">
        <v>1</v>
      </c>
      <c r="F4179" s="81" t="s">
        <v>6870</v>
      </c>
      <c r="G4179" s="81">
        <v>1</v>
      </c>
      <c r="H4179" s="82">
        <v>13392</v>
      </c>
      <c r="I4179" s="92">
        <v>0.28000000000000003</v>
      </c>
      <c r="J4179" s="78">
        <f t="shared" si="135"/>
        <v>9642.24</v>
      </c>
    </row>
    <row r="4180" spans="1:10" ht="15.5">
      <c r="A4180" s="34">
        <f t="shared" si="134"/>
        <v>4176</v>
      </c>
      <c r="B4180" s="81" t="s">
        <v>186</v>
      </c>
      <c r="C4180" s="81" t="s">
        <v>8610</v>
      </c>
      <c r="D4180" s="81" t="s">
        <v>8611</v>
      </c>
      <c r="E4180" s="81">
        <v>1</v>
      </c>
      <c r="F4180" s="81" t="s">
        <v>6870</v>
      </c>
      <c r="G4180" s="81">
        <v>1</v>
      </c>
      <c r="H4180" s="82">
        <v>14472</v>
      </c>
      <c r="I4180" s="92">
        <v>0.28000000000000003</v>
      </c>
      <c r="J4180" s="78">
        <f t="shared" si="135"/>
        <v>10419.84</v>
      </c>
    </row>
    <row r="4181" spans="1:10" ht="15.5">
      <c r="A4181" s="34">
        <f t="shared" si="134"/>
        <v>4177</v>
      </c>
      <c r="B4181" s="81" t="s">
        <v>186</v>
      </c>
      <c r="C4181" s="81" t="s">
        <v>8612</v>
      </c>
      <c r="D4181" s="81" t="s">
        <v>8613</v>
      </c>
      <c r="E4181" s="81">
        <v>1</v>
      </c>
      <c r="F4181" s="81" t="s">
        <v>6870</v>
      </c>
      <c r="G4181" s="81">
        <v>1</v>
      </c>
      <c r="H4181" s="82">
        <v>10152</v>
      </c>
      <c r="I4181" s="92">
        <v>0.28000000000000003</v>
      </c>
      <c r="J4181" s="78">
        <f t="shared" si="135"/>
        <v>7309.44</v>
      </c>
    </row>
    <row r="4182" spans="1:10" ht="15.5">
      <c r="A4182" s="34">
        <f t="shared" si="134"/>
        <v>4178</v>
      </c>
      <c r="B4182" s="81" t="s">
        <v>186</v>
      </c>
      <c r="C4182" s="81" t="s">
        <v>8614</v>
      </c>
      <c r="D4182" s="81" t="s">
        <v>8615</v>
      </c>
      <c r="E4182" s="81">
        <v>1</v>
      </c>
      <c r="F4182" s="81" t="s">
        <v>6870</v>
      </c>
      <c r="G4182" s="81">
        <v>1</v>
      </c>
      <c r="H4182" s="82">
        <v>11232</v>
      </c>
      <c r="I4182" s="92">
        <v>0.28000000000000003</v>
      </c>
      <c r="J4182" s="78">
        <f t="shared" si="135"/>
        <v>8087.04</v>
      </c>
    </row>
    <row r="4183" spans="1:10" ht="15.5">
      <c r="A4183" s="34">
        <f t="shared" ref="A4183:A4246" si="136">SUM(A4182+1)</f>
        <v>4179</v>
      </c>
      <c r="B4183" s="81" t="s">
        <v>186</v>
      </c>
      <c r="C4183" s="81" t="s">
        <v>8616</v>
      </c>
      <c r="D4183" s="81" t="s">
        <v>8617</v>
      </c>
      <c r="E4183" s="81">
        <v>1</v>
      </c>
      <c r="F4183" s="81" t="s">
        <v>6870</v>
      </c>
      <c r="G4183" s="81">
        <v>1</v>
      </c>
      <c r="H4183" s="82">
        <v>12312</v>
      </c>
      <c r="I4183" s="92">
        <v>0.28000000000000003</v>
      </c>
      <c r="J4183" s="78">
        <f t="shared" si="135"/>
        <v>8864.64</v>
      </c>
    </row>
    <row r="4184" spans="1:10" ht="15.5">
      <c r="A4184" s="34">
        <f t="shared" si="136"/>
        <v>4180</v>
      </c>
      <c r="B4184" s="81" t="s">
        <v>186</v>
      </c>
      <c r="C4184" s="81" t="s">
        <v>8618</v>
      </c>
      <c r="D4184" s="81" t="s">
        <v>8619</v>
      </c>
      <c r="E4184" s="81">
        <v>1</v>
      </c>
      <c r="F4184" s="81" t="s">
        <v>6870</v>
      </c>
      <c r="G4184" s="81">
        <v>1</v>
      </c>
      <c r="H4184" s="82">
        <v>821</v>
      </c>
      <c r="I4184" s="92">
        <v>0.28000000000000003</v>
      </c>
      <c r="J4184" s="78">
        <f t="shared" si="135"/>
        <v>591.12</v>
      </c>
    </row>
    <row r="4185" spans="1:10" ht="15.5">
      <c r="A4185" s="34">
        <f t="shared" si="136"/>
        <v>4181</v>
      </c>
      <c r="B4185" s="81" t="s">
        <v>186</v>
      </c>
      <c r="C4185" s="81" t="s">
        <v>8620</v>
      </c>
      <c r="D4185" s="81" t="s">
        <v>8621</v>
      </c>
      <c r="E4185" s="81">
        <v>1</v>
      </c>
      <c r="F4185" s="81" t="s">
        <v>6870</v>
      </c>
      <c r="G4185" s="81">
        <v>1</v>
      </c>
      <c r="H4185" s="82">
        <v>10520</v>
      </c>
      <c r="I4185" s="92">
        <v>0.28000000000000003</v>
      </c>
      <c r="J4185" s="78">
        <f t="shared" si="135"/>
        <v>7574.4</v>
      </c>
    </row>
    <row r="4186" spans="1:10" ht="15.5">
      <c r="A4186" s="34">
        <f t="shared" si="136"/>
        <v>4182</v>
      </c>
      <c r="B4186" s="81" t="s">
        <v>186</v>
      </c>
      <c r="C4186" s="81" t="s">
        <v>8622</v>
      </c>
      <c r="D4186" s="81" t="s">
        <v>8623</v>
      </c>
      <c r="E4186" s="81">
        <v>1</v>
      </c>
      <c r="F4186" s="81" t="s">
        <v>6870</v>
      </c>
      <c r="G4186" s="81">
        <v>1</v>
      </c>
      <c r="H4186" s="82">
        <v>1242</v>
      </c>
      <c r="I4186" s="92">
        <v>0.28000000000000003</v>
      </c>
      <c r="J4186" s="78">
        <f t="shared" si="135"/>
        <v>894.24</v>
      </c>
    </row>
    <row r="4187" spans="1:10" ht="43.5">
      <c r="A4187" s="34">
        <f t="shared" si="136"/>
        <v>4183</v>
      </c>
      <c r="B4187" s="81" t="s">
        <v>186</v>
      </c>
      <c r="C4187" s="81" t="s">
        <v>8624</v>
      </c>
      <c r="D4187" s="81" t="s">
        <v>8625</v>
      </c>
      <c r="E4187" s="81">
        <v>1</v>
      </c>
      <c r="F4187" s="81" t="s">
        <v>6870</v>
      </c>
      <c r="G4187" s="81">
        <v>1</v>
      </c>
      <c r="H4187" s="82">
        <v>9685</v>
      </c>
      <c r="I4187" s="92">
        <v>0.28000000000000003</v>
      </c>
      <c r="J4187" s="78">
        <f t="shared" si="135"/>
        <v>6973.2</v>
      </c>
    </row>
    <row r="4188" spans="1:10" ht="29">
      <c r="A4188" s="34">
        <f t="shared" si="136"/>
        <v>4184</v>
      </c>
      <c r="B4188" s="81" t="s">
        <v>186</v>
      </c>
      <c r="C4188" s="81" t="s">
        <v>8626</v>
      </c>
      <c r="D4188" s="81" t="s">
        <v>8627</v>
      </c>
      <c r="E4188" s="81">
        <v>1</v>
      </c>
      <c r="F4188" s="81" t="s">
        <v>6870</v>
      </c>
      <c r="G4188" s="81">
        <v>1</v>
      </c>
      <c r="H4188" s="82">
        <v>5724</v>
      </c>
      <c r="I4188" s="92">
        <v>0.28000000000000003</v>
      </c>
      <c r="J4188" s="78">
        <f t="shared" si="135"/>
        <v>4121.28</v>
      </c>
    </row>
    <row r="4189" spans="1:10" ht="15.5">
      <c r="A4189" s="34">
        <f t="shared" si="136"/>
        <v>4185</v>
      </c>
      <c r="B4189" s="81" t="s">
        <v>186</v>
      </c>
      <c r="C4189" s="81" t="s">
        <v>8628</v>
      </c>
      <c r="D4189" s="81" t="s">
        <v>8629</v>
      </c>
      <c r="E4189" s="81">
        <v>1</v>
      </c>
      <c r="F4189" s="81" t="s">
        <v>6870</v>
      </c>
      <c r="G4189" s="81">
        <v>1</v>
      </c>
      <c r="H4189" s="82">
        <v>1512</v>
      </c>
      <c r="I4189" s="92">
        <v>0.28000000000000003</v>
      </c>
      <c r="J4189" s="78">
        <f t="shared" si="135"/>
        <v>1088.6399999999999</v>
      </c>
    </row>
    <row r="4190" spans="1:10" ht="15.5">
      <c r="A4190" s="34">
        <f t="shared" si="136"/>
        <v>4186</v>
      </c>
      <c r="B4190" s="81" t="s">
        <v>186</v>
      </c>
      <c r="C4190" s="81" t="s">
        <v>8630</v>
      </c>
      <c r="D4190" s="81" t="s">
        <v>8631</v>
      </c>
      <c r="E4190" s="81">
        <v>1</v>
      </c>
      <c r="F4190" s="81" t="s">
        <v>6870</v>
      </c>
      <c r="G4190" s="81">
        <v>1</v>
      </c>
      <c r="H4190" s="82">
        <v>810</v>
      </c>
      <c r="I4190" s="92">
        <v>0.28000000000000003</v>
      </c>
      <c r="J4190" s="78">
        <f t="shared" si="135"/>
        <v>583.19999999999993</v>
      </c>
    </row>
    <row r="4191" spans="1:10" ht="15.5">
      <c r="A4191" s="34">
        <f t="shared" si="136"/>
        <v>4187</v>
      </c>
      <c r="B4191" s="81" t="s">
        <v>186</v>
      </c>
      <c r="C4191" s="81" t="s">
        <v>8632</v>
      </c>
      <c r="D4191" s="81" t="s">
        <v>8633</v>
      </c>
      <c r="E4191" s="81">
        <v>1</v>
      </c>
      <c r="F4191" s="81" t="s">
        <v>6870</v>
      </c>
      <c r="G4191" s="81">
        <v>1</v>
      </c>
      <c r="H4191" s="82">
        <v>106</v>
      </c>
      <c r="I4191" s="92">
        <v>0.28000000000000003</v>
      </c>
      <c r="J4191" s="78">
        <f t="shared" si="135"/>
        <v>76.319999999999993</v>
      </c>
    </row>
    <row r="4192" spans="1:10" ht="15.5">
      <c r="A4192" s="34">
        <f t="shared" si="136"/>
        <v>4188</v>
      </c>
      <c r="B4192" s="81" t="s">
        <v>186</v>
      </c>
      <c r="C4192" s="81" t="s">
        <v>8634</v>
      </c>
      <c r="D4192" s="81" t="s">
        <v>8635</v>
      </c>
      <c r="E4192" s="81">
        <v>1</v>
      </c>
      <c r="F4192" s="81" t="s">
        <v>6870</v>
      </c>
      <c r="G4192" s="81">
        <v>1</v>
      </c>
      <c r="H4192" s="82">
        <v>3279</v>
      </c>
      <c r="I4192" s="92">
        <v>0.28000000000000003</v>
      </c>
      <c r="J4192" s="78">
        <f t="shared" si="135"/>
        <v>2360.88</v>
      </c>
    </row>
    <row r="4193" spans="1:10" ht="15.5">
      <c r="A4193" s="34">
        <f t="shared" si="136"/>
        <v>4189</v>
      </c>
      <c r="B4193" s="81" t="s">
        <v>186</v>
      </c>
      <c r="C4193" s="81" t="s">
        <v>8636</v>
      </c>
      <c r="D4193" s="81" t="s">
        <v>8637</v>
      </c>
      <c r="E4193" s="81">
        <v>1</v>
      </c>
      <c r="F4193" s="81" t="s">
        <v>6870</v>
      </c>
      <c r="G4193" s="81">
        <v>1</v>
      </c>
      <c r="H4193" s="82">
        <v>7167</v>
      </c>
      <c r="I4193" s="92">
        <v>0.28000000000000003</v>
      </c>
      <c r="J4193" s="78">
        <f t="shared" si="135"/>
        <v>5160.24</v>
      </c>
    </row>
    <row r="4194" spans="1:10" ht="15.5">
      <c r="A4194" s="34">
        <f t="shared" si="136"/>
        <v>4190</v>
      </c>
      <c r="B4194" s="81" t="s">
        <v>186</v>
      </c>
      <c r="C4194" s="81" t="s">
        <v>8638</v>
      </c>
      <c r="D4194" s="81" t="s">
        <v>8639</v>
      </c>
      <c r="E4194" s="81">
        <v>1</v>
      </c>
      <c r="F4194" s="81" t="s">
        <v>6870</v>
      </c>
      <c r="G4194" s="81">
        <v>1</v>
      </c>
      <c r="H4194" s="82">
        <v>8775</v>
      </c>
      <c r="I4194" s="92">
        <v>0.28000000000000003</v>
      </c>
      <c r="J4194" s="78">
        <f t="shared" si="135"/>
        <v>6318</v>
      </c>
    </row>
    <row r="4195" spans="1:10" ht="15.5">
      <c r="A4195" s="34">
        <f t="shared" si="136"/>
        <v>4191</v>
      </c>
      <c r="B4195" s="81" t="s">
        <v>186</v>
      </c>
      <c r="C4195" s="81" t="s">
        <v>8640</v>
      </c>
      <c r="D4195" s="81" t="s">
        <v>8641</v>
      </c>
      <c r="E4195" s="81">
        <v>1</v>
      </c>
      <c r="F4195" s="81" t="s">
        <v>6870</v>
      </c>
      <c r="G4195" s="81">
        <v>1</v>
      </c>
      <c r="H4195" s="82">
        <v>1269</v>
      </c>
      <c r="I4195" s="92">
        <v>0.28000000000000003</v>
      </c>
      <c r="J4195" s="78">
        <f t="shared" si="135"/>
        <v>913.68</v>
      </c>
    </row>
    <row r="4196" spans="1:10" ht="29">
      <c r="A4196" s="34">
        <f t="shared" si="136"/>
        <v>4192</v>
      </c>
      <c r="B4196" s="81" t="s">
        <v>186</v>
      </c>
      <c r="C4196" s="81" t="s">
        <v>8642</v>
      </c>
      <c r="D4196" s="81" t="s">
        <v>8643</v>
      </c>
      <c r="E4196" s="81">
        <v>1</v>
      </c>
      <c r="F4196" s="81" t="s">
        <v>6870</v>
      </c>
      <c r="G4196" s="81">
        <v>1</v>
      </c>
      <c r="H4196" s="82">
        <v>427</v>
      </c>
      <c r="I4196" s="92">
        <v>0.28000000000000003</v>
      </c>
      <c r="J4196" s="78">
        <f t="shared" si="135"/>
        <v>307.44</v>
      </c>
    </row>
    <row r="4197" spans="1:10" ht="43.5">
      <c r="A4197" s="34">
        <f t="shared" si="136"/>
        <v>4193</v>
      </c>
      <c r="B4197" s="81" t="s">
        <v>186</v>
      </c>
      <c r="C4197" s="81" t="s">
        <v>8644</v>
      </c>
      <c r="D4197" s="81" t="s">
        <v>8645</v>
      </c>
      <c r="E4197" s="81">
        <v>1</v>
      </c>
      <c r="F4197" s="81" t="s">
        <v>6870</v>
      </c>
      <c r="G4197" s="81">
        <v>1</v>
      </c>
      <c r="H4197" s="82">
        <v>3024</v>
      </c>
      <c r="I4197" s="92">
        <v>0.28000000000000003</v>
      </c>
      <c r="J4197" s="78">
        <f t="shared" si="135"/>
        <v>2177.2799999999997</v>
      </c>
    </row>
    <row r="4198" spans="1:10" ht="15.5">
      <c r="A4198" s="34">
        <f t="shared" si="136"/>
        <v>4194</v>
      </c>
      <c r="B4198" s="81" t="s">
        <v>186</v>
      </c>
      <c r="C4198" s="81" t="s">
        <v>8646</v>
      </c>
      <c r="D4198" s="81" t="s">
        <v>8647</v>
      </c>
      <c r="E4198" s="81">
        <v>1</v>
      </c>
      <c r="F4198" s="81" t="s">
        <v>6870</v>
      </c>
      <c r="G4198" s="81">
        <v>1</v>
      </c>
      <c r="H4198" s="82">
        <v>623</v>
      </c>
      <c r="I4198" s="92">
        <v>0.28000000000000003</v>
      </c>
      <c r="J4198" s="78">
        <f t="shared" si="135"/>
        <v>448.56</v>
      </c>
    </row>
    <row r="4199" spans="1:10" ht="15.5">
      <c r="A4199" s="34">
        <f t="shared" si="136"/>
        <v>4195</v>
      </c>
      <c r="B4199" s="81" t="s">
        <v>186</v>
      </c>
      <c r="C4199" s="81" t="s">
        <v>8648</v>
      </c>
      <c r="D4199" s="81" t="s">
        <v>8649</v>
      </c>
      <c r="E4199" s="81">
        <v>1</v>
      </c>
      <c r="F4199" s="81" t="s">
        <v>6870</v>
      </c>
      <c r="G4199" s="81">
        <v>1</v>
      </c>
      <c r="H4199" s="82">
        <v>3.75</v>
      </c>
      <c r="I4199" s="92">
        <v>0.28000000000000003</v>
      </c>
      <c r="J4199" s="78">
        <f t="shared" si="135"/>
        <v>2.6999999999999997</v>
      </c>
    </row>
    <row r="4200" spans="1:10" ht="15.5">
      <c r="A4200" s="34">
        <f t="shared" si="136"/>
        <v>4196</v>
      </c>
      <c r="B4200" s="81" t="s">
        <v>186</v>
      </c>
      <c r="C4200" s="81" t="s">
        <v>8650</v>
      </c>
      <c r="D4200" s="81" t="s">
        <v>8651</v>
      </c>
      <c r="E4200" s="81">
        <v>1</v>
      </c>
      <c r="F4200" s="81" t="s">
        <v>6870</v>
      </c>
      <c r="G4200" s="81">
        <v>1</v>
      </c>
      <c r="H4200" s="82">
        <v>2920</v>
      </c>
      <c r="I4200" s="92">
        <v>0.28000000000000003</v>
      </c>
      <c r="J4200" s="78">
        <f t="shared" si="135"/>
        <v>2102.4</v>
      </c>
    </row>
    <row r="4201" spans="1:10" ht="15.5">
      <c r="A4201" s="34">
        <f t="shared" si="136"/>
        <v>4197</v>
      </c>
      <c r="B4201" s="81" t="s">
        <v>186</v>
      </c>
      <c r="C4201" s="81" t="s">
        <v>8652</v>
      </c>
      <c r="D4201" s="81" t="s">
        <v>8653</v>
      </c>
      <c r="E4201" s="81">
        <v>1</v>
      </c>
      <c r="F4201" s="81" t="s">
        <v>6870</v>
      </c>
      <c r="G4201" s="81">
        <v>1</v>
      </c>
      <c r="H4201" s="82">
        <v>4380</v>
      </c>
      <c r="I4201" s="92">
        <v>0.28000000000000003</v>
      </c>
      <c r="J4201" s="78">
        <f t="shared" si="135"/>
        <v>3153.6</v>
      </c>
    </row>
    <row r="4202" spans="1:10" ht="15.5">
      <c r="A4202" s="34">
        <f t="shared" si="136"/>
        <v>4198</v>
      </c>
      <c r="B4202" s="81" t="s">
        <v>186</v>
      </c>
      <c r="C4202" s="81" t="s">
        <v>8654</v>
      </c>
      <c r="D4202" s="81" t="s">
        <v>8655</v>
      </c>
      <c r="E4202" s="81">
        <v>1</v>
      </c>
      <c r="F4202" s="81" t="s">
        <v>6870</v>
      </c>
      <c r="G4202" s="81">
        <v>1</v>
      </c>
      <c r="H4202" s="82">
        <v>14050</v>
      </c>
      <c r="I4202" s="92">
        <v>0.28000000000000003</v>
      </c>
      <c r="J4202" s="78">
        <f t="shared" si="135"/>
        <v>10116</v>
      </c>
    </row>
    <row r="4203" spans="1:10" ht="15.5">
      <c r="A4203" s="34">
        <f t="shared" si="136"/>
        <v>4199</v>
      </c>
      <c r="B4203" s="81" t="s">
        <v>186</v>
      </c>
      <c r="C4203" s="81" t="s">
        <v>8656</v>
      </c>
      <c r="D4203" s="81" t="s">
        <v>8657</v>
      </c>
      <c r="E4203" s="81">
        <v>1</v>
      </c>
      <c r="F4203" s="81" t="s">
        <v>6870</v>
      </c>
      <c r="G4203" s="81">
        <v>1</v>
      </c>
      <c r="H4203" s="82">
        <v>50.6</v>
      </c>
      <c r="I4203" s="92">
        <v>0.28000000000000003</v>
      </c>
      <c r="J4203" s="78">
        <f t="shared" si="135"/>
        <v>36.432000000000002</v>
      </c>
    </row>
    <row r="4204" spans="1:10" ht="15.5">
      <c r="A4204" s="34">
        <f t="shared" si="136"/>
        <v>4200</v>
      </c>
      <c r="B4204" s="81" t="s">
        <v>186</v>
      </c>
      <c r="C4204" s="81" t="s">
        <v>8658</v>
      </c>
      <c r="D4204" s="81" t="s">
        <v>8659</v>
      </c>
      <c r="E4204" s="81">
        <v>1</v>
      </c>
      <c r="F4204" s="81" t="s">
        <v>6870</v>
      </c>
      <c r="G4204" s="81">
        <v>1</v>
      </c>
      <c r="H4204" s="82">
        <v>30</v>
      </c>
      <c r="I4204" s="92">
        <v>0.28000000000000003</v>
      </c>
      <c r="J4204" s="78">
        <f t="shared" si="135"/>
        <v>21.599999999999998</v>
      </c>
    </row>
    <row r="4205" spans="1:10" ht="15.5">
      <c r="A4205" s="34">
        <f t="shared" si="136"/>
        <v>4201</v>
      </c>
      <c r="B4205" s="81" t="s">
        <v>186</v>
      </c>
      <c r="C4205" s="81" t="s">
        <v>8660</v>
      </c>
      <c r="D4205" s="81" t="s">
        <v>8661</v>
      </c>
      <c r="E4205" s="81">
        <v>1</v>
      </c>
      <c r="F4205" s="81" t="s">
        <v>6870</v>
      </c>
      <c r="G4205" s="81">
        <v>1</v>
      </c>
      <c r="H4205" s="82">
        <v>107</v>
      </c>
      <c r="I4205" s="92">
        <v>0.28000000000000003</v>
      </c>
      <c r="J4205" s="78">
        <f t="shared" si="135"/>
        <v>77.039999999999992</v>
      </c>
    </row>
    <row r="4206" spans="1:10" ht="15.5">
      <c r="A4206" s="34">
        <f t="shared" si="136"/>
        <v>4202</v>
      </c>
      <c r="B4206" s="81" t="s">
        <v>186</v>
      </c>
      <c r="C4206" s="81" t="s">
        <v>8662</v>
      </c>
      <c r="D4206" s="81" t="s">
        <v>8663</v>
      </c>
      <c r="E4206" s="81">
        <v>1</v>
      </c>
      <c r="F4206" s="81" t="s">
        <v>6870</v>
      </c>
      <c r="G4206" s="81">
        <v>1</v>
      </c>
      <c r="H4206" s="82">
        <v>170</v>
      </c>
      <c r="I4206" s="92">
        <v>0.28000000000000003</v>
      </c>
      <c r="J4206" s="78">
        <f t="shared" si="135"/>
        <v>122.39999999999999</v>
      </c>
    </row>
    <row r="4207" spans="1:10" ht="15.5">
      <c r="A4207" s="34">
        <f t="shared" si="136"/>
        <v>4203</v>
      </c>
      <c r="B4207" s="81" t="s">
        <v>186</v>
      </c>
      <c r="C4207" s="81" t="s">
        <v>8664</v>
      </c>
      <c r="D4207" s="81" t="s">
        <v>8665</v>
      </c>
      <c r="E4207" s="81">
        <v>1</v>
      </c>
      <c r="F4207" s="81" t="s">
        <v>6870</v>
      </c>
      <c r="G4207" s="81">
        <v>1</v>
      </c>
      <c r="H4207" s="82">
        <v>170</v>
      </c>
      <c r="I4207" s="92">
        <v>0.28000000000000003</v>
      </c>
      <c r="J4207" s="78">
        <f t="shared" si="135"/>
        <v>122.39999999999999</v>
      </c>
    </row>
    <row r="4208" spans="1:10" ht="15.5">
      <c r="A4208" s="34">
        <f t="shared" si="136"/>
        <v>4204</v>
      </c>
      <c r="B4208" s="81" t="s">
        <v>186</v>
      </c>
      <c r="C4208" s="81" t="s">
        <v>8666</v>
      </c>
      <c r="D4208" s="81" t="s">
        <v>8667</v>
      </c>
      <c r="E4208" s="81">
        <v>1</v>
      </c>
      <c r="F4208" s="81" t="s">
        <v>6870</v>
      </c>
      <c r="G4208" s="81">
        <v>1</v>
      </c>
      <c r="H4208" s="82">
        <v>37.799999999999997</v>
      </c>
      <c r="I4208" s="92">
        <v>0.28000000000000003</v>
      </c>
      <c r="J4208" s="78">
        <f t="shared" si="135"/>
        <v>27.215999999999998</v>
      </c>
    </row>
    <row r="4209" spans="1:10" ht="15.5">
      <c r="A4209" s="34">
        <f t="shared" si="136"/>
        <v>4205</v>
      </c>
      <c r="B4209" s="81" t="s">
        <v>186</v>
      </c>
      <c r="C4209" s="81" t="s">
        <v>8668</v>
      </c>
      <c r="D4209" s="81" t="s">
        <v>8669</v>
      </c>
      <c r="E4209" s="81">
        <v>1</v>
      </c>
      <c r="F4209" s="81" t="s">
        <v>6870</v>
      </c>
      <c r="G4209" s="81">
        <v>1</v>
      </c>
      <c r="H4209" s="82">
        <v>126.6</v>
      </c>
      <c r="I4209" s="92">
        <v>0.28000000000000003</v>
      </c>
      <c r="J4209" s="78">
        <f t="shared" ref="J4209:J4272" si="137">H4209*(1-I4209)</f>
        <v>91.151999999999987</v>
      </c>
    </row>
    <row r="4210" spans="1:10" ht="15.5">
      <c r="A4210" s="34">
        <f t="shared" si="136"/>
        <v>4206</v>
      </c>
      <c r="B4210" s="81" t="s">
        <v>186</v>
      </c>
      <c r="C4210" s="81" t="s">
        <v>8670</v>
      </c>
      <c r="D4210" s="81" t="s">
        <v>8671</v>
      </c>
      <c r="E4210" s="81">
        <v>1</v>
      </c>
      <c r="F4210" s="81" t="s">
        <v>6870</v>
      </c>
      <c r="G4210" s="81">
        <v>1</v>
      </c>
      <c r="H4210" s="82">
        <v>167</v>
      </c>
      <c r="I4210" s="92">
        <v>0.28000000000000003</v>
      </c>
      <c r="J4210" s="78">
        <f t="shared" si="137"/>
        <v>120.24</v>
      </c>
    </row>
    <row r="4211" spans="1:10" ht="15.5">
      <c r="A4211" s="34">
        <f t="shared" si="136"/>
        <v>4207</v>
      </c>
      <c r="B4211" s="81" t="s">
        <v>186</v>
      </c>
      <c r="C4211" s="81" t="s">
        <v>8672</v>
      </c>
      <c r="D4211" s="81" t="s">
        <v>8673</v>
      </c>
      <c r="E4211" s="81">
        <v>1</v>
      </c>
      <c r="F4211" s="81" t="s">
        <v>6870</v>
      </c>
      <c r="G4211" s="81">
        <v>1</v>
      </c>
      <c r="H4211" s="82">
        <v>71</v>
      </c>
      <c r="I4211" s="92">
        <v>0.28000000000000003</v>
      </c>
      <c r="J4211" s="78">
        <f t="shared" si="137"/>
        <v>51.12</v>
      </c>
    </row>
    <row r="4212" spans="1:10" ht="15.5">
      <c r="A4212" s="34">
        <f t="shared" si="136"/>
        <v>4208</v>
      </c>
      <c r="B4212" s="81" t="s">
        <v>186</v>
      </c>
      <c r="C4212" s="81" t="s">
        <v>8674</v>
      </c>
      <c r="D4212" s="81" t="s">
        <v>8675</v>
      </c>
      <c r="E4212" s="81">
        <v>1</v>
      </c>
      <c r="F4212" s="81" t="s">
        <v>6870</v>
      </c>
      <c r="G4212" s="81">
        <v>1</v>
      </c>
      <c r="H4212" s="82">
        <v>233</v>
      </c>
      <c r="I4212" s="92">
        <v>0.28000000000000003</v>
      </c>
      <c r="J4212" s="78">
        <f t="shared" si="137"/>
        <v>167.76</v>
      </c>
    </row>
    <row r="4213" spans="1:10" ht="15.5">
      <c r="A4213" s="34">
        <f t="shared" si="136"/>
        <v>4209</v>
      </c>
      <c r="B4213" s="81" t="s">
        <v>186</v>
      </c>
      <c r="C4213" s="81" t="s">
        <v>8676</v>
      </c>
      <c r="D4213" s="81" t="s">
        <v>8677</v>
      </c>
      <c r="E4213" s="81">
        <v>1</v>
      </c>
      <c r="F4213" s="81" t="s">
        <v>6870</v>
      </c>
      <c r="G4213" s="81">
        <v>1</v>
      </c>
      <c r="H4213" s="82">
        <v>38</v>
      </c>
      <c r="I4213" s="92">
        <v>0.28000000000000003</v>
      </c>
      <c r="J4213" s="78">
        <f t="shared" si="137"/>
        <v>27.36</v>
      </c>
    </row>
    <row r="4214" spans="1:10" ht="15.5">
      <c r="A4214" s="34">
        <f t="shared" si="136"/>
        <v>4210</v>
      </c>
      <c r="B4214" s="81" t="s">
        <v>186</v>
      </c>
      <c r="C4214" s="81" t="s">
        <v>8678</v>
      </c>
      <c r="D4214" s="81" t="s">
        <v>8679</v>
      </c>
      <c r="E4214" s="81">
        <v>1</v>
      </c>
      <c r="F4214" s="81" t="s">
        <v>6870</v>
      </c>
      <c r="G4214" s="81">
        <v>1</v>
      </c>
      <c r="H4214" s="82">
        <v>51.35</v>
      </c>
      <c r="I4214" s="92">
        <v>0.28000000000000003</v>
      </c>
      <c r="J4214" s="78">
        <f t="shared" si="137"/>
        <v>36.972000000000001</v>
      </c>
    </row>
    <row r="4215" spans="1:10" ht="15.5">
      <c r="A4215" s="34">
        <f t="shared" si="136"/>
        <v>4211</v>
      </c>
      <c r="B4215" s="81" t="s">
        <v>186</v>
      </c>
      <c r="C4215" s="81" t="s">
        <v>8680</v>
      </c>
      <c r="D4215" s="81" t="s">
        <v>8681</v>
      </c>
      <c r="E4215" s="81">
        <v>1</v>
      </c>
      <c r="F4215" s="81" t="s">
        <v>6870</v>
      </c>
      <c r="G4215" s="81">
        <v>1</v>
      </c>
      <c r="H4215" s="82">
        <v>45.75</v>
      </c>
      <c r="I4215" s="92">
        <v>0.28000000000000003</v>
      </c>
      <c r="J4215" s="78">
        <f t="shared" si="137"/>
        <v>32.94</v>
      </c>
    </row>
    <row r="4216" spans="1:10" ht="15.5">
      <c r="A4216" s="34">
        <f t="shared" si="136"/>
        <v>4212</v>
      </c>
      <c r="B4216" s="81" t="s">
        <v>186</v>
      </c>
      <c r="C4216" s="81" t="s">
        <v>8682</v>
      </c>
      <c r="D4216" s="81" t="s">
        <v>8683</v>
      </c>
      <c r="E4216" s="81">
        <v>1</v>
      </c>
      <c r="F4216" s="81" t="s">
        <v>6870</v>
      </c>
      <c r="G4216" s="81">
        <v>1</v>
      </c>
      <c r="H4216" s="82">
        <v>126.25</v>
      </c>
      <c r="I4216" s="92">
        <v>0.28000000000000003</v>
      </c>
      <c r="J4216" s="78">
        <f t="shared" si="137"/>
        <v>90.899999999999991</v>
      </c>
    </row>
    <row r="4217" spans="1:10" ht="15.5">
      <c r="A4217" s="34">
        <f t="shared" si="136"/>
        <v>4213</v>
      </c>
      <c r="B4217" s="81" t="s">
        <v>186</v>
      </c>
      <c r="C4217" s="81" t="s">
        <v>8684</v>
      </c>
      <c r="D4217" s="81" t="s">
        <v>8685</v>
      </c>
      <c r="E4217" s="81">
        <v>1</v>
      </c>
      <c r="F4217" s="81" t="s">
        <v>6870</v>
      </c>
      <c r="G4217" s="81">
        <v>1</v>
      </c>
      <c r="H4217" s="82">
        <v>52</v>
      </c>
      <c r="I4217" s="92">
        <v>0.28000000000000003</v>
      </c>
      <c r="J4217" s="78">
        <f t="shared" si="137"/>
        <v>37.44</v>
      </c>
    </row>
    <row r="4218" spans="1:10" ht="15.5">
      <c r="A4218" s="34">
        <f t="shared" si="136"/>
        <v>4214</v>
      </c>
      <c r="B4218" s="81" t="s">
        <v>186</v>
      </c>
      <c r="C4218" s="81" t="s">
        <v>8686</v>
      </c>
      <c r="D4218" s="81" t="s">
        <v>8687</v>
      </c>
      <c r="E4218" s="81">
        <v>1</v>
      </c>
      <c r="F4218" s="81" t="s">
        <v>6870</v>
      </c>
      <c r="G4218" s="81">
        <v>1</v>
      </c>
      <c r="H4218" s="82">
        <v>2036</v>
      </c>
      <c r="I4218" s="92">
        <v>0.28000000000000003</v>
      </c>
      <c r="J4218" s="78">
        <f t="shared" si="137"/>
        <v>1465.9199999999998</v>
      </c>
    </row>
    <row r="4219" spans="1:10" ht="15.5">
      <c r="A4219" s="34">
        <f t="shared" si="136"/>
        <v>4215</v>
      </c>
      <c r="B4219" s="81" t="s">
        <v>186</v>
      </c>
      <c r="C4219" s="81" t="s">
        <v>8688</v>
      </c>
      <c r="D4219" s="81" t="s">
        <v>8689</v>
      </c>
      <c r="E4219" s="81">
        <v>1</v>
      </c>
      <c r="F4219" s="81" t="s">
        <v>6870</v>
      </c>
      <c r="G4219" s="81">
        <v>1</v>
      </c>
      <c r="H4219" s="82">
        <v>40</v>
      </c>
      <c r="I4219" s="92">
        <v>0.28000000000000003</v>
      </c>
      <c r="J4219" s="78">
        <f t="shared" si="137"/>
        <v>28.799999999999997</v>
      </c>
    </row>
    <row r="4220" spans="1:10" ht="15.5">
      <c r="A4220" s="34">
        <f t="shared" si="136"/>
        <v>4216</v>
      </c>
      <c r="B4220" s="81" t="s">
        <v>186</v>
      </c>
      <c r="C4220" s="81" t="s">
        <v>8690</v>
      </c>
      <c r="D4220" s="81" t="s">
        <v>8691</v>
      </c>
      <c r="E4220" s="81">
        <v>1</v>
      </c>
      <c r="F4220" s="81" t="s">
        <v>6870</v>
      </c>
      <c r="G4220" s="81">
        <v>1</v>
      </c>
      <c r="H4220" s="82">
        <v>2.5</v>
      </c>
      <c r="I4220" s="92">
        <v>0.28000000000000003</v>
      </c>
      <c r="J4220" s="78">
        <f t="shared" si="137"/>
        <v>1.7999999999999998</v>
      </c>
    </row>
    <row r="4221" spans="1:10" ht="15.5">
      <c r="A4221" s="34">
        <f t="shared" si="136"/>
        <v>4217</v>
      </c>
      <c r="B4221" s="81" t="s">
        <v>186</v>
      </c>
      <c r="C4221" s="81" t="s">
        <v>8692</v>
      </c>
      <c r="D4221" s="81" t="s">
        <v>8693</v>
      </c>
      <c r="E4221" s="81">
        <v>1</v>
      </c>
      <c r="F4221" s="81" t="s">
        <v>6870</v>
      </c>
      <c r="G4221" s="81">
        <v>1</v>
      </c>
      <c r="H4221" s="82">
        <v>216.25</v>
      </c>
      <c r="I4221" s="92">
        <v>0.28000000000000003</v>
      </c>
      <c r="J4221" s="78">
        <f t="shared" si="137"/>
        <v>155.69999999999999</v>
      </c>
    </row>
    <row r="4222" spans="1:10" ht="15.5">
      <c r="A4222" s="34">
        <f t="shared" si="136"/>
        <v>4218</v>
      </c>
      <c r="B4222" s="81" t="s">
        <v>186</v>
      </c>
      <c r="C4222" s="81" t="s">
        <v>8694</v>
      </c>
      <c r="D4222" s="81" t="s">
        <v>8695</v>
      </c>
      <c r="E4222" s="81">
        <v>1</v>
      </c>
      <c r="F4222" s="81" t="s">
        <v>6870</v>
      </c>
      <c r="G4222" s="81">
        <v>1</v>
      </c>
      <c r="H4222" s="82">
        <v>828.5</v>
      </c>
      <c r="I4222" s="92">
        <v>0.28000000000000003</v>
      </c>
      <c r="J4222" s="78">
        <f t="shared" si="137"/>
        <v>596.52</v>
      </c>
    </row>
    <row r="4223" spans="1:10" ht="15.5">
      <c r="A4223" s="34">
        <f t="shared" si="136"/>
        <v>4219</v>
      </c>
      <c r="B4223" s="81" t="s">
        <v>186</v>
      </c>
      <c r="C4223" s="81" t="s">
        <v>8696</v>
      </c>
      <c r="D4223" s="81" t="s">
        <v>8697</v>
      </c>
      <c r="E4223" s="81">
        <v>1</v>
      </c>
      <c r="F4223" s="81" t="s">
        <v>6870</v>
      </c>
      <c r="G4223" s="81">
        <v>1</v>
      </c>
      <c r="H4223" s="82">
        <v>556.5</v>
      </c>
      <c r="I4223" s="92">
        <v>0.28000000000000003</v>
      </c>
      <c r="J4223" s="78">
        <f t="shared" si="137"/>
        <v>400.68</v>
      </c>
    </row>
    <row r="4224" spans="1:10" ht="15.5">
      <c r="A4224" s="34">
        <f t="shared" si="136"/>
        <v>4220</v>
      </c>
      <c r="B4224" s="81" t="s">
        <v>186</v>
      </c>
      <c r="C4224" s="81" t="s">
        <v>8698</v>
      </c>
      <c r="D4224" s="81" t="s">
        <v>8699</v>
      </c>
      <c r="E4224" s="81">
        <v>1</v>
      </c>
      <c r="F4224" s="81" t="s">
        <v>6870</v>
      </c>
      <c r="G4224" s="81">
        <v>1</v>
      </c>
      <c r="H4224" s="82">
        <v>966.5</v>
      </c>
      <c r="I4224" s="92">
        <v>0.28000000000000003</v>
      </c>
      <c r="J4224" s="78">
        <f t="shared" si="137"/>
        <v>695.88</v>
      </c>
    </row>
    <row r="4225" spans="1:10" ht="15.5">
      <c r="A4225" s="34">
        <f t="shared" si="136"/>
        <v>4221</v>
      </c>
      <c r="B4225" s="81" t="s">
        <v>186</v>
      </c>
      <c r="C4225" s="81" t="s">
        <v>8700</v>
      </c>
      <c r="D4225" s="81" t="s">
        <v>8701</v>
      </c>
      <c r="E4225" s="81">
        <v>1</v>
      </c>
      <c r="F4225" s="81" t="s">
        <v>6870</v>
      </c>
      <c r="G4225" s="81">
        <v>1</v>
      </c>
      <c r="H4225" s="82">
        <v>105</v>
      </c>
      <c r="I4225" s="92">
        <v>0.28000000000000003</v>
      </c>
      <c r="J4225" s="78">
        <f t="shared" si="137"/>
        <v>75.599999999999994</v>
      </c>
    </row>
    <row r="4226" spans="1:10" ht="15.5">
      <c r="A4226" s="34">
        <f t="shared" si="136"/>
        <v>4222</v>
      </c>
      <c r="B4226" s="81" t="s">
        <v>186</v>
      </c>
      <c r="C4226" s="81" t="s">
        <v>8702</v>
      </c>
      <c r="D4226" s="81" t="s">
        <v>8703</v>
      </c>
      <c r="E4226" s="81">
        <v>1</v>
      </c>
      <c r="F4226" s="81" t="s">
        <v>6870</v>
      </c>
      <c r="G4226" s="81">
        <v>1</v>
      </c>
      <c r="H4226" s="82">
        <v>178.75</v>
      </c>
      <c r="I4226" s="92">
        <v>0.28000000000000003</v>
      </c>
      <c r="J4226" s="78">
        <f t="shared" si="137"/>
        <v>128.69999999999999</v>
      </c>
    </row>
    <row r="4227" spans="1:10" ht="15.5">
      <c r="A4227" s="34">
        <f t="shared" si="136"/>
        <v>4223</v>
      </c>
      <c r="B4227" s="81" t="s">
        <v>186</v>
      </c>
      <c r="C4227" s="81" t="s">
        <v>8704</v>
      </c>
      <c r="D4227" s="81" t="s">
        <v>8705</v>
      </c>
      <c r="E4227" s="81">
        <v>1</v>
      </c>
      <c r="F4227" s="81" t="s">
        <v>6870</v>
      </c>
      <c r="G4227" s="81">
        <v>1</v>
      </c>
      <c r="H4227" s="82">
        <v>439.25</v>
      </c>
      <c r="I4227" s="92">
        <v>0.28000000000000003</v>
      </c>
      <c r="J4227" s="78">
        <f t="shared" si="137"/>
        <v>316.26</v>
      </c>
    </row>
    <row r="4228" spans="1:10" ht="15.5">
      <c r="A4228" s="34">
        <f t="shared" si="136"/>
        <v>4224</v>
      </c>
      <c r="B4228" s="81" t="s">
        <v>186</v>
      </c>
      <c r="C4228" s="81" t="s">
        <v>8706</v>
      </c>
      <c r="D4228" s="81" t="s">
        <v>8707</v>
      </c>
      <c r="E4228" s="81">
        <v>1</v>
      </c>
      <c r="F4228" s="81" t="s">
        <v>6870</v>
      </c>
      <c r="G4228" s="81">
        <v>1</v>
      </c>
      <c r="H4228" s="82">
        <v>439.25</v>
      </c>
      <c r="I4228" s="92">
        <v>0.28000000000000003</v>
      </c>
      <c r="J4228" s="78">
        <f t="shared" si="137"/>
        <v>316.26</v>
      </c>
    </row>
    <row r="4229" spans="1:10" ht="15.5">
      <c r="A4229" s="34">
        <f t="shared" si="136"/>
        <v>4225</v>
      </c>
      <c r="B4229" s="81" t="s">
        <v>186</v>
      </c>
      <c r="C4229" s="81" t="s">
        <v>8708</v>
      </c>
      <c r="D4229" s="81" t="s">
        <v>8709</v>
      </c>
      <c r="E4229" s="81">
        <v>1</v>
      </c>
      <c r="F4229" s="81" t="s">
        <v>6870</v>
      </c>
      <c r="G4229" s="81">
        <v>1</v>
      </c>
      <c r="H4229" s="82">
        <v>908.5</v>
      </c>
      <c r="I4229" s="92">
        <v>0.28000000000000003</v>
      </c>
      <c r="J4229" s="78">
        <f t="shared" si="137"/>
        <v>654.12</v>
      </c>
    </row>
    <row r="4230" spans="1:10" ht="15.5">
      <c r="A4230" s="34">
        <f t="shared" si="136"/>
        <v>4226</v>
      </c>
      <c r="B4230" s="81" t="s">
        <v>186</v>
      </c>
      <c r="C4230" s="81" t="s">
        <v>8710</v>
      </c>
      <c r="D4230" s="81" t="s">
        <v>8711</v>
      </c>
      <c r="E4230" s="81">
        <v>1</v>
      </c>
      <c r="F4230" s="81" t="s">
        <v>6870</v>
      </c>
      <c r="G4230" s="81">
        <v>1</v>
      </c>
      <c r="H4230" s="82">
        <v>937.5</v>
      </c>
      <c r="I4230" s="92">
        <v>0.28000000000000003</v>
      </c>
      <c r="J4230" s="78">
        <f t="shared" si="137"/>
        <v>675</v>
      </c>
    </row>
    <row r="4231" spans="1:10" ht="15.5">
      <c r="A4231" s="34">
        <f t="shared" si="136"/>
        <v>4227</v>
      </c>
      <c r="B4231" s="81" t="s">
        <v>186</v>
      </c>
      <c r="C4231" s="81" t="s">
        <v>8712</v>
      </c>
      <c r="D4231" s="81" t="s">
        <v>8713</v>
      </c>
      <c r="E4231" s="81">
        <v>1</v>
      </c>
      <c r="F4231" s="81" t="s">
        <v>6870</v>
      </c>
      <c r="G4231" s="81">
        <v>1</v>
      </c>
      <c r="H4231" s="82">
        <v>283.5</v>
      </c>
      <c r="I4231" s="92">
        <v>0.28000000000000003</v>
      </c>
      <c r="J4231" s="78">
        <f t="shared" si="137"/>
        <v>204.12</v>
      </c>
    </row>
    <row r="4232" spans="1:10" ht="15.5">
      <c r="A4232" s="34">
        <f t="shared" si="136"/>
        <v>4228</v>
      </c>
      <c r="B4232" s="81" t="s">
        <v>186</v>
      </c>
      <c r="C4232" s="81" t="s">
        <v>8714</v>
      </c>
      <c r="D4232" s="81" t="s">
        <v>8715</v>
      </c>
      <c r="E4232" s="81">
        <v>1</v>
      </c>
      <c r="F4232" s="81" t="s">
        <v>6870</v>
      </c>
      <c r="G4232" s="81">
        <v>1</v>
      </c>
      <c r="H4232" s="82">
        <v>364</v>
      </c>
      <c r="I4232" s="92">
        <v>0.28000000000000003</v>
      </c>
      <c r="J4232" s="78">
        <f t="shared" si="137"/>
        <v>262.08</v>
      </c>
    </row>
    <row r="4233" spans="1:10" ht="29">
      <c r="A4233" s="34">
        <f t="shared" si="136"/>
        <v>4229</v>
      </c>
      <c r="B4233" s="81" t="s">
        <v>186</v>
      </c>
      <c r="C4233" s="81" t="s">
        <v>8716</v>
      </c>
      <c r="D4233" s="81" t="s">
        <v>8717</v>
      </c>
      <c r="E4233" s="81">
        <v>1</v>
      </c>
      <c r="F4233" s="81" t="s">
        <v>6870</v>
      </c>
      <c r="G4233" s="81">
        <v>1</v>
      </c>
      <c r="H4233" s="82">
        <v>341.25</v>
      </c>
      <c r="I4233" s="92">
        <v>0.28000000000000003</v>
      </c>
      <c r="J4233" s="78">
        <f t="shared" si="137"/>
        <v>245.7</v>
      </c>
    </row>
    <row r="4234" spans="1:10" ht="15.5">
      <c r="A4234" s="34">
        <f t="shared" si="136"/>
        <v>4230</v>
      </c>
      <c r="B4234" s="81" t="s">
        <v>186</v>
      </c>
      <c r="C4234" s="81" t="s">
        <v>8718</v>
      </c>
      <c r="D4234" s="81" t="s">
        <v>8719</v>
      </c>
      <c r="E4234" s="81">
        <v>1</v>
      </c>
      <c r="F4234" s="81" t="s">
        <v>6870</v>
      </c>
      <c r="G4234" s="81">
        <v>1</v>
      </c>
      <c r="H4234" s="82">
        <v>1434</v>
      </c>
      <c r="I4234" s="92">
        <v>0.28000000000000003</v>
      </c>
      <c r="J4234" s="78">
        <f t="shared" si="137"/>
        <v>1032.48</v>
      </c>
    </row>
    <row r="4235" spans="1:10" ht="15.5">
      <c r="A4235" s="34">
        <f t="shared" si="136"/>
        <v>4231</v>
      </c>
      <c r="B4235" s="81" t="s">
        <v>186</v>
      </c>
      <c r="C4235" s="81" t="s">
        <v>8720</v>
      </c>
      <c r="D4235" s="81" t="s">
        <v>8721</v>
      </c>
      <c r="E4235" s="81">
        <v>1</v>
      </c>
      <c r="F4235" s="81" t="s">
        <v>6870</v>
      </c>
      <c r="G4235" s="81">
        <v>1</v>
      </c>
      <c r="H4235" s="82">
        <v>83.3</v>
      </c>
      <c r="I4235" s="92">
        <v>0.28000000000000003</v>
      </c>
      <c r="J4235" s="78">
        <f t="shared" si="137"/>
        <v>59.975999999999999</v>
      </c>
    </row>
    <row r="4236" spans="1:10" ht="15.5">
      <c r="A4236" s="34">
        <f t="shared" si="136"/>
        <v>4232</v>
      </c>
      <c r="B4236" s="81" t="s">
        <v>186</v>
      </c>
      <c r="C4236" s="81" t="s">
        <v>8722</v>
      </c>
      <c r="D4236" s="81" t="s">
        <v>8723</v>
      </c>
      <c r="E4236" s="81">
        <v>1</v>
      </c>
      <c r="F4236" s="81" t="s">
        <v>6870</v>
      </c>
      <c r="G4236" s="81">
        <v>1</v>
      </c>
      <c r="H4236" s="82">
        <v>67.3</v>
      </c>
      <c r="I4236" s="92">
        <v>0.28000000000000003</v>
      </c>
      <c r="J4236" s="78">
        <f t="shared" si="137"/>
        <v>48.455999999999996</v>
      </c>
    </row>
    <row r="4237" spans="1:10" ht="15.5">
      <c r="A4237" s="34">
        <f t="shared" si="136"/>
        <v>4233</v>
      </c>
      <c r="B4237" s="81" t="s">
        <v>186</v>
      </c>
      <c r="C4237" s="81" t="s">
        <v>8724</v>
      </c>
      <c r="D4237" s="81" t="s">
        <v>8725</v>
      </c>
      <c r="E4237" s="81">
        <v>1</v>
      </c>
      <c r="F4237" s="81" t="s">
        <v>6870</v>
      </c>
      <c r="G4237" s="81">
        <v>1</v>
      </c>
      <c r="H4237" s="82">
        <v>90</v>
      </c>
      <c r="I4237" s="92">
        <v>0.28000000000000003</v>
      </c>
      <c r="J4237" s="78">
        <f t="shared" si="137"/>
        <v>64.8</v>
      </c>
    </row>
    <row r="4238" spans="1:10" ht="15.5">
      <c r="A4238" s="34">
        <f t="shared" si="136"/>
        <v>4234</v>
      </c>
      <c r="B4238" s="81" t="s">
        <v>186</v>
      </c>
      <c r="C4238" s="81" t="s">
        <v>8726</v>
      </c>
      <c r="D4238" s="81" t="s">
        <v>8727</v>
      </c>
      <c r="E4238" s="81">
        <v>1</v>
      </c>
      <c r="F4238" s="81" t="s">
        <v>6870</v>
      </c>
      <c r="G4238" s="81">
        <v>1</v>
      </c>
      <c r="H4238" s="82">
        <v>131.75</v>
      </c>
      <c r="I4238" s="92">
        <v>0.28000000000000003</v>
      </c>
      <c r="J4238" s="78">
        <f t="shared" si="137"/>
        <v>94.86</v>
      </c>
    </row>
    <row r="4239" spans="1:10" ht="15.5">
      <c r="A4239" s="34">
        <f t="shared" si="136"/>
        <v>4235</v>
      </c>
      <c r="B4239" s="81" t="s">
        <v>186</v>
      </c>
      <c r="C4239" s="81" t="s">
        <v>8728</v>
      </c>
      <c r="D4239" s="81" t="s">
        <v>8729</v>
      </c>
      <c r="E4239" s="81">
        <v>1</v>
      </c>
      <c r="F4239" s="81" t="s">
        <v>6870</v>
      </c>
      <c r="G4239" s="81">
        <v>1</v>
      </c>
      <c r="H4239" s="82">
        <v>131.75</v>
      </c>
      <c r="I4239" s="92">
        <v>0.28000000000000003</v>
      </c>
      <c r="J4239" s="78">
        <f t="shared" si="137"/>
        <v>94.86</v>
      </c>
    </row>
    <row r="4240" spans="1:10" ht="15.5">
      <c r="A4240" s="34">
        <f t="shared" si="136"/>
        <v>4236</v>
      </c>
      <c r="B4240" s="81" t="s">
        <v>186</v>
      </c>
      <c r="C4240" s="81" t="s">
        <v>8730</v>
      </c>
      <c r="D4240" s="81" t="s">
        <v>8731</v>
      </c>
      <c r="E4240" s="81">
        <v>1</v>
      </c>
      <c r="F4240" s="81" t="s">
        <v>6870</v>
      </c>
      <c r="G4240" s="81">
        <v>1</v>
      </c>
      <c r="H4240" s="82">
        <v>2071</v>
      </c>
      <c r="I4240" s="92">
        <v>0.28000000000000003</v>
      </c>
      <c r="J4240" s="78">
        <f t="shared" si="137"/>
        <v>1491.12</v>
      </c>
    </row>
    <row r="4241" spans="1:10" ht="15.5">
      <c r="A4241" s="34">
        <f t="shared" si="136"/>
        <v>4237</v>
      </c>
      <c r="B4241" s="81" t="s">
        <v>186</v>
      </c>
      <c r="C4241" s="81" t="s">
        <v>8732</v>
      </c>
      <c r="D4241" s="81" t="s">
        <v>8733</v>
      </c>
      <c r="E4241" s="81">
        <v>1</v>
      </c>
      <c r="F4241" s="81" t="s">
        <v>6870</v>
      </c>
      <c r="G4241" s="81">
        <v>1</v>
      </c>
      <c r="H4241" s="82">
        <v>186</v>
      </c>
      <c r="I4241" s="92">
        <v>0.28000000000000003</v>
      </c>
      <c r="J4241" s="78">
        <f t="shared" si="137"/>
        <v>133.91999999999999</v>
      </c>
    </row>
    <row r="4242" spans="1:10" ht="29">
      <c r="A4242" s="34">
        <f t="shared" si="136"/>
        <v>4238</v>
      </c>
      <c r="B4242" s="81" t="s">
        <v>186</v>
      </c>
      <c r="C4242" s="81" t="s">
        <v>8734</v>
      </c>
      <c r="D4242" s="81" t="s">
        <v>1351</v>
      </c>
      <c r="E4242" s="81">
        <v>1</v>
      </c>
      <c r="F4242" s="81" t="s">
        <v>6870</v>
      </c>
      <c r="G4242" s="81">
        <v>1</v>
      </c>
      <c r="H4242" s="82">
        <v>122.4</v>
      </c>
      <c r="I4242" s="92">
        <v>0.28000000000000003</v>
      </c>
      <c r="J4242" s="78">
        <f t="shared" si="137"/>
        <v>88.128</v>
      </c>
    </row>
    <row r="4243" spans="1:10" ht="29">
      <c r="A4243" s="34">
        <f t="shared" si="136"/>
        <v>4239</v>
      </c>
      <c r="B4243" s="81" t="s">
        <v>186</v>
      </c>
      <c r="C4243" s="81" t="s">
        <v>8735</v>
      </c>
      <c r="D4243" s="81" t="s">
        <v>1360</v>
      </c>
      <c r="E4243" s="81">
        <v>1</v>
      </c>
      <c r="F4243" s="81" t="s">
        <v>6870</v>
      </c>
      <c r="G4243" s="81">
        <v>1</v>
      </c>
      <c r="H4243" s="82">
        <v>98.25</v>
      </c>
      <c r="I4243" s="92">
        <v>0.28000000000000003</v>
      </c>
      <c r="J4243" s="78">
        <f t="shared" si="137"/>
        <v>70.739999999999995</v>
      </c>
    </row>
    <row r="4244" spans="1:10" ht="29">
      <c r="A4244" s="34">
        <f t="shared" si="136"/>
        <v>4240</v>
      </c>
      <c r="B4244" s="81" t="s">
        <v>186</v>
      </c>
      <c r="C4244" s="81" t="s">
        <v>8736</v>
      </c>
      <c r="D4244" s="81" t="s">
        <v>8737</v>
      </c>
      <c r="E4244" s="81">
        <v>1</v>
      </c>
      <c r="F4244" s="81" t="s">
        <v>6870</v>
      </c>
      <c r="G4244" s="81">
        <v>1</v>
      </c>
      <c r="H4244" s="82">
        <v>125.8</v>
      </c>
      <c r="I4244" s="92">
        <v>0.28000000000000003</v>
      </c>
      <c r="J4244" s="78">
        <f t="shared" si="137"/>
        <v>90.575999999999993</v>
      </c>
    </row>
    <row r="4245" spans="1:10" ht="29">
      <c r="A4245" s="34">
        <f t="shared" si="136"/>
        <v>4241</v>
      </c>
      <c r="B4245" s="81" t="s">
        <v>186</v>
      </c>
      <c r="C4245" s="81" t="s">
        <v>8738</v>
      </c>
      <c r="D4245" s="81" t="s">
        <v>8739</v>
      </c>
      <c r="E4245" s="81">
        <v>1</v>
      </c>
      <c r="F4245" s="81" t="s">
        <v>6870</v>
      </c>
      <c r="G4245" s="81">
        <v>1</v>
      </c>
      <c r="H4245" s="82">
        <v>101</v>
      </c>
      <c r="I4245" s="92">
        <v>0.28000000000000003</v>
      </c>
      <c r="J4245" s="78">
        <f t="shared" si="137"/>
        <v>72.72</v>
      </c>
    </row>
    <row r="4246" spans="1:10" ht="29">
      <c r="A4246" s="34">
        <f t="shared" si="136"/>
        <v>4242</v>
      </c>
      <c r="B4246" s="81" t="s">
        <v>186</v>
      </c>
      <c r="C4246" s="81" t="s">
        <v>8740</v>
      </c>
      <c r="D4246" s="81" t="s">
        <v>8741</v>
      </c>
      <c r="E4246" s="81">
        <v>1</v>
      </c>
      <c r="F4246" s="81" t="s">
        <v>6870</v>
      </c>
      <c r="G4246" s="81">
        <v>1</v>
      </c>
      <c r="H4246" s="82">
        <v>131.6</v>
      </c>
      <c r="I4246" s="92">
        <v>0.28000000000000003</v>
      </c>
      <c r="J4246" s="78">
        <f t="shared" si="137"/>
        <v>94.751999999999995</v>
      </c>
    </row>
    <row r="4247" spans="1:10" ht="29">
      <c r="A4247" s="34">
        <f t="shared" ref="A4247:A4310" si="138">SUM(A4246+1)</f>
        <v>4243</v>
      </c>
      <c r="B4247" s="81" t="s">
        <v>186</v>
      </c>
      <c r="C4247" s="81" t="s">
        <v>8742</v>
      </c>
      <c r="D4247" s="81" t="s">
        <v>8743</v>
      </c>
      <c r="E4247" s="81">
        <v>1</v>
      </c>
      <c r="F4247" s="81" t="s">
        <v>6870</v>
      </c>
      <c r="G4247" s="81">
        <v>1</v>
      </c>
      <c r="H4247" s="82">
        <v>98.25</v>
      </c>
      <c r="I4247" s="92">
        <v>0.28000000000000003</v>
      </c>
      <c r="J4247" s="78">
        <f t="shared" si="137"/>
        <v>70.739999999999995</v>
      </c>
    </row>
    <row r="4248" spans="1:10" ht="29">
      <c r="A4248" s="34">
        <f t="shared" si="138"/>
        <v>4244</v>
      </c>
      <c r="B4248" s="81" t="s">
        <v>186</v>
      </c>
      <c r="C4248" s="81" t="s">
        <v>8744</v>
      </c>
      <c r="D4248" s="81" t="s">
        <v>8745</v>
      </c>
      <c r="E4248" s="81">
        <v>1</v>
      </c>
      <c r="F4248" s="81" t="s">
        <v>6870</v>
      </c>
      <c r="G4248" s="81">
        <v>1</v>
      </c>
      <c r="H4248" s="82">
        <v>125.8</v>
      </c>
      <c r="I4248" s="92">
        <v>0.28000000000000003</v>
      </c>
      <c r="J4248" s="78">
        <f t="shared" si="137"/>
        <v>90.575999999999993</v>
      </c>
    </row>
    <row r="4249" spans="1:10" ht="29">
      <c r="A4249" s="34">
        <f t="shared" si="138"/>
        <v>4245</v>
      </c>
      <c r="B4249" s="81" t="s">
        <v>186</v>
      </c>
      <c r="C4249" s="81" t="s">
        <v>8746</v>
      </c>
      <c r="D4249" s="81" t="s">
        <v>8747</v>
      </c>
      <c r="E4249" s="81">
        <v>1</v>
      </c>
      <c r="F4249" s="81" t="s">
        <v>6870</v>
      </c>
      <c r="G4249" s="81">
        <v>1</v>
      </c>
      <c r="H4249" s="82">
        <v>131.6</v>
      </c>
      <c r="I4249" s="92">
        <v>0.28000000000000003</v>
      </c>
      <c r="J4249" s="78">
        <f t="shared" si="137"/>
        <v>94.751999999999995</v>
      </c>
    </row>
    <row r="4250" spans="1:10" ht="15.5">
      <c r="A4250" s="34">
        <f t="shared" si="138"/>
        <v>4246</v>
      </c>
      <c r="B4250" s="81" t="s">
        <v>186</v>
      </c>
      <c r="C4250" s="81" t="s">
        <v>8748</v>
      </c>
      <c r="D4250" s="81" t="s">
        <v>8749</v>
      </c>
      <c r="E4250" s="81">
        <v>1</v>
      </c>
      <c r="F4250" s="81" t="s">
        <v>6870</v>
      </c>
      <c r="G4250" s="81">
        <v>1</v>
      </c>
      <c r="H4250" s="82">
        <v>120.5</v>
      </c>
      <c r="I4250" s="92">
        <v>0.28000000000000003</v>
      </c>
      <c r="J4250" s="78">
        <f t="shared" si="137"/>
        <v>86.759999999999991</v>
      </c>
    </row>
    <row r="4251" spans="1:10" ht="29">
      <c r="A4251" s="34">
        <f t="shared" si="138"/>
        <v>4247</v>
      </c>
      <c r="B4251" s="81" t="s">
        <v>186</v>
      </c>
      <c r="C4251" s="81" t="s">
        <v>8750</v>
      </c>
      <c r="D4251" s="81" t="s">
        <v>8751</v>
      </c>
      <c r="E4251" s="81">
        <v>1</v>
      </c>
      <c r="F4251" s="81" t="s">
        <v>6870</v>
      </c>
      <c r="G4251" s="81">
        <v>1</v>
      </c>
      <c r="H4251" s="82">
        <v>122</v>
      </c>
      <c r="I4251" s="92">
        <v>0.28000000000000003</v>
      </c>
      <c r="J4251" s="78">
        <f t="shared" si="137"/>
        <v>87.84</v>
      </c>
    </row>
    <row r="4252" spans="1:10" ht="15.5">
      <c r="A4252" s="34">
        <f t="shared" si="138"/>
        <v>4248</v>
      </c>
      <c r="B4252" s="81" t="s">
        <v>186</v>
      </c>
      <c r="C4252" s="81" t="s">
        <v>8752</v>
      </c>
      <c r="D4252" s="81" t="s">
        <v>8753</v>
      </c>
      <c r="E4252" s="81">
        <v>1</v>
      </c>
      <c r="F4252" s="81" t="s">
        <v>6870</v>
      </c>
      <c r="G4252" s="81">
        <v>1</v>
      </c>
      <c r="H4252" s="82">
        <v>106.75</v>
      </c>
      <c r="I4252" s="92">
        <v>0.28000000000000003</v>
      </c>
      <c r="J4252" s="78">
        <f t="shared" si="137"/>
        <v>76.86</v>
      </c>
    </row>
    <row r="4253" spans="1:10" ht="29">
      <c r="A4253" s="34">
        <f t="shared" si="138"/>
        <v>4249</v>
      </c>
      <c r="B4253" s="81" t="s">
        <v>186</v>
      </c>
      <c r="C4253" s="81" t="s">
        <v>8754</v>
      </c>
      <c r="D4253" s="81" t="s">
        <v>8743</v>
      </c>
      <c r="E4253" s="81">
        <v>1</v>
      </c>
      <c r="F4253" s="81" t="s">
        <v>6870</v>
      </c>
      <c r="G4253" s="81">
        <v>1</v>
      </c>
      <c r="H4253" s="82">
        <v>136</v>
      </c>
      <c r="I4253" s="92">
        <v>0.28000000000000003</v>
      </c>
      <c r="J4253" s="78">
        <f t="shared" si="137"/>
        <v>97.92</v>
      </c>
    </row>
    <row r="4254" spans="1:10" ht="29">
      <c r="A4254" s="34">
        <f t="shared" si="138"/>
        <v>4250</v>
      </c>
      <c r="B4254" s="81" t="s">
        <v>186</v>
      </c>
      <c r="C4254" s="81" t="s">
        <v>8755</v>
      </c>
      <c r="D4254" s="81" t="s">
        <v>8756</v>
      </c>
      <c r="E4254" s="81">
        <v>1</v>
      </c>
      <c r="F4254" s="81" t="s">
        <v>6870</v>
      </c>
      <c r="G4254" s="81">
        <v>1</v>
      </c>
      <c r="H4254" s="82">
        <v>101.5</v>
      </c>
      <c r="I4254" s="92">
        <v>0.28000000000000003</v>
      </c>
      <c r="J4254" s="78">
        <f t="shared" si="137"/>
        <v>73.08</v>
      </c>
    </row>
    <row r="4255" spans="1:10" ht="15.5">
      <c r="A4255" s="34">
        <f t="shared" si="138"/>
        <v>4251</v>
      </c>
      <c r="B4255" s="81" t="s">
        <v>186</v>
      </c>
      <c r="C4255" s="81" t="s">
        <v>8757</v>
      </c>
      <c r="D4255" s="81" t="s">
        <v>8758</v>
      </c>
      <c r="E4255" s="81">
        <v>1</v>
      </c>
      <c r="F4255" s="81" t="s">
        <v>6870</v>
      </c>
      <c r="G4255" s="81">
        <v>1</v>
      </c>
      <c r="H4255" s="82">
        <v>18.2</v>
      </c>
      <c r="I4255" s="92">
        <v>0.28000000000000003</v>
      </c>
      <c r="J4255" s="78">
        <f t="shared" si="137"/>
        <v>13.103999999999999</v>
      </c>
    </row>
    <row r="4256" spans="1:10" ht="15.5">
      <c r="A4256" s="34">
        <f t="shared" si="138"/>
        <v>4252</v>
      </c>
      <c r="B4256" s="81" t="s">
        <v>186</v>
      </c>
      <c r="C4256" s="81" t="s">
        <v>8759</v>
      </c>
      <c r="D4256" s="81" t="s">
        <v>8760</v>
      </c>
      <c r="E4256" s="81">
        <v>1</v>
      </c>
      <c r="F4256" s="81" t="s">
        <v>6870</v>
      </c>
      <c r="G4256" s="81">
        <v>1</v>
      </c>
      <c r="H4256" s="82">
        <v>18.2</v>
      </c>
      <c r="I4256" s="92">
        <v>0.28000000000000003</v>
      </c>
      <c r="J4256" s="78">
        <f t="shared" si="137"/>
        <v>13.103999999999999</v>
      </c>
    </row>
    <row r="4257" spans="1:10" ht="29">
      <c r="A4257" s="34">
        <f t="shared" si="138"/>
        <v>4253</v>
      </c>
      <c r="B4257" s="81" t="s">
        <v>186</v>
      </c>
      <c r="C4257" s="81" t="s">
        <v>8761</v>
      </c>
      <c r="D4257" s="81" t="s">
        <v>8762</v>
      </c>
      <c r="E4257" s="81">
        <v>1</v>
      </c>
      <c r="F4257" s="81" t="s">
        <v>6870</v>
      </c>
      <c r="G4257" s="81">
        <v>1</v>
      </c>
      <c r="H4257" s="82">
        <v>18.2</v>
      </c>
      <c r="I4257" s="92">
        <v>0.28000000000000003</v>
      </c>
      <c r="J4257" s="78">
        <f t="shared" si="137"/>
        <v>13.103999999999999</v>
      </c>
    </row>
    <row r="4258" spans="1:10" ht="29">
      <c r="A4258" s="34">
        <f t="shared" si="138"/>
        <v>4254</v>
      </c>
      <c r="B4258" s="81" t="s">
        <v>186</v>
      </c>
      <c r="C4258" s="81" t="s">
        <v>8763</v>
      </c>
      <c r="D4258" s="81" t="s">
        <v>8764</v>
      </c>
      <c r="E4258" s="81">
        <v>1</v>
      </c>
      <c r="F4258" s="81" t="s">
        <v>6870</v>
      </c>
      <c r="G4258" s="81">
        <v>1</v>
      </c>
      <c r="H4258" s="82">
        <v>125.5</v>
      </c>
      <c r="I4258" s="92">
        <v>0.28000000000000003</v>
      </c>
      <c r="J4258" s="78">
        <f t="shared" si="137"/>
        <v>90.36</v>
      </c>
    </row>
    <row r="4259" spans="1:10" ht="29">
      <c r="A4259" s="34">
        <f t="shared" si="138"/>
        <v>4255</v>
      </c>
      <c r="B4259" s="81" t="s">
        <v>186</v>
      </c>
      <c r="C4259" s="81" t="s">
        <v>8765</v>
      </c>
      <c r="D4259" s="81" t="s">
        <v>8743</v>
      </c>
      <c r="E4259" s="81">
        <v>1</v>
      </c>
      <c r="F4259" s="81" t="s">
        <v>6870</v>
      </c>
      <c r="G4259" s="81">
        <v>1</v>
      </c>
      <c r="H4259" s="82">
        <v>125.5</v>
      </c>
      <c r="I4259" s="92">
        <v>0.28000000000000003</v>
      </c>
      <c r="J4259" s="78">
        <f t="shared" si="137"/>
        <v>90.36</v>
      </c>
    </row>
    <row r="4260" spans="1:10" ht="15.5">
      <c r="A4260" s="34">
        <f t="shared" si="138"/>
        <v>4256</v>
      </c>
      <c r="B4260" s="81" t="s">
        <v>186</v>
      </c>
      <c r="C4260" s="81" t="s">
        <v>8766</v>
      </c>
      <c r="D4260" s="81" t="s">
        <v>8767</v>
      </c>
      <c r="E4260" s="81">
        <v>1</v>
      </c>
      <c r="F4260" s="81" t="s">
        <v>6870</v>
      </c>
      <c r="G4260" s="81">
        <v>1</v>
      </c>
      <c r="H4260" s="82">
        <v>106.75</v>
      </c>
      <c r="I4260" s="92">
        <v>0.28000000000000003</v>
      </c>
      <c r="J4260" s="78">
        <f t="shared" si="137"/>
        <v>76.86</v>
      </c>
    </row>
    <row r="4261" spans="1:10" ht="15.5">
      <c r="A4261" s="34">
        <f t="shared" si="138"/>
        <v>4257</v>
      </c>
      <c r="B4261" s="81" t="s">
        <v>186</v>
      </c>
      <c r="C4261" s="81" t="s">
        <v>8768</v>
      </c>
      <c r="D4261" s="81" t="s">
        <v>8753</v>
      </c>
      <c r="E4261" s="81">
        <v>1</v>
      </c>
      <c r="F4261" s="81" t="s">
        <v>6870</v>
      </c>
      <c r="G4261" s="81">
        <v>1</v>
      </c>
      <c r="H4261" s="82">
        <v>106.75</v>
      </c>
      <c r="I4261" s="92">
        <v>0.28000000000000003</v>
      </c>
      <c r="J4261" s="78">
        <f t="shared" si="137"/>
        <v>76.86</v>
      </c>
    </row>
    <row r="4262" spans="1:10" ht="15.5">
      <c r="A4262" s="34">
        <f t="shared" si="138"/>
        <v>4258</v>
      </c>
      <c r="B4262" s="81" t="s">
        <v>186</v>
      </c>
      <c r="C4262" s="81" t="s">
        <v>8769</v>
      </c>
      <c r="D4262" s="81" t="s">
        <v>8770</v>
      </c>
      <c r="E4262" s="81">
        <v>1</v>
      </c>
      <c r="F4262" s="81" t="s">
        <v>6870</v>
      </c>
      <c r="G4262" s="81">
        <v>1</v>
      </c>
      <c r="H4262" s="82">
        <v>48.6</v>
      </c>
      <c r="I4262" s="92">
        <v>0.28000000000000003</v>
      </c>
      <c r="J4262" s="78">
        <f t="shared" si="137"/>
        <v>34.991999999999997</v>
      </c>
    </row>
    <row r="4263" spans="1:10" ht="15.5">
      <c r="A4263" s="34">
        <f t="shared" si="138"/>
        <v>4259</v>
      </c>
      <c r="B4263" s="81" t="s">
        <v>186</v>
      </c>
      <c r="C4263" s="81" t="s">
        <v>8771</v>
      </c>
      <c r="D4263" s="81" t="s">
        <v>8772</v>
      </c>
      <c r="E4263" s="81">
        <v>1</v>
      </c>
      <c r="F4263" s="81" t="s">
        <v>6870</v>
      </c>
      <c r="G4263" s="81">
        <v>1</v>
      </c>
      <c r="H4263" s="82">
        <v>104</v>
      </c>
      <c r="I4263" s="92">
        <v>0.28000000000000003</v>
      </c>
      <c r="J4263" s="78">
        <f t="shared" si="137"/>
        <v>74.88</v>
      </c>
    </row>
    <row r="4264" spans="1:10" ht="15.5">
      <c r="A4264" s="34">
        <f t="shared" si="138"/>
        <v>4260</v>
      </c>
      <c r="B4264" s="81" t="s">
        <v>186</v>
      </c>
      <c r="C4264" s="81" t="s">
        <v>8773</v>
      </c>
      <c r="D4264" s="81" t="s">
        <v>8774</v>
      </c>
      <c r="E4264" s="81">
        <v>1</v>
      </c>
      <c r="F4264" s="81" t="s">
        <v>6870</v>
      </c>
      <c r="G4264" s="81">
        <v>1</v>
      </c>
      <c r="H4264" s="82">
        <v>22.2</v>
      </c>
      <c r="I4264" s="92">
        <v>0.28000000000000003</v>
      </c>
      <c r="J4264" s="78">
        <f t="shared" si="137"/>
        <v>15.983999999999998</v>
      </c>
    </row>
    <row r="4265" spans="1:10" ht="15.5">
      <c r="A4265" s="34">
        <f t="shared" si="138"/>
        <v>4261</v>
      </c>
      <c r="B4265" s="81" t="s">
        <v>186</v>
      </c>
      <c r="C4265" s="81" t="s">
        <v>8775</v>
      </c>
      <c r="D4265" s="81" t="s">
        <v>8776</v>
      </c>
      <c r="E4265" s="81">
        <v>1</v>
      </c>
      <c r="F4265" s="81" t="s">
        <v>6870</v>
      </c>
      <c r="G4265" s="81">
        <v>1</v>
      </c>
      <c r="H4265" s="82">
        <v>22.2</v>
      </c>
      <c r="I4265" s="92">
        <v>0.28000000000000003</v>
      </c>
      <c r="J4265" s="78">
        <f t="shared" si="137"/>
        <v>15.983999999999998</v>
      </c>
    </row>
    <row r="4266" spans="1:10" ht="15.5">
      <c r="A4266" s="34">
        <f t="shared" si="138"/>
        <v>4262</v>
      </c>
      <c r="B4266" s="81" t="s">
        <v>186</v>
      </c>
      <c r="C4266" s="81" t="s">
        <v>8777</v>
      </c>
      <c r="D4266" s="81" t="s">
        <v>8778</v>
      </c>
      <c r="E4266" s="81">
        <v>1</v>
      </c>
      <c r="F4266" s="81" t="s">
        <v>6870</v>
      </c>
      <c r="G4266" s="81">
        <v>1</v>
      </c>
      <c r="H4266" s="82">
        <v>22.2</v>
      </c>
      <c r="I4266" s="92">
        <v>0.28000000000000003</v>
      </c>
      <c r="J4266" s="78">
        <f t="shared" si="137"/>
        <v>15.983999999999998</v>
      </c>
    </row>
    <row r="4267" spans="1:10" ht="29">
      <c r="A4267" s="34">
        <f t="shared" si="138"/>
        <v>4263</v>
      </c>
      <c r="B4267" s="81" t="s">
        <v>186</v>
      </c>
      <c r="C4267" s="81" t="s">
        <v>8779</v>
      </c>
      <c r="D4267" s="81" t="s">
        <v>8780</v>
      </c>
      <c r="E4267" s="81">
        <v>1</v>
      </c>
      <c r="F4267" s="81" t="s">
        <v>6870</v>
      </c>
      <c r="G4267" s="81">
        <v>1</v>
      </c>
      <c r="H4267" s="82">
        <v>2212</v>
      </c>
      <c r="I4267" s="92">
        <v>0.28000000000000003</v>
      </c>
      <c r="J4267" s="78">
        <f t="shared" si="137"/>
        <v>1592.6399999999999</v>
      </c>
    </row>
    <row r="4268" spans="1:10" ht="15.5">
      <c r="A4268" s="34">
        <f t="shared" si="138"/>
        <v>4264</v>
      </c>
      <c r="B4268" s="81" t="s">
        <v>186</v>
      </c>
      <c r="C4268" s="81" t="s">
        <v>8781</v>
      </c>
      <c r="D4268" s="81" t="s">
        <v>8782</v>
      </c>
      <c r="E4268" s="81">
        <v>1</v>
      </c>
      <c r="F4268" s="81" t="s">
        <v>6870</v>
      </c>
      <c r="G4268" s="81">
        <v>1</v>
      </c>
      <c r="H4268" s="82">
        <v>540</v>
      </c>
      <c r="I4268" s="92">
        <v>0.28000000000000003</v>
      </c>
      <c r="J4268" s="78">
        <f t="shared" si="137"/>
        <v>388.8</v>
      </c>
    </row>
    <row r="4269" spans="1:10" ht="29">
      <c r="A4269" s="34">
        <f t="shared" si="138"/>
        <v>4265</v>
      </c>
      <c r="B4269" s="81" t="s">
        <v>186</v>
      </c>
      <c r="C4269" s="81" t="s">
        <v>8783</v>
      </c>
      <c r="D4269" s="81" t="s">
        <v>8784</v>
      </c>
      <c r="E4269" s="81">
        <v>1</v>
      </c>
      <c r="F4269" s="81" t="s">
        <v>6870</v>
      </c>
      <c r="G4269" s="81">
        <v>1</v>
      </c>
      <c r="H4269" s="82">
        <v>1620</v>
      </c>
      <c r="I4269" s="92">
        <v>0.28000000000000003</v>
      </c>
      <c r="J4269" s="78">
        <f t="shared" si="137"/>
        <v>1166.3999999999999</v>
      </c>
    </row>
    <row r="4270" spans="1:10" ht="15.5">
      <c r="A4270" s="34">
        <f t="shared" si="138"/>
        <v>4266</v>
      </c>
      <c r="B4270" s="81" t="s">
        <v>186</v>
      </c>
      <c r="C4270" s="81" t="s">
        <v>8785</v>
      </c>
      <c r="D4270" s="81" t="s">
        <v>8786</v>
      </c>
      <c r="E4270" s="81">
        <v>1</v>
      </c>
      <c r="F4270" s="81" t="s">
        <v>6870</v>
      </c>
      <c r="G4270" s="81">
        <v>1</v>
      </c>
      <c r="H4270" s="82">
        <v>16.5</v>
      </c>
      <c r="I4270" s="92">
        <v>0.28000000000000003</v>
      </c>
      <c r="J4270" s="78">
        <f t="shared" si="137"/>
        <v>11.879999999999999</v>
      </c>
    </row>
    <row r="4271" spans="1:10" ht="29">
      <c r="A4271" s="34">
        <f t="shared" si="138"/>
        <v>4267</v>
      </c>
      <c r="B4271" s="81" t="s">
        <v>186</v>
      </c>
      <c r="C4271" s="81" t="s">
        <v>8787</v>
      </c>
      <c r="D4271" s="81" t="s">
        <v>8788</v>
      </c>
      <c r="E4271" s="81">
        <v>1</v>
      </c>
      <c r="F4271" s="81" t="s">
        <v>6870</v>
      </c>
      <c r="G4271" s="81">
        <v>1</v>
      </c>
      <c r="H4271" s="82">
        <v>149.30000000000001</v>
      </c>
      <c r="I4271" s="92">
        <v>0.28000000000000003</v>
      </c>
      <c r="J4271" s="78">
        <f t="shared" si="137"/>
        <v>107.49600000000001</v>
      </c>
    </row>
    <row r="4272" spans="1:10" ht="29">
      <c r="A4272" s="34">
        <f t="shared" si="138"/>
        <v>4268</v>
      </c>
      <c r="B4272" s="81" t="s">
        <v>186</v>
      </c>
      <c r="C4272" s="81" t="s">
        <v>8789</v>
      </c>
      <c r="D4272" s="81" t="s">
        <v>8790</v>
      </c>
      <c r="E4272" s="81">
        <v>1</v>
      </c>
      <c r="F4272" s="81" t="s">
        <v>6870</v>
      </c>
      <c r="G4272" s="81">
        <v>1</v>
      </c>
      <c r="H4272" s="82">
        <v>3564.75</v>
      </c>
      <c r="I4272" s="92">
        <v>0.28000000000000003</v>
      </c>
      <c r="J4272" s="78">
        <f t="shared" si="137"/>
        <v>2566.62</v>
      </c>
    </row>
    <row r="4273" spans="1:10" ht="29">
      <c r="A4273" s="34">
        <f t="shared" si="138"/>
        <v>4269</v>
      </c>
      <c r="B4273" s="81" t="s">
        <v>186</v>
      </c>
      <c r="C4273" s="81" t="s">
        <v>8791</v>
      </c>
      <c r="D4273" s="81" t="s">
        <v>8792</v>
      </c>
      <c r="E4273" s="81">
        <v>1</v>
      </c>
      <c r="F4273" s="81" t="s">
        <v>6870</v>
      </c>
      <c r="G4273" s="81">
        <v>1</v>
      </c>
      <c r="H4273" s="82">
        <v>3564.75</v>
      </c>
      <c r="I4273" s="92">
        <v>0.28000000000000003</v>
      </c>
      <c r="J4273" s="78">
        <f t="shared" ref="J4273:J4336" si="139">H4273*(1-I4273)</f>
        <v>2566.62</v>
      </c>
    </row>
    <row r="4274" spans="1:10" ht="43.5">
      <c r="A4274" s="34">
        <f t="shared" si="138"/>
        <v>4270</v>
      </c>
      <c r="B4274" s="81" t="s">
        <v>186</v>
      </c>
      <c r="C4274" s="81" t="s">
        <v>8793</v>
      </c>
      <c r="D4274" s="81" t="s">
        <v>8794</v>
      </c>
      <c r="E4274" s="81">
        <v>1</v>
      </c>
      <c r="F4274" s="81" t="s">
        <v>6870</v>
      </c>
      <c r="G4274" s="81">
        <v>1</v>
      </c>
      <c r="H4274" s="82">
        <v>3267.5</v>
      </c>
      <c r="I4274" s="92">
        <v>0.28000000000000003</v>
      </c>
      <c r="J4274" s="78">
        <f t="shared" si="139"/>
        <v>2352.6</v>
      </c>
    </row>
    <row r="4275" spans="1:10" ht="43.5">
      <c r="A4275" s="34">
        <f t="shared" si="138"/>
        <v>4271</v>
      </c>
      <c r="B4275" s="81" t="s">
        <v>186</v>
      </c>
      <c r="C4275" s="81" t="s">
        <v>8795</v>
      </c>
      <c r="D4275" s="81" t="s">
        <v>8796</v>
      </c>
      <c r="E4275" s="81">
        <v>1</v>
      </c>
      <c r="F4275" s="81" t="s">
        <v>6870</v>
      </c>
      <c r="G4275" s="81">
        <v>1</v>
      </c>
      <c r="H4275" s="82">
        <v>1448.75</v>
      </c>
      <c r="I4275" s="92">
        <v>0.28000000000000003</v>
      </c>
      <c r="J4275" s="78">
        <f t="shared" si="139"/>
        <v>1043.0999999999999</v>
      </c>
    </row>
    <row r="4276" spans="1:10" ht="43.5">
      <c r="A4276" s="34">
        <f t="shared" si="138"/>
        <v>4272</v>
      </c>
      <c r="B4276" s="81" t="s">
        <v>186</v>
      </c>
      <c r="C4276" s="81" t="s">
        <v>8797</v>
      </c>
      <c r="D4276" s="81" t="s">
        <v>8798</v>
      </c>
      <c r="E4276" s="81">
        <v>1</v>
      </c>
      <c r="F4276" s="81" t="s">
        <v>6870</v>
      </c>
      <c r="G4276" s="81">
        <v>1</v>
      </c>
      <c r="H4276" s="82">
        <v>1458.5</v>
      </c>
      <c r="I4276" s="92">
        <v>0.28000000000000003</v>
      </c>
      <c r="J4276" s="78">
        <f t="shared" si="139"/>
        <v>1050.1199999999999</v>
      </c>
    </row>
    <row r="4277" spans="1:10" ht="43.5">
      <c r="A4277" s="34">
        <f t="shared" si="138"/>
        <v>4273</v>
      </c>
      <c r="B4277" s="81" t="s">
        <v>186</v>
      </c>
      <c r="C4277" s="81" t="s">
        <v>8799</v>
      </c>
      <c r="D4277" s="81" t="s">
        <v>8800</v>
      </c>
      <c r="E4277" s="81">
        <v>1</v>
      </c>
      <c r="F4277" s="81" t="s">
        <v>6870</v>
      </c>
      <c r="G4277" s="81">
        <v>1</v>
      </c>
      <c r="H4277" s="82">
        <v>1448.75</v>
      </c>
      <c r="I4277" s="92">
        <v>0.28000000000000003</v>
      </c>
      <c r="J4277" s="78">
        <f t="shared" si="139"/>
        <v>1043.0999999999999</v>
      </c>
    </row>
    <row r="4278" spans="1:10" ht="43.5">
      <c r="A4278" s="34">
        <f t="shared" si="138"/>
        <v>4274</v>
      </c>
      <c r="B4278" s="81" t="s">
        <v>186</v>
      </c>
      <c r="C4278" s="81" t="s">
        <v>8801</v>
      </c>
      <c r="D4278" s="81" t="s">
        <v>8802</v>
      </c>
      <c r="E4278" s="81">
        <v>1</v>
      </c>
      <c r="F4278" s="81" t="s">
        <v>6870</v>
      </c>
      <c r="G4278" s="81">
        <v>1</v>
      </c>
      <c r="H4278" s="82">
        <v>1985.75</v>
      </c>
      <c r="I4278" s="92">
        <v>0.28000000000000003</v>
      </c>
      <c r="J4278" s="78">
        <f t="shared" si="139"/>
        <v>1429.74</v>
      </c>
    </row>
    <row r="4279" spans="1:10" ht="43.5">
      <c r="A4279" s="34">
        <f t="shared" si="138"/>
        <v>4275</v>
      </c>
      <c r="B4279" s="81" t="s">
        <v>186</v>
      </c>
      <c r="C4279" s="81" t="s">
        <v>8803</v>
      </c>
      <c r="D4279" s="81" t="s">
        <v>8804</v>
      </c>
      <c r="E4279" s="81">
        <v>1</v>
      </c>
      <c r="F4279" s="81" t="s">
        <v>6870</v>
      </c>
      <c r="G4279" s="81">
        <v>1</v>
      </c>
      <c r="H4279" s="82">
        <v>1985.75</v>
      </c>
      <c r="I4279" s="92">
        <v>0.28000000000000003</v>
      </c>
      <c r="J4279" s="78">
        <f t="shared" si="139"/>
        <v>1429.74</v>
      </c>
    </row>
    <row r="4280" spans="1:10" ht="43.5">
      <c r="A4280" s="34">
        <f t="shared" si="138"/>
        <v>4276</v>
      </c>
      <c r="B4280" s="81" t="s">
        <v>186</v>
      </c>
      <c r="C4280" s="81" t="s">
        <v>8805</v>
      </c>
      <c r="D4280" s="81" t="s">
        <v>8806</v>
      </c>
      <c r="E4280" s="81">
        <v>1</v>
      </c>
      <c r="F4280" s="81" t="s">
        <v>6870</v>
      </c>
      <c r="G4280" s="81">
        <v>1</v>
      </c>
      <c r="H4280" s="82">
        <v>1096</v>
      </c>
      <c r="I4280" s="92">
        <v>0.28000000000000003</v>
      </c>
      <c r="J4280" s="78">
        <f t="shared" si="139"/>
        <v>789.12</v>
      </c>
    </row>
    <row r="4281" spans="1:10" ht="43.5">
      <c r="A4281" s="34">
        <f t="shared" si="138"/>
        <v>4277</v>
      </c>
      <c r="B4281" s="81" t="s">
        <v>186</v>
      </c>
      <c r="C4281" s="81" t="s">
        <v>8807</v>
      </c>
      <c r="D4281" s="81" t="s">
        <v>8808</v>
      </c>
      <c r="E4281" s="81">
        <v>1</v>
      </c>
      <c r="F4281" s="81" t="s">
        <v>6870</v>
      </c>
      <c r="G4281" s="81">
        <v>1</v>
      </c>
      <c r="H4281" s="82">
        <v>1096</v>
      </c>
      <c r="I4281" s="92">
        <v>0.28000000000000003</v>
      </c>
      <c r="J4281" s="78">
        <f t="shared" si="139"/>
        <v>789.12</v>
      </c>
    </row>
    <row r="4282" spans="1:10" ht="43.5">
      <c r="A4282" s="34">
        <f t="shared" si="138"/>
        <v>4278</v>
      </c>
      <c r="B4282" s="81" t="s">
        <v>186</v>
      </c>
      <c r="C4282" s="81" t="s">
        <v>8809</v>
      </c>
      <c r="D4282" s="81" t="s">
        <v>8810</v>
      </c>
      <c r="E4282" s="81">
        <v>1</v>
      </c>
      <c r="F4282" s="81" t="s">
        <v>6870</v>
      </c>
      <c r="G4282" s="81">
        <v>1</v>
      </c>
      <c r="H4282" s="82">
        <v>1096</v>
      </c>
      <c r="I4282" s="92">
        <v>0.28000000000000003</v>
      </c>
      <c r="J4282" s="78">
        <f t="shared" si="139"/>
        <v>789.12</v>
      </c>
    </row>
    <row r="4283" spans="1:10" ht="43.5">
      <c r="A4283" s="34">
        <f t="shared" si="138"/>
        <v>4279</v>
      </c>
      <c r="B4283" s="81" t="s">
        <v>186</v>
      </c>
      <c r="C4283" s="81" t="s">
        <v>8811</v>
      </c>
      <c r="D4283" s="81" t="s">
        <v>8812</v>
      </c>
      <c r="E4283" s="81">
        <v>1</v>
      </c>
      <c r="F4283" s="81" t="s">
        <v>6870</v>
      </c>
      <c r="G4283" s="81">
        <v>1</v>
      </c>
      <c r="H4283" s="82">
        <v>2400</v>
      </c>
      <c r="I4283" s="92">
        <v>0.28000000000000003</v>
      </c>
      <c r="J4283" s="78">
        <f t="shared" si="139"/>
        <v>1728</v>
      </c>
    </row>
    <row r="4284" spans="1:10" ht="43.5">
      <c r="A4284" s="34">
        <f t="shared" si="138"/>
        <v>4280</v>
      </c>
      <c r="B4284" s="81" t="s">
        <v>186</v>
      </c>
      <c r="C4284" s="81" t="s">
        <v>8813</v>
      </c>
      <c r="D4284" s="81" t="s">
        <v>8814</v>
      </c>
      <c r="E4284" s="81">
        <v>1</v>
      </c>
      <c r="F4284" s="81" t="s">
        <v>6870</v>
      </c>
      <c r="G4284" s="81">
        <v>1</v>
      </c>
      <c r="H4284" s="82">
        <v>1465.25</v>
      </c>
      <c r="I4284" s="92">
        <v>0.28000000000000003</v>
      </c>
      <c r="J4284" s="78">
        <f t="shared" si="139"/>
        <v>1054.98</v>
      </c>
    </row>
    <row r="4285" spans="1:10" ht="43.5">
      <c r="A4285" s="34">
        <f t="shared" si="138"/>
        <v>4281</v>
      </c>
      <c r="B4285" s="81" t="s">
        <v>186</v>
      </c>
      <c r="C4285" s="81" t="s">
        <v>8815</v>
      </c>
      <c r="D4285" s="81" t="s">
        <v>8816</v>
      </c>
      <c r="E4285" s="81">
        <v>1</v>
      </c>
      <c r="F4285" s="81" t="s">
        <v>6870</v>
      </c>
      <c r="G4285" s="81">
        <v>1</v>
      </c>
      <c r="H4285" s="82">
        <v>1465.25</v>
      </c>
      <c r="I4285" s="92">
        <v>0.28000000000000003</v>
      </c>
      <c r="J4285" s="78">
        <f t="shared" si="139"/>
        <v>1054.98</v>
      </c>
    </row>
    <row r="4286" spans="1:10" ht="43.5">
      <c r="A4286" s="34">
        <f t="shared" si="138"/>
        <v>4282</v>
      </c>
      <c r="B4286" s="81" t="s">
        <v>186</v>
      </c>
      <c r="C4286" s="81" t="s">
        <v>8817</v>
      </c>
      <c r="D4286" s="81" t="s">
        <v>8818</v>
      </c>
      <c r="E4286" s="81">
        <v>1</v>
      </c>
      <c r="F4286" s="81" t="s">
        <v>6870</v>
      </c>
      <c r="G4286" s="81">
        <v>1</v>
      </c>
      <c r="H4286" s="82">
        <v>1465.25</v>
      </c>
      <c r="I4286" s="92">
        <v>0.28000000000000003</v>
      </c>
      <c r="J4286" s="78">
        <f t="shared" si="139"/>
        <v>1054.98</v>
      </c>
    </row>
    <row r="4287" spans="1:10" ht="43.5">
      <c r="A4287" s="34">
        <f t="shared" si="138"/>
        <v>4283</v>
      </c>
      <c r="B4287" s="81" t="s">
        <v>186</v>
      </c>
      <c r="C4287" s="81" t="s">
        <v>8819</v>
      </c>
      <c r="D4287" s="81" t="s">
        <v>8820</v>
      </c>
      <c r="E4287" s="81">
        <v>1</v>
      </c>
      <c r="F4287" s="81" t="s">
        <v>6870</v>
      </c>
      <c r="G4287" s="81">
        <v>1</v>
      </c>
      <c r="H4287" s="82">
        <v>1465.25</v>
      </c>
      <c r="I4287" s="92">
        <v>0.28000000000000003</v>
      </c>
      <c r="J4287" s="78">
        <f t="shared" si="139"/>
        <v>1054.98</v>
      </c>
    </row>
    <row r="4288" spans="1:10" ht="43.5">
      <c r="A4288" s="34">
        <f t="shared" si="138"/>
        <v>4284</v>
      </c>
      <c r="B4288" s="81" t="s">
        <v>186</v>
      </c>
      <c r="C4288" s="81" t="s">
        <v>8821</v>
      </c>
      <c r="D4288" s="81" t="s">
        <v>8822</v>
      </c>
      <c r="E4288" s="81">
        <v>1</v>
      </c>
      <c r="F4288" s="81" t="s">
        <v>6870</v>
      </c>
      <c r="G4288" s="81">
        <v>1</v>
      </c>
      <c r="H4288" s="82">
        <v>1465.25</v>
      </c>
      <c r="I4288" s="92">
        <v>0.28000000000000003</v>
      </c>
      <c r="J4288" s="78">
        <f t="shared" si="139"/>
        <v>1054.98</v>
      </c>
    </row>
    <row r="4289" spans="1:10" ht="43.5">
      <c r="A4289" s="34">
        <f t="shared" si="138"/>
        <v>4285</v>
      </c>
      <c r="B4289" s="81" t="s">
        <v>186</v>
      </c>
      <c r="C4289" s="81" t="s">
        <v>8823</v>
      </c>
      <c r="D4289" s="81" t="s">
        <v>8824</v>
      </c>
      <c r="E4289" s="81">
        <v>1</v>
      </c>
      <c r="F4289" s="81" t="s">
        <v>6870</v>
      </c>
      <c r="G4289" s="81">
        <v>1</v>
      </c>
      <c r="H4289" s="82">
        <v>2369.75</v>
      </c>
      <c r="I4289" s="92">
        <v>0.28000000000000003</v>
      </c>
      <c r="J4289" s="78">
        <f t="shared" si="139"/>
        <v>1706.22</v>
      </c>
    </row>
    <row r="4290" spans="1:10" ht="29">
      <c r="A4290" s="34">
        <f t="shared" si="138"/>
        <v>4286</v>
      </c>
      <c r="B4290" s="81" t="s">
        <v>186</v>
      </c>
      <c r="C4290" s="81" t="s">
        <v>8825</v>
      </c>
      <c r="D4290" s="81" t="s">
        <v>8826</v>
      </c>
      <c r="E4290" s="81">
        <v>1</v>
      </c>
      <c r="F4290" s="81" t="s">
        <v>6870</v>
      </c>
      <c r="G4290" s="81">
        <v>1</v>
      </c>
      <c r="H4290" s="82">
        <v>2369.75</v>
      </c>
      <c r="I4290" s="92">
        <v>0.28000000000000003</v>
      </c>
      <c r="J4290" s="78">
        <f t="shared" si="139"/>
        <v>1706.22</v>
      </c>
    </row>
    <row r="4291" spans="1:10" ht="43.5">
      <c r="A4291" s="34">
        <f t="shared" si="138"/>
        <v>4287</v>
      </c>
      <c r="B4291" s="81" t="s">
        <v>186</v>
      </c>
      <c r="C4291" s="81" t="s">
        <v>8827</v>
      </c>
      <c r="D4291" s="81" t="s">
        <v>8828</v>
      </c>
      <c r="E4291" s="81">
        <v>1</v>
      </c>
      <c r="F4291" s="81" t="s">
        <v>6870</v>
      </c>
      <c r="G4291" s="81">
        <v>1</v>
      </c>
      <c r="H4291" s="82">
        <v>1642.5</v>
      </c>
      <c r="I4291" s="92">
        <v>0.28000000000000003</v>
      </c>
      <c r="J4291" s="78">
        <f t="shared" si="139"/>
        <v>1182.5999999999999</v>
      </c>
    </row>
    <row r="4292" spans="1:10" ht="43.5">
      <c r="A4292" s="34">
        <f t="shared" si="138"/>
        <v>4288</v>
      </c>
      <c r="B4292" s="81" t="s">
        <v>186</v>
      </c>
      <c r="C4292" s="81" t="s">
        <v>8829</v>
      </c>
      <c r="D4292" s="81" t="s">
        <v>8830</v>
      </c>
      <c r="E4292" s="81">
        <v>1</v>
      </c>
      <c r="F4292" s="81" t="s">
        <v>6870</v>
      </c>
      <c r="G4292" s="81">
        <v>1</v>
      </c>
      <c r="H4292" s="82">
        <v>1642.5</v>
      </c>
      <c r="I4292" s="92">
        <v>0.28000000000000003</v>
      </c>
      <c r="J4292" s="78">
        <f t="shared" si="139"/>
        <v>1182.5999999999999</v>
      </c>
    </row>
    <row r="4293" spans="1:10" ht="29">
      <c r="A4293" s="34">
        <f t="shared" si="138"/>
        <v>4289</v>
      </c>
      <c r="B4293" s="81" t="s">
        <v>186</v>
      </c>
      <c r="C4293" s="81" t="s">
        <v>8831</v>
      </c>
      <c r="D4293" s="81" t="s">
        <v>8832</v>
      </c>
      <c r="E4293" s="81">
        <v>1</v>
      </c>
      <c r="F4293" s="81" t="s">
        <v>6870</v>
      </c>
      <c r="G4293" s="81">
        <v>1</v>
      </c>
      <c r="H4293" s="82">
        <v>1642.5</v>
      </c>
      <c r="I4293" s="92">
        <v>0.28000000000000003</v>
      </c>
      <c r="J4293" s="78">
        <f t="shared" si="139"/>
        <v>1182.5999999999999</v>
      </c>
    </row>
    <row r="4294" spans="1:10" ht="43.5">
      <c r="A4294" s="34">
        <f t="shared" si="138"/>
        <v>4290</v>
      </c>
      <c r="B4294" s="81" t="s">
        <v>186</v>
      </c>
      <c r="C4294" s="81" t="s">
        <v>8833</v>
      </c>
      <c r="D4294" s="81" t="s">
        <v>8834</v>
      </c>
      <c r="E4294" s="81">
        <v>1</v>
      </c>
      <c r="F4294" s="81" t="s">
        <v>6870</v>
      </c>
      <c r="G4294" s="81">
        <v>1</v>
      </c>
      <c r="H4294" s="82">
        <v>1643.5</v>
      </c>
      <c r="I4294" s="92">
        <v>0.28000000000000003</v>
      </c>
      <c r="J4294" s="78">
        <f t="shared" si="139"/>
        <v>1183.32</v>
      </c>
    </row>
    <row r="4295" spans="1:10" ht="29">
      <c r="A4295" s="34">
        <f t="shared" si="138"/>
        <v>4291</v>
      </c>
      <c r="B4295" s="81" t="s">
        <v>186</v>
      </c>
      <c r="C4295" s="81" t="s">
        <v>8835</v>
      </c>
      <c r="D4295" s="81" t="s">
        <v>8836</v>
      </c>
      <c r="E4295" s="81">
        <v>1</v>
      </c>
      <c r="F4295" s="81" t="s">
        <v>6870</v>
      </c>
      <c r="G4295" s="81">
        <v>1</v>
      </c>
      <c r="H4295" s="82">
        <v>1642.5</v>
      </c>
      <c r="I4295" s="92">
        <v>0.28000000000000003</v>
      </c>
      <c r="J4295" s="78">
        <f t="shared" si="139"/>
        <v>1182.5999999999999</v>
      </c>
    </row>
    <row r="4296" spans="1:10" ht="43.5">
      <c r="A4296" s="34">
        <f t="shared" si="138"/>
        <v>4292</v>
      </c>
      <c r="B4296" s="81" t="s">
        <v>186</v>
      </c>
      <c r="C4296" s="81" t="s">
        <v>8837</v>
      </c>
      <c r="D4296" s="81" t="s">
        <v>8838</v>
      </c>
      <c r="E4296" s="81">
        <v>1</v>
      </c>
      <c r="F4296" s="81" t="s">
        <v>6870</v>
      </c>
      <c r="G4296" s="81">
        <v>1</v>
      </c>
      <c r="H4296" s="82">
        <v>1642.5</v>
      </c>
      <c r="I4296" s="92">
        <v>0.28000000000000003</v>
      </c>
      <c r="J4296" s="78">
        <f t="shared" si="139"/>
        <v>1182.5999999999999</v>
      </c>
    </row>
    <row r="4297" spans="1:10" ht="43.5">
      <c r="A4297" s="34">
        <f t="shared" si="138"/>
        <v>4293</v>
      </c>
      <c r="B4297" s="81" t="s">
        <v>186</v>
      </c>
      <c r="C4297" s="81" t="s">
        <v>8839</v>
      </c>
      <c r="D4297" s="81" t="s">
        <v>8840</v>
      </c>
      <c r="E4297" s="81">
        <v>1</v>
      </c>
      <c r="F4297" s="81" t="s">
        <v>6870</v>
      </c>
      <c r="G4297" s="81">
        <v>1</v>
      </c>
      <c r="H4297" s="82">
        <v>1642.25</v>
      </c>
      <c r="I4297" s="92">
        <v>0.28000000000000003</v>
      </c>
      <c r="J4297" s="78">
        <f t="shared" si="139"/>
        <v>1182.4199999999998</v>
      </c>
    </row>
    <row r="4298" spans="1:10" ht="29">
      <c r="A4298" s="34">
        <f t="shared" si="138"/>
        <v>4294</v>
      </c>
      <c r="B4298" s="81" t="s">
        <v>186</v>
      </c>
      <c r="C4298" s="81" t="s">
        <v>8841</v>
      </c>
      <c r="D4298" s="81" t="s">
        <v>8842</v>
      </c>
      <c r="E4298" s="81">
        <v>1</v>
      </c>
      <c r="F4298" s="81" t="s">
        <v>6870</v>
      </c>
      <c r="G4298" s="81">
        <v>1</v>
      </c>
      <c r="H4298" s="82">
        <v>2351</v>
      </c>
      <c r="I4298" s="92">
        <v>0.28000000000000003</v>
      </c>
      <c r="J4298" s="78">
        <f t="shared" si="139"/>
        <v>1692.72</v>
      </c>
    </row>
    <row r="4299" spans="1:10" ht="29">
      <c r="A4299" s="34">
        <f t="shared" si="138"/>
        <v>4295</v>
      </c>
      <c r="B4299" s="81" t="s">
        <v>186</v>
      </c>
      <c r="C4299" s="81" t="s">
        <v>8843</v>
      </c>
      <c r="D4299" s="81" t="s">
        <v>8844</v>
      </c>
      <c r="E4299" s="81">
        <v>1</v>
      </c>
      <c r="F4299" s="81" t="s">
        <v>6870</v>
      </c>
      <c r="G4299" s="81">
        <v>1</v>
      </c>
      <c r="H4299" s="82">
        <v>2351</v>
      </c>
      <c r="I4299" s="92">
        <v>0.28000000000000003</v>
      </c>
      <c r="J4299" s="78">
        <f t="shared" si="139"/>
        <v>1692.72</v>
      </c>
    </row>
    <row r="4300" spans="1:10" ht="29">
      <c r="A4300" s="34">
        <f t="shared" si="138"/>
        <v>4296</v>
      </c>
      <c r="B4300" s="81" t="s">
        <v>186</v>
      </c>
      <c r="C4300" s="81" t="s">
        <v>8845</v>
      </c>
      <c r="D4300" s="81" t="s">
        <v>8846</v>
      </c>
      <c r="E4300" s="81">
        <v>1</v>
      </c>
      <c r="F4300" s="81" t="s">
        <v>6870</v>
      </c>
      <c r="G4300" s="81">
        <v>1</v>
      </c>
      <c r="H4300" s="82">
        <v>2351</v>
      </c>
      <c r="I4300" s="92">
        <v>0.28000000000000003</v>
      </c>
      <c r="J4300" s="78">
        <f t="shared" si="139"/>
        <v>1692.72</v>
      </c>
    </row>
    <row r="4301" spans="1:10" ht="29">
      <c r="A4301" s="34">
        <f t="shared" si="138"/>
        <v>4297</v>
      </c>
      <c r="B4301" s="81" t="s">
        <v>186</v>
      </c>
      <c r="C4301" s="81" t="s">
        <v>8847</v>
      </c>
      <c r="D4301" s="81" t="s">
        <v>8848</v>
      </c>
      <c r="E4301" s="81">
        <v>1</v>
      </c>
      <c r="F4301" s="81" t="s">
        <v>6870</v>
      </c>
      <c r="G4301" s="81">
        <v>1</v>
      </c>
      <c r="H4301" s="82">
        <v>2351</v>
      </c>
      <c r="I4301" s="92">
        <v>0.28000000000000003</v>
      </c>
      <c r="J4301" s="78">
        <f t="shared" si="139"/>
        <v>1692.72</v>
      </c>
    </row>
    <row r="4302" spans="1:10" ht="29">
      <c r="A4302" s="34">
        <f t="shared" si="138"/>
        <v>4298</v>
      </c>
      <c r="B4302" s="81" t="s">
        <v>186</v>
      </c>
      <c r="C4302" s="81" t="s">
        <v>8849</v>
      </c>
      <c r="D4302" s="81" t="s">
        <v>8850</v>
      </c>
      <c r="E4302" s="81">
        <v>1</v>
      </c>
      <c r="F4302" s="81" t="s">
        <v>6870</v>
      </c>
      <c r="G4302" s="81">
        <v>1</v>
      </c>
      <c r="H4302" s="82">
        <v>2351</v>
      </c>
      <c r="I4302" s="92">
        <v>0.28000000000000003</v>
      </c>
      <c r="J4302" s="78">
        <f t="shared" si="139"/>
        <v>1692.72</v>
      </c>
    </row>
    <row r="4303" spans="1:10" ht="29">
      <c r="A4303" s="34">
        <f t="shared" si="138"/>
        <v>4299</v>
      </c>
      <c r="B4303" s="81" t="s">
        <v>186</v>
      </c>
      <c r="C4303" s="81" t="s">
        <v>8851</v>
      </c>
      <c r="D4303" s="81" t="s">
        <v>8852</v>
      </c>
      <c r="E4303" s="81">
        <v>1</v>
      </c>
      <c r="F4303" s="81" t="s">
        <v>6870</v>
      </c>
      <c r="G4303" s="81">
        <v>1</v>
      </c>
      <c r="H4303" s="82">
        <v>2351</v>
      </c>
      <c r="I4303" s="92">
        <v>0.28000000000000003</v>
      </c>
      <c r="J4303" s="78">
        <f t="shared" si="139"/>
        <v>1692.72</v>
      </c>
    </row>
    <row r="4304" spans="1:10" ht="29">
      <c r="A4304" s="34">
        <f t="shared" si="138"/>
        <v>4300</v>
      </c>
      <c r="B4304" s="81" t="s">
        <v>186</v>
      </c>
      <c r="C4304" s="81" t="s">
        <v>8853</v>
      </c>
      <c r="D4304" s="81" t="s">
        <v>8854</v>
      </c>
      <c r="E4304" s="81">
        <v>1</v>
      </c>
      <c r="F4304" s="81" t="s">
        <v>6870</v>
      </c>
      <c r="G4304" s="81">
        <v>1</v>
      </c>
      <c r="H4304" s="82">
        <v>2351.25</v>
      </c>
      <c r="I4304" s="92">
        <v>0.28000000000000003</v>
      </c>
      <c r="J4304" s="78">
        <f t="shared" si="139"/>
        <v>1692.8999999999999</v>
      </c>
    </row>
    <row r="4305" spans="1:10" ht="29">
      <c r="A4305" s="34">
        <f t="shared" si="138"/>
        <v>4301</v>
      </c>
      <c r="B4305" s="81" t="s">
        <v>186</v>
      </c>
      <c r="C4305" s="81" t="s">
        <v>8855</v>
      </c>
      <c r="D4305" s="81" t="s">
        <v>8856</v>
      </c>
      <c r="E4305" s="81">
        <v>1</v>
      </c>
      <c r="F4305" s="81" t="s">
        <v>6870</v>
      </c>
      <c r="G4305" s="81">
        <v>1</v>
      </c>
      <c r="H4305" s="82">
        <v>2351.25</v>
      </c>
      <c r="I4305" s="92">
        <v>0.28000000000000003</v>
      </c>
      <c r="J4305" s="78">
        <f t="shared" si="139"/>
        <v>1692.8999999999999</v>
      </c>
    </row>
    <row r="4306" spans="1:10" ht="29">
      <c r="A4306" s="34">
        <f t="shared" si="138"/>
        <v>4302</v>
      </c>
      <c r="B4306" s="81" t="s">
        <v>186</v>
      </c>
      <c r="C4306" s="81" t="s">
        <v>8857</v>
      </c>
      <c r="D4306" s="81" t="s">
        <v>8858</v>
      </c>
      <c r="E4306" s="81">
        <v>1</v>
      </c>
      <c r="F4306" s="81" t="s">
        <v>6870</v>
      </c>
      <c r="G4306" s="81">
        <v>1</v>
      </c>
      <c r="H4306" s="82">
        <v>2290.5</v>
      </c>
      <c r="I4306" s="92">
        <v>0.28000000000000003</v>
      </c>
      <c r="J4306" s="78">
        <f t="shared" si="139"/>
        <v>1649.1599999999999</v>
      </c>
    </row>
    <row r="4307" spans="1:10" ht="29">
      <c r="A4307" s="34">
        <f t="shared" si="138"/>
        <v>4303</v>
      </c>
      <c r="B4307" s="81" t="s">
        <v>186</v>
      </c>
      <c r="C4307" s="81" t="s">
        <v>8859</v>
      </c>
      <c r="D4307" s="81" t="s">
        <v>8860</v>
      </c>
      <c r="E4307" s="81">
        <v>1</v>
      </c>
      <c r="F4307" s="81" t="s">
        <v>6870</v>
      </c>
      <c r="G4307" s="81">
        <v>1</v>
      </c>
      <c r="H4307" s="82">
        <v>2290.5</v>
      </c>
      <c r="I4307" s="92">
        <v>0.28000000000000003</v>
      </c>
      <c r="J4307" s="78">
        <f t="shared" si="139"/>
        <v>1649.1599999999999</v>
      </c>
    </row>
    <row r="4308" spans="1:10" ht="43.5">
      <c r="A4308" s="34">
        <f t="shared" si="138"/>
        <v>4304</v>
      </c>
      <c r="B4308" s="81" t="s">
        <v>186</v>
      </c>
      <c r="C4308" s="81" t="s">
        <v>8861</v>
      </c>
      <c r="D4308" s="81" t="s">
        <v>8862</v>
      </c>
      <c r="E4308" s="81">
        <v>1</v>
      </c>
      <c r="F4308" s="81" t="s">
        <v>6870</v>
      </c>
      <c r="G4308" s="81">
        <v>1</v>
      </c>
      <c r="H4308" s="82">
        <v>1326</v>
      </c>
      <c r="I4308" s="92">
        <v>0.28000000000000003</v>
      </c>
      <c r="J4308" s="78">
        <f t="shared" si="139"/>
        <v>954.71999999999991</v>
      </c>
    </row>
    <row r="4309" spans="1:10" ht="43.5">
      <c r="A4309" s="34">
        <f t="shared" si="138"/>
        <v>4305</v>
      </c>
      <c r="B4309" s="81" t="s">
        <v>186</v>
      </c>
      <c r="C4309" s="81" t="s">
        <v>8863</v>
      </c>
      <c r="D4309" s="81" t="s">
        <v>8864</v>
      </c>
      <c r="E4309" s="81">
        <v>1</v>
      </c>
      <c r="F4309" s="81" t="s">
        <v>6870</v>
      </c>
      <c r="G4309" s="81">
        <v>1</v>
      </c>
      <c r="H4309" s="82">
        <v>1326</v>
      </c>
      <c r="I4309" s="92">
        <v>0.28000000000000003</v>
      </c>
      <c r="J4309" s="78">
        <f t="shared" si="139"/>
        <v>954.71999999999991</v>
      </c>
    </row>
    <row r="4310" spans="1:10" ht="43.5">
      <c r="A4310" s="34">
        <f t="shared" si="138"/>
        <v>4306</v>
      </c>
      <c r="B4310" s="81" t="s">
        <v>186</v>
      </c>
      <c r="C4310" s="81" t="s">
        <v>8865</v>
      </c>
      <c r="D4310" s="81" t="s">
        <v>8866</v>
      </c>
      <c r="E4310" s="81">
        <v>1</v>
      </c>
      <c r="F4310" s="81" t="s">
        <v>6870</v>
      </c>
      <c r="G4310" s="81">
        <v>1</v>
      </c>
      <c r="H4310" s="82">
        <v>1326</v>
      </c>
      <c r="I4310" s="92">
        <v>0.28000000000000003</v>
      </c>
      <c r="J4310" s="78">
        <f t="shared" si="139"/>
        <v>954.71999999999991</v>
      </c>
    </row>
    <row r="4311" spans="1:10" ht="43.5">
      <c r="A4311" s="34">
        <f t="shared" ref="A4311:A4374" si="140">SUM(A4310+1)</f>
        <v>4307</v>
      </c>
      <c r="B4311" s="81" t="s">
        <v>186</v>
      </c>
      <c r="C4311" s="81" t="s">
        <v>8867</v>
      </c>
      <c r="D4311" s="81" t="s">
        <v>8868</v>
      </c>
      <c r="E4311" s="81">
        <v>1</v>
      </c>
      <c r="F4311" s="81" t="s">
        <v>6870</v>
      </c>
      <c r="G4311" s="81">
        <v>1</v>
      </c>
      <c r="H4311" s="82">
        <v>2776.75</v>
      </c>
      <c r="I4311" s="92">
        <v>0.28000000000000003</v>
      </c>
      <c r="J4311" s="78">
        <f t="shared" si="139"/>
        <v>1999.26</v>
      </c>
    </row>
    <row r="4312" spans="1:10" ht="43.5">
      <c r="A4312" s="34">
        <f t="shared" si="140"/>
        <v>4308</v>
      </c>
      <c r="B4312" s="81" t="s">
        <v>186</v>
      </c>
      <c r="C4312" s="81" t="s">
        <v>8869</v>
      </c>
      <c r="D4312" s="81" t="s">
        <v>8870</v>
      </c>
      <c r="E4312" s="81">
        <v>1</v>
      </c>
      <c r="F4312" s="81" t="s">
        <v>6870</v>
      </c>
      <c r="G4312" s="81">
        <v>1</v>
      </c>
      <c r="H4312" s="82">
        <v>2776.75</v>
      </c>
      <c r="I4312" s="92">
        <v>0.28000000000000003</v>
      </c>
      <c r="J4312" s="78">
        <f t="shared" si="139"/>
        <v>1999.26</v>
      </c>
    </row>
    <row r="4313" spans="1:10" ht="43.5">
      <c r="A4313" s="34">
        <f t="shared" si="140"/>
        <v>4309</v>
      </c>
      <c r="B4313" s="81" t="s">
        <v>186</v>
      </c>
      <c r="C4313" s="81" t="s">
        <v>8871</v>
      </c>
      <c r="D4313" s="81" t="s">
        <v>8872</v>
      </c>
      <c r="E4313" s="81">
        <v>1</v>
      </c>
      <c r="F4313" s="81" t="s">
        <v>6870</v>
      </c>
      <c r="G4313" s="81">
        <v>1</v>
      </c>
      <c r="H4313" s="82">
        <v>2790.25</v>
      </c>
      <c r="I4313" s="92">
        <v>0.28000000000000003</v>
      </c>
      <c r="J4313" s="78">
        <f t="shared" si="139"/>
        <v>2008.98</v>
      </c>
    </row>
    <row r="4314" spans="1:10" ht="43.5">
      <c r="A4314" s="34">
        <f t="shared" si="140"/>
        <v>4310</v>
      </c>
      <c r="B4314" s="81" t="s">
        <v>186</v>
      </c>
      <c r="C4314" s="81" t="s">
        <v>8873</v>
      </c>
      <c r="D4314" s="81" t="s">
        <v>8874</v>
      </c>
      <c r="E4314" s="81">
        <v>1</v>
      </c>
      <c r="F4314" s="81" t="s">
        <v>6870</v>
      </c>
      <c r="G4314" s="81">
        <v>1</v>
      </c>
      <c r="H4314" s="82">
        <v>2776.75</v>
      </c>
      <c r="I4314" s="92">
        <v>0.28000000000000003</v>
      </c>
      <c r="J4314" s="78">
        <f t="shared" si="139"/>
        <v>1999.26</v>
      </c>
    </row>
    <row r="4315" spans="1:10" ht="29">
      <c r="A4315" s="34">
        <f t="shared" si="140"/>
        <v>4311</v>
      </c>
      <c r="B4315" s="81" t="s">
        <v>186</v>
      </c>
      <c r="C4315" s="81" t="s">
        <v>8875</v>
      </c>
      <c r="D4315" s="81" t="s">
        <v>8876</v>
      </c>
      <c r="E4315" s="81">
        <v>1</v>
      </c>
      <c r="F4315" s="81" t="s">
        <v>6870</v>
      </c>
      <c r="G4315" s="81">
        <v>1</v>
      </c>
      <c r="H4315" s="82">
        <v>3716.75</v>
      </c>
      <c r="I4315" s="92">
        <v>0.28000000000000003</v>
      </c>
      <c r="J4315" s="78">
        <f t="shared" si="139"/>
        <v>2676.06</v>
      </c>
    </row>
    <row r="4316" spans="1:10" ht="29">
      <c r="A4316" s="34">
        <f t="shared" si="140"/>
        <v>4312</v>
      </c>
      <c r="B4316" s="81" t="s">
        <v>186</v>
      </c>
      <c r="C4316" s="81" t="s">
        <v>8877</v>
      </c>
      <c r="D4316" s="81" t="s">
        <v>8878</v>
      </c>
      <c r="E4316" s="81">
        <v>1</v>
      </c>
      <c r="F4316" s="81" t="s">
        <v>6870</v>
      </c>
      <c r="G4316" s="81">
        <v>1</v>
      </c>
      <c r="H4316" s="82">
        <v>4671.5</v>
      </c>
      <c r="I4316" s="92">
        <v>0.28000000000000003</v>
      </c>
      <c r="J4316" s="78">
        <f t="shared" si="139"/>
        <v>3363.48</v>
      </c>
    </row>
    <row r="4317" spans="1:10" ht="29">
      <c r="A4317" s="34">
        <f t="shared" si="140"/>
        <v>4313</v>
      </c>
      <c r="B4317" s="81" t="s">
        <v>186</v>
      </c>
      <c r="C4317" s="81" t="s">
        <v>8879</v>
      </c>
      <c r="D4317" s="81" t="s">
        <v>8880</v>
      </c>
      <c r="E4317" s="81">
        <v>1</v>
      </c>
      <c r="F4317" s="81" t="s">
        <v>6870</v>
      </c>
      <c r="G4317" s="81">
        <v>1</v>
      </c>
      <c r="H4317" s="82">
        <v>4671.5</v>
      </c>
      <c r="I4317" s="92">
        <v>0.28000000000000003</v>
      </c>
      <c r="J4317" s="78">
        <f t="shared" si="139"/>
        <v>3363.48</v>
      </c>
    </row>
    <row r="4318" spans="1:10" ht="29">
      <c r="A4318" s="34">
        <f t="shared" si="140"/>
        <v>4314</v>
      </c>
      <c r="B4318" s="81" t="s">
        <v>186</v>
      </c>
      <c r="C4318" s="81" t="s">
        <v>8881</v>
      </c>
      <c r="D4318" s="81" t="s">
        <v>8882</v>
      </c>
      <c r="E4318" s="81">
        <v>1</v>
      </c>
      <c r="F4318" s="81" t="s">
        <v>6870</v>
      </c>
      <c r="G4318" s="81">
        <v>1</v>
      </c>
      <c r="H4318" s="82">
        <v>3564.75</v>
      </c>
      <c r="I4318" s="92">
        <v>0.28000000000000003</v>
      </c>
      <c r="J4318" s="78">
        <f t="shared" si="139"/>
        <v>2566.62</v>
      </c>
    </row>
    <row r="4319" spans="1:10" ht="29">
      <c r="A4319" s="34">
        <f t="shared" si="140"/>
        <v>4315</v>
      </c>
      <c r="B4319" s="81" t="s">
        <v>186</v>
      </c>
      <c r="C4319" s="81" t="s">
        <v>8883</v>
      </c>
      <c r="D4319" s="81" t="s">
        <v>8884</v>
      </c>
      <c r="E4319" s="81">
        <v>1</v>
      </c>
      <c r="F4319" s="81" t="s">
        <v>6870</v>
      </c>
      <c r="G4319" s="81">
        <v>1</v>
      </c>
      <c r="H4319" s="82">
        <v>4254.75</v>
      </c>
      <c r="I4319" s="92">
        <v>0.28000000000000003</v>
      </c>
      <c r="J4319" s="78">
        <f t="shared" si="139"/>
        <v>3063.42</v>
      </c>
    </row>
    <row r="4320" spans="1:10" ht="43.5">
      <c r="A4320" s="34">
        <f t="shared" si="140"/>
        <v>4316</v>
      </c>
      <c r="B4320" s="81" t="s">
        <v>186</v>
      </c>
      <c r="C4320" s="81" t="s">
        <v>8885</v>
      </c>
      <c r="D4320" s="81" t="s">
        <v>8886</v>
      </c>
      <c r="E4320" s="81">
        <v>1</v>
      </c>
      <c r="F4320" s="81" t="s">
        <v>6870</v>
      </c>
      <c r="G4320" s="81">
        <v>1</v>
      </c>
      <c r="H4320" s="82">
        <v>3267.5</v>
      </c>
      <c r="I4320" s="92">
        <v>0.28000000000000003</v>
      </c>
      <c r="J4320" s="78">
        <f t="shared" si="139"/>
        <v>2352.6</v>
      </c>
    </row>
    <row r="4321" spans="1:10" ht="43.5">
      <c r="A4321" s="34">
        <f t="shared" si="140"/>
        <v>4317</v>
      </c>
      <c r="B4321" s="81" t="s">
        <v>186</v>
      </c>
      <c r="C4321" s="81" t="s">
        <v>8887</v>
      </c>
      <c r="D4321" s="81" t="s">
        <v>8888</v>
      </c>
      <c r="E4321" s="81">
        <v>1</v>
      </c>
      <c r="F4321" s="81" t="s">
        <v>6870</v>
      </c>
      <c r="G4321" s="81">
        <v>1</v>
      </c>
      <c r="H4321" s="82">
        <v>1448.75</v>
      </c>
      <c r="I4321" s="92">
        <v>0.28000000000000003</v>
      </c>
      <c r="J4321" s="78">
        <f t="shared" si="139"/>
        <v>1043.0999999999999</v>
      </c>
    </row>
    <row r="4322" spans="1:10" ht="43.5">
      <c r="A4322" s="34">
        <f t="shared" si="140"/>
        <v>4318</v>
      </c>
      <c r="B4322" s="81" t="s">
        <v>186</v>
      </c>
      <c r="C4322" s="81" t="s">
        <v>8889</v>
      </c>
      <c r="D4322" s="81" t="s">
        <v>8890</v>
      </c>
      <c r="E4322" s="81">
        <v>1</v>
      </c>
      <c r="F4322" s="81" t="s">
        <v>6870</v>
      </c>
      <c r="G4322" s="81">
        <v>1</v>
      </c>
      <c r="H4322" s="82">
        <v>1448.75</v>
      </c>
      <c r="I4322" s="92">
        <v>0.28000000000000003</v>
      </c>
      <c r="J4322" s="78">
        <f t="shared" si="139"/>
        <v>1043.0999999999999</v>
      </c>
    </row>
    <row r="4323" spans="1:10" ht="43.5">
      <c r="A4323" s="34">
        <f t="shared" si="140"/>
        <v>4319</v>
      </c>
      <c r="B4323" s="81" t="s">
        <v>186</v>
      </c>
      <c r="C4323" s="81" t="s">
        <v>8891</v>
      </c>
      <c r="D4323" s="81" t="s">
        <v>8892</v>
      </c>
      <c r="E4323" s="81">
        <v>1</v>
      </c>
      <c r="F4323" s="81" t="s">
        <v>6870</v>
      </c>
      <c r="G4323" s="81">
        <v>1</v>
      </c>
      <c r="H4323" s="82">
        <v>1985.75</v>
      </c>
      <c r="I4323" s="92">
        <v>0.28000000000000003</v>
      </c>
      <c r="J4323" s="78">
        <f t="shared" si="139"/>
        <v>1429.74</v>
      </c>
    </row>
    <row r="4324" spans="1:10" ht="43.5">
      <c r="A4324" s="34">
        <f t="shared" si="140"/>
        <v>4320</v>
      </c>
      <c r="B4324" s="81" t="s">
        <v>186</v>
      </c>
      <c r="C4324" s="81" t="s">
        <v>8893</v>
      </c>
      <c r="D4324" s="81" t="s">
        <v>8894</v>
      </c>
      <c r="E4324" s="81">
        <v>1</v>
      </c>
      <c r="F4324" s="81" t="s">
        <v>6870</v>
      </c>
      <c r="G4324" s="81">
        <v>1</v>
      </c>
      <c r="H4324" s="82">
        <v>1448.75</v>
      </c>
      <c r="I4324" s="92">
        <v>0.28000000000000003</v>
      </c>
      <c r="J4324" s="78">
        <f t="shared" si="139"/>
        <v>1043.0999999999999</v>
      </c>
    </row>
    <row r="4325" spans="1:10" ht="29">
      <c r="A4325" s="34">
        <f t="shared" si="140"/>
        <v>4321</v>
      </c>
      <c r="B4325" s="81" t="s">
        <v>186</v>
      </c>
      <c r="C4325" s="81" t="s">
        <v>8895</v>
      </c>
      <c r="D4325" s="81" t="s">
        <v>8896</v>
      </c>
      <c r="E4325" s="81">
        <v>1</v>
      </c>
      <c r="F4325" s="81" t="s">
        <v>6870</v>
      </c>
      <c r="G4325" s="81">
        <v>1</v>
      </c>
      <c r="H4325" s="82">
        <v>4671.5</v>
      </c>
      <c r="I4325" s="92">
        <v>0.28000000000000003</v>
      </c>
      <c r="J4325" s="78">
        <f t="shared" si="139"/>
        <v>3363.48</v>
      </c>
    </row>
    <row r="4326" spans="1:10" ht="29">
      <c r="A4326" s="34">
        <f t="shared" si="140"/>
        <v>4322</v>
      </c>
      <c r="B4326" s="81" t="s">
        <v>186</v>
      </c>
      <c r="C4326" s="81" t="s">
        <v>8897</v>
      </c>
      <c r="D4326" s="81" t="s">
        <v>8898</v>
      </c>
      <c r="E4326" s="81">
        <v>1</v>
      </c>
      <c r="F4326" s="81" t="s">
        <v>6870</v>
      </c>
      <c r="G4326" s="81">
        <v>1</v>
      </c>
      <c r="H4326" s="82">
        <v>4671.5</v>
      </c>
      <c r="I4326" s="92">
        <v>0.28000000000000003</v>
      </c>
      <c r="J4326" s="78">
        <f t="shared" si="139"/>
        <v>3363.48</v>
      </c>
    </row>
    <row r="4327" spans="1:10" ht="43.5">
      <c r="A4327" s="34">
        <f t="shared" si="140"/>
        <v>4323</v>
      </c>
      <c r="B4327" s="81" t="s">
        <v>186</v>
      </c>
      <c r="C4327" s="81" t="s">
        <v>8899</v>
      </c>
      <c r="D4327" s="81" t="s">
        <v>8900</v>
      </c>
      <c r="E4327" s="81">
        <v>1</v>
      </c>
      <c r="F4327" s="81" t="s">
        <v>6870</v>
      </c>
      <c r="G4327" s="81">
        <v>1</v>
      </c>
      <c r="H4327" s="82">
        <v>1465.25</v>
      </c>
      <c r="I4327" s="92">
        <v>0.28000000000000003</v>
      </c>
      <c r="J4327" s="78">
        <f t="shared" si="139"/>
        <v>1054.98</v>
      </c>
    </row>
    <row r="4328" spans="1:10" ht="43.5">
      <c r="A4328" s="34">
        <f t="shared" si="140"/>
        <v>4324</v>
      </c>
      <c r="B4328" s="81" t="s">
        <v>186</v>
      </c>
      <c r="C4328" s="81" t="s">
        <v>8901</v>
      </c>
      <c r="D4328" s="81" t="s">
        <v>8902</v>
      </c>
      <c r="E4328" s="81">
        <v>1</v>
      </c>
      <c r="F4328" s="81" t="s">
        <v>6870</v>
      </c>
      <c r="G4328" s="81">
        <v>1</v>
      </c>
      <c r="H4328" s="82">
        <v>1465.25</v>
      </c>
      <c r="I4328" s="92">
        <v>0.28000000000000003</v>
      </c>
      <c r="J4328" s="78">
        <f t="shared" si="139"/>
        <v>1054.98</v>
      </c>
    </row>
    <row r="4329" spans="1:10" ht="43.5">
      <c r="A4329" s="34">
        <f t="shared" si="140"/>
        <v>4325</v>
      </c>
      <c r="B4329" s="81" t="s">
        <v>186</v>
      </c>
      <c r="C4329" s="81" t="s">
        <v>8903</v>
      </c>
      <c r="D4329" s="81" t="s">
        <v>8904</v>
      </c>
      <c r="E4329" s="81">
        <v>1</v>
      </c>
      <c r="F4329" s="81" t="s">
        <v>6870</v>
      </c>
      <c r="G4329" s="81">
        <v>1</v>
      </c>
      <c r="H4329" s="82">
        <v>1096</v>
      </c>
      <c r="I4329" s="92">
        <v>0.28000000000000003</v>
      </c>
      <c r="J4329" s="78">
        <f t="shared" si="139"/>
        <v>789.12</v>
      </c>
    </row>
    <row r="4330" spans="1:10" ht="43.5">
      <c r="A4330" s="34">
        <f t="shared" si="140"/>
        <v>4326</v>
      </c>
      <c r="B4330" s="81" t="s">
        <v>186</v>
      </c>
      <c r="C4330" s="81" t="s">
        <v>8905</v>
      </c>
      <c r="D4330" s="81" t="s">
        <v>8906</v>
      </c>
      <c r="E4330" s="81">
        <v>1</v>
      </c>
      <c r="F4330" s="81" t="s">
        <v>6870</v>
      </c>
      <c r="G4330" s="81">
        <v>1</v>
      </c>
      <c r="H4330" s="82">
        <v>1096</v>
      </c>
      <c r="I4330" s="92">
        <v>0.28000000000000003</v>
      </c>
      <c r="J4330" s="78">
        <f t="shared" si="139"/>
        <v>789.12</v>
      </c>
    </row>
    <row r="4331" spans="1:10" ht="29">
      <c r="A4331" s="34">
        <f t="shared" si="140"/>
        <v>4327</v>
      </c>
      <c r="B4331" s="81" t="s">
        <v>186</v>
      </c>
      <c r="C4331" s="81" t="s">
        <v>8907</v>
      </c>
      <c r="D4331" s="81" t="s">
        <v>8908</v>
      </c>
      <c r="E4331" s="81">
        <v>1</v>
      </c>
      <c r="F4331" s="81" t="s">
        <v>6870</v>
      </c>
      <c r="G4331" s="81">
        <v>1</v>
      </c>
      <c r="H4331" s="82">
        <v>1415</v>
      </c>
      <c r="I4331" s="92">
        <v>0.28000000000000003</v>
      </c>
      <c r="J4331" s="78">
        <f t="shared" si="139"/>
        <v>1018.8</v>
      </c>
    </row>
    <row r="4332" spans="1:10" ht="29">
      <c r="A4332" s="34">
        <f t="shared" si="140"/>
        <v>4328</v>
      </c>
      <c r="B4332" s="81" t="s">
        <v>186</v>
      </c>
      <c r="C4332" s="81" t="s">
        <v>8909</v>
      </c>
      <c r="D4332" s="81" t="s">
        <v>8910</v>
      </c>
      <c r="E4332" s="81">
        <v>1</v>
      </c>
      <c r="F4332" s="81" t="s">
        <v>6870</v>
      </c>
      <c r="G4332" s="81">
        <v>1</v>
      </c>
      <c r="H4332" s="82">
        <v>1388.5</v>
      </c>
      <c r="I4332" s="92">
        <v>0.28000000000000003</v>
      </c>
      <c r="J4332" s="78">
        <f t="shared" si="139"/>
        <v>999.71999999999991</v>
      </c>
    </row>
    <row r="4333" spans="1:10" ht="29">
      <c r="A4333" s="34">
        <f t="shared" si="140"/>
        <v>4329</v>
      </c>
      <c r="B4333" s="81" t="s">
        <v>186</v>
      </c>
      <c r="C4333" s="81" t="s">
        <v>8911</v>
      </c>
      <c r="D4333" s="81" t="s">
        <v>8912</v>
      </c>
      <c r="E4333" s="81">
        <v>1</v>
      </c>
      <c r="F4333" s="81" t="s">
        <v>6870</v>
      </c>
      <c r="G4333" s="81">
        <v>1</v>
      </c>
      <c r="H4333" s="82">
        <v>1388.5</v>
      </c>
      <c r="I4333" s="92">
        <v>0.28000000000000003</v>
      </c>
      <c r="J4333" s="78">
        <f t="shared" si="139"/>
        <v>999.71999999999991</v>
      </c>
    </row>
    <row r="4334" spans="1:10" ht="29">
      <c r="A4334" s="34">
        <f t="shared" si="140"/>
        <v>4330</v>
      </c>
      <c r="B4334" s="81" t="s">
        <v>186</v>
      </c>
      <c r="C4334" s="81" t="s">
        <v>8913</v>
      </c>
      <c r="D4334" s="81" t="s">
        <v>8914</v>
      </c>
      <c r="E4334" s="81">
        <v>1</v>
      </c>
      <c r="F4334" s="81" t="s">
        <v>6870</v>
      </c>
      <c r="G4334" s="81">
        <v>1</v>
      </c>
      <c r="H4334" s="82">
        <v>1415</v>
      </c>
      <c r="I4334" s="92">
        <v>0.28000000000000003</v>
      </c>
      <c r="J4334" s="78">
        <f t="shared" si="139"/>
        <v>1018.8</v>
      </c>
    </row>
    <row r="4335" spans="1:10" ht="15.5">
      <c r="A4335" s="34">
        <f t="shared" si="140"/>
        <v>4331</v>
      </c>
      <c r="B4335" s="81" t="s">
        <v>186</v>
      </c>
      <c r="C4335" s="81" t="s">
        <v>8915</v>
      </c>
      <c r="D4335" s="81" t="s">
        <v>8916</v>
      </c>
      <c r="E4335" s="81">
        <v>1</v>
      </c>
      <c r="F4335" s="81" t="s">
        <v>6870</v>
      </c>
      <c r="G4335" s="81">
        <v>1</v>
      </c>
      <c r="H4335" s="82">
        <v>44.5</v>
      </c>
      <c r="I4335" s="92">
        <v>0.28000000000000003</v>
      </c>
      <c r="J4335" s="78">
        <f t="shared" si="139"/>
        <v>32.04</v>
      </c>
    </row>
    <row r="4336" spans="1:10" ht="15.5">
      <c r="A4336" s="34">
        <f t="shared" si="140"/>
        <v>4332</v>
      </c>
      <c r="B4336" s="81" t="s">
        <v>186</v>
      </c>
      <c r="C4336" s="81" t="s">
        <v>8917</v>
      </c>
      <c r="D4336" s="81" t="s">
        <v>8918</v>
      </c>
      <c r="E4336" s="81">
        <v>1</v>
      </c>
      <c r="F4336" s="81" t="s">
        <v>6870</v>
      </c>
      <c r="G4336" s="81">
        <v>1</v>
      </c>
      <c r="H4336" s="82">
        <v>49</v>
      </c>
      <c r="I4336" s="92">
        <v>0.28000000000000003</v>
      </c>
      <c r="J4336" s="78">
        <f t="shared" si="139"/>
        <v>35.28</v>
      </c>
    </row>
    <row r="4337" spans="1:10" ht="15.5">
      <c r="A4337" s="34">
        <f t="shared" si="140"/>
        <v>4333</v>
      </c>
      <c r="B4337" s="81" t="s">
        <v>186</v>
      </c>
      <c r="C4337" s="81" t="s">
        <v>8919</v>
      </c>
      <c r="D4337" s="81" t="s">
        <v>8920</v>
      </c>
      <c r="E4337" s="81">
        <v>1</v>
      </c>
      <c r="F4337" s="81" t="s">
        <v>6870</v>
      </c>
      <c r="G4337" s="81">
        <v>1</v>
      </c>
      <c r="H4337" s="82">
        <v>31.7</v>
      </c>
      <c r="I4337" s="92">
        <v>0.28000000000000003</v>
      </c>
      <c r="J4337" s="78">
        <f t="shared" ref="J4337:J4400" si="141">H4337*(1-I4337)</f>
        <v>22.823999999999998</v>
      </c>
    </row>
    <row r="4338" spans="1:10" ht="15.5">
      <c r="A4338" s="34">
        <f t="shared" si="140"/>
        <v>4334</v>
      </c>
      <c r="B4338" s="81" t="s">
        <v>186</v>
      </c>
      <c r="C4338" s="81" t="s">
        <v>8921</v>
      </c>
      <c r="D4338" s="81" t="s">
        <v>8922</v>
      </c>
      <c r="E4338" s="81">
        <v>1</v>
      </c>
      <c r="F4338" s="81" t="s">
        <v>6870</v>
      </c>
      <c r="G4338" s="81">
        <v>1</v>
      </c>
      <c r="H4338" s="82">
        <v>30.4</v>
      </c>
      <c r="I4338" s="92">
        <v>0.28000000000000003</v>
      </c>
      <c r="J4338" s="78">
        <f t="shared" si="141"/>
        <v>21.887999999999998</v>
      </c>
    </row>
    <row r="4339" spans="1:10" ht="15.5">
      <c r="A4339" s="34">
        <f t="shared" si="140"/>
        <v>4335</v>
      </c>
      <c r="B4339" s="81" t="s">
        <v>186</v>
      </c>
      <c r="C4339" s="81" t="s">
        <v>8923</v>
      </c>
      <c r="D4339" s="81" t="s">
        <v>8924</v>
      </c>
      <c r="E4339" s="81">
        <v>1</v>
      </c>
      <c r="F4339" s="81" t="s">
        <v>6870</v>
      </c>
      <c r="G4339" s="81">
        <v>1</v>
      </c>
      <c r="H4339" s="82">
        <v>73</v>
      </c>
      <c r="I4339" s="92">
        <v>0.28000000000000003</v>
      </c>
      <c r="J4339" s="78">
        <f t="shared" si="141"/>
        <v>52.559999999999995</v>
      </c>
    </row>
    <row r="4340" spans="1:10" ht="15.5">
      <c r="A4340" s="34">
        <f t="shared" si="140"/>
        <v>4336</v>
      </c>
      <c r="B4340" s="81" t="s">
        <v>186</v>
      </c>
      <c r="C4340" s="81" t="s">
        <v>8925</v>
      </c>
      <c r="D4340" s="81" t="s">
        <v>8926</v>
      </c>
      <c r="E4340" s="81">
        <v>1</v>
      </c>
      <c r="F4340" s="81" t="s">
        <v>6870</v>
      </c>
      <c r="G4340" s="81">
        <v>1</v>
      </c>
      <c r="H4340" s="82">
        <v>96.4</v>
      </c>
      <c r="I4340" s="92">
        <v>0.28000000000000003</v>
      </c>
      <c r="J4340" s="78">
        <f t="shared" si="141"/>
        <v>69.408000000000001</v>
      </c>
    </row>
    <row r="4341" spans="1:10" ht="15.5">
      <c r="A4341" s="34">
        <f t="shared" si="140"/>
        <v>4337</v>
      </c>
      <c r="B4341" s="81" t="s">
        <v>186</v>
      </c>
      <c r="C4341" s="81" t="s">
        <v>8927</v>
      </c>
      <c r="D4341" s="81" t="s">
        <v>8928</v>
      </c>
      <c r="E4341" s="81">
        <v>1</v>
      </c>
      <c r="F4341" s="81" t="s">
        <v>6870</v>
      </c>
      <c r="G4341" s="81">
        <v>1</v>
      </c>
      <c r="H4341" s="82">
        <v>95.25</v>
      </c>
      <c r="I4341" s="92">
        <v>0.28000000000000003</v>
      </c>
      <c r="J4341" s="78">
        <f t="shared" si="141"/>
        <v>68.58</v>
      </c>
    </row>
    <row r="4342" spans="1:10" ht="29">
      <c r="A4342" s="34">
        <f t="shared" si="140"/>
        <v>4338</v>
      </c>
      <c r="B4342" s="81" t="s">
        <v>186</v>
      </c>
      <c r="C4342" s="81" t="s">
        <v>8929</v>
      </c>
      <c r="D4342" s="81" t="s">
        <v>8930</v>
      </c>
      <c r="E4342" s="81">
        <v>1</v>
      </c>
      <c r="F4342" s="81" t="s">
        <v>6870</v>
      </c>
      <c r="G4342" s="81">
        <v>1</v>
      </c>
      <c r="H4342" s="82">
        <v>1056</v>
      </c>
      <c r="I4342" s="92">
        <v>0.28000000000000003</v>
      </c>
      <c r="J4342" s="78">
        <f t="shared" si="141"/>
        <v>760.31999999999994</v>
      </c>
    </row>
    <row r="4343" spans="1:10" ht="29">
      <c r="A4343" s="34">
        <f t="shared" si="140"/>
        <v>4339</v>
      </c>
      <c r="B4343" s="81" t="s">
        <v>186</v>
      </c>
      <c r="C4343" s="81" t="s">
        <v>8931</v>
      </c>
      <c r="D4343" s="81" t="s">
        <v>8932</v>
      </c>
      <c r="E4343" s="81">
        <v>1</v>
      </c>
      <c r="F4343" s="81" t="s">
        <v>6870</v>
      </c>
      <c r="G4343" s="81">
        <v>1</v>
      </c>
      <c r="H4343" s="82">
        <v>2877</v>
      </c>
      <c r="I4343" s="92">
        <v>0.28000000000000003</v>
      </c>
      <c r="J4343" s="78">
        <f t="shared" si="141"/>
        <v>2071.44</v>
      </c>
    </row>
    <row r="4344" spans="1:10" ht="29">
      <c r="A4344" s="34">
        <f t="shared" si="140"/>
        <v>4340</v>
      </c>
      <c r="B4344" s="81" t="s">
        <v>186</v>
      </c>
      <c r="C4344" s="81" t="s">
        <v>8933</v>
      </c>
      <c r="D4344" s="81" t="s">
        <v>8934</v>
      </c>
      <c r="E4344" s="81">
        <v>1</v>
      </c>
      <c r="F4344" s="81" t="s">
        <v>6870</v>
      </c>
      <c r="G4344" s="81">
        <v>1</v>
      </c>
      <c r="H4344" s="82">
        <v>654.5</v>
      </c>
      <c r="I4344" s="92">
        <v>0.28000000000000003</v>
      </c>
      <c r="J4344" s="78">
        <f t="shared" si="141"/>
        <v>471.24</v>
      </c>
    </row>
    <row r="4345" spans="1:10" ht="29">
      <c r="A4345" s="34">
        <f t="shared" si="140"/>
        <v>4341</v>
      </c>
      <c r="B4345" s="81" t="s">
        <v>186</v>
      </c>
      <c r="C4345" s="81" t="s">
        <v>8935</v>
      </c>
      <c r="D4345" s="81" t="s">
        <v>8936</v>
      </c>
      <c r="E4345" s="81">
        <v>1</v>
      </c>
      <c r="F4345" s="81" t="s">
        <v>6870</v>
      </c>
      <c r="G4345" s="81">
        <v>1</v>
      </c>
      <c r="H4345" s="82">
        <v>1452</v>
      </c>
      <c r="I4345" s="92">
        <v>0.28000000000000003</v>
      </c>
      <c r="J4345" s="78">
        <f t="shared" si="141"/>
        <v>1045.44</v>
      </c>
    </row>
    <row r="4346" spans="1:10" ht="29">
      <c r="A4346" s="34">
        <f t="shared" si="140"/>
        <v>4342</v>
      </c>
      <c r="B4346" s="81" t="s">
        <v>186</v>
      </c>
      <c r="C4346" s="81" t="s">
        <v>8937</v>
      </c>
      <c r="D4346" s="81" t="s">
        <v>8938</v>
      </c>
      <c r="E4346" s="81">
        <v>1</v>
      </c>
      <c r="F4346" s="81" t="s">
        <v>6870</v>
      </c>
      <c r="G4346" s="81">
        <v>1</v>
      </c>
      <c r="H4346" s="82">
        <v>1372</v>
      </c>
      <c r="I4346" s="92">
        <v>0.28000000000000003</v>
      </c>
      <c r="J4346" s="78">
        <f t="shared" si="141"/>
        <v>987.83999999999992</v>
      </c>
    </row>
    <row r="4347" spans="1:10" ht="15.5">
      <c r="A4347" s="34">
        <f t="shared" si="140"/>
        <v>4343</v>
      </c>
      <c r="B4347" s="81" t="s">
        <v>186</v>
      </c>
      <c r="C4347" s="81" t="s">
        <v>8939</v>
      </c>
      <c r="D4347" s="81" t="s">
        <v>8940</v>
      </c>
      <c r="E4347" s="81">
        <v>1</v>
      </c>
      <c r="F4347" s="81" t="s">
        <v>6870</v>
      </c>
      <c r="G4347" s="81">
        <v>1</v>
      </c>
      <c r="H4347" s="82">
        <v>13</v>
      </c>
      <c r="I4347" s="92">
        <v>0.28000000000000003</v>
      </c>
      <c r="J4347" s="78">
        <f t="shared" si="141"/>
        <v>9.36</v>
      </c>
    </row>
    <row r="4348" spans="1:10" ht="15.5">
      <c r="A4348" s="34">
        <f t="shared" si="140"/>
        <v>4344</v>
      </c>
      <c r="B4348" s="81" t="s">
        <v>186</v>
      </c>
      <c r="C4348" s="81" t="s">
        <v>8941</v>
      </c>
      <c r="D4348" s="81" t="s">
        <v>8942</v>
      </c>
      <c r="E4348" s="81">
        <v>1</v>
      </c>
      <c r="F4348" s="81" t="s">
        <v>6870</v>
      </c>
      <c r="G4348" s="81">
        <v>1</v>
      </c>
      <c r="H4348" s="82">
        <v>55</v>
      </c>
      <c r="I4348" s="92">
        <v>0.28000000000000003</v>
      </c>
      <c r="J4348" s="78">
        <f t="shared" si="141"/>
        <v>39.6</v>
      </c>
    </row>
    <row r="4349" spans="1:10" ht="15.5">
      <c r="A4349" s="34">
        <f t="shared" si="140"/>
        <v>4345</v>
      </c>
      <c r="B4349" s="81" t="s">
        <v>186</v>
      </c>
      <c r="C4349" s="81" t="s">
        <v>8943</v>
      </c>
      <c r="D4349" s="81" t="s">
        <v>8944</v>
      </c>
      <c r="E4349" s="81">
        <v>1</v>
      </c>
      <c r="F4349" s="81" t="s">
        <v>6870</v>
      </c>
      <c r="G4349" s="81">
        <v>1</v>
      </c>
      <c r="H4349" s="82">
        <v>91.5</v>
      </c>
      <c r="I4349" s="92">
        <v>0.28000000000000003</v>
      </c>
      <c r="J4349" s="78">
        <f t="shared" si="141"/>
        <v>65.88</v>
      </c>
    </row>
    <row r="4350" spans="1:10" ht="15.5">
      <c r="A4350" s="34">
        <f t="shared" si="140"/>
        <v>4346</v>
      </c>
      <c r="B4350" s="81" t="s">
        <v>186</v>
      </c>
      <c r="C4350" s="81" t="s">
        <v>8945</v>
      </c>
      <c r="D4350" s="81" t="s">
        <v>8946</v>
      </c>
      <c r="E4350" s="81">
        <v>1</v>
      </c>
      <c r="F4350" s="81" t="s">
        <v>6870</v>
      </c>
      <c r="G4350" s="81">
        <v>1</v>
      </c>
      <c r="H4350" s="82">
        <v>80.5</v>
      </c>
      <c r="I4350" s="92">
        <v>0.28000000000000003</v>
      </c>
      <c r="J4350" s="78">
        <f t="shared" si="141"/>
        <v>57.96</v>
      </c>
    </row>
    <row r="4351" spans="1:10" ht="15.5">
      <c r="A4351" s="34">
        <f t="shared" si="140"/>
        <v>4347</v>
      </c>
      <c r="B4351" s="81" t="s">
        <v>186</v>
      </c>
      <c r="C4351" s="81" t="s">
        <v>8947</v>
      </c>
      <c r="D4351" s="81" t="s">
        <v>8948</v>
      </c>
      <c r="E4351" s="81">
        <v>1</v>
      </c>
      <c r="F4351" s="81" t="s">
        <v>6870</v>
      </c>
      <c r="G4351" s="81">
        <v>1</v>
      </c>
      <c r="H4351" s="82">
        <v>80.5</v>
      </c>
      <c r="I4351" s="92">
        <v>0.28000000000000003</v>
      </c>
      <c r="J4351" s="78">
        <f t="shared" si="141"/>
        <v>57.96</v>
      </c>
    </row>
    <row r="4352" spans="1:10" ht="15.5">
      <c r="A4352" s="34">
        <f t="shared" si="140"/>
        <v>4348</v>
      </c>
      <c r="B4352" s="81" t="s">
        <v>186</v>
      </c>
      <c r="C4352" s="81" t="s">
        <v>8949</v>
      </c>
      <c r="D4352" s="81" t="s">
        <v>8950</v>
      </c>
      <c r="E4352" s="81">
        <v>1</v>
      </c>
      <c r="F4352" s="81" t="s">
        <v>6870</v>
      </c>
      <c r="G4352" s="81">
        <v>1</v>
      </c>
      <c r="H4352" s="82">
        <v>91.5</v>
      </c>
      <c r="I4352" s="92">
        <v>0.28000000000000003</v>
      </c>
      <c r="J4352" s="78">
        <f t="shared" si="141"/>
        <v>65.88</v>
      </c>
    </row>
    <row r="4353" spans="1:10" ht="15.5">
      <c r="A4353" s="34">
        <f t="shared" si="140"/>
        <v>4349</v>
      </c>
      <c r="B4353" s="81" t="s">
        <v>186</v>
      </c>
      <c r="C4353" s="81" t="s">
        <v>8951</v>
      </c>
      <c r="D4353" s="81" t="s">
        <v>8952</v>
      </c>
      <c r="E4353" s="81">
        <v>1</v>
      </c>
      <c r="F4353" s="81" t="s">
        <v>6870</v>
      </c>
      <c r="G4353" s="81">
        <v>1</v>
      </c>
      <c r="H4353" s="82">
        <v>82.75</v>
      </c>
      <c r="I4353" s="92">
        <v>0.28000000000000003</v>
      </c>
      <c r="J4353" s="78">
        <f t="shared" si="141"/>
        <v>59.58</v>
      </c>
    </row>
    <row r="4354" spans="1:10" ht="15.5">
      <c r="A4354" s="34">
        <f t="shared" si="140"/>
        <v>4350</v>
      </c>
      <c r="B4354" s="81" t="s">
        <v>186</v>
      </c>
      <c r="C4354" s="81" t="s">
        <v>8953</v>
      </c>
      <c r="D4354" s="81" t="s">
        <v>8954</v>
      </c>
      <c r="E4354" s="81">
        <v>1</v>
      </c>
      <c r="F4354" s="81" t="s">
        <v>6870</v>
      </c>
      <c r="G4354" s="81">
        <v>1</v>
      </c>
      <c r="H4354" s="82">
        <v>90.25</v>
      </c>
      <c r="I4354" s="92">
        <v>0.28000000000000003</v>
      </c>
      <c r="J4354" s="78">
        <f t="shared" si="141"/>
        <v>64.98</v>
      </c>
    </row>
    <row r="4355" spans="1:10" ht="15.5">
      <c r="A4355" s="34">
        <f t="shared" si="140"/>
        <v>4351</v>
      </c>
      <c r="B4355" s="81" t="s">
        <v>186</v>
      </c>
      <c r="C4355" s="81" t="s">
        <v>8955</v>
      </c>
      <c r="D4355" s="81" t="s">
        <v>8956</v>
      </c>
      <c r="E4355" s="81">
        <v>1</v>
      </c>
      <c r="F4355" s="81" t="s">
        <v>6870</v>
      </c>
      <c r="G4355" s="81">
        <v>1</v>
      </c>
      <c r="H4355" s="82">
        <v>8.75</v>
      </c>
      <c r="I4355" s="92">
        <v>0.28000000000000003</v>
      </c>
      <c r="J4355" s="78">
        <f t="shared" si="141"/>
        <v>6.3</v>
      </c>
    </row>
    <row r="4356" spans="1:10" ht="15.5">
      <c r="A4356" s="34">
        <f t="shared" si="140"/>
        <v>4352</v>
      </c>
      <c r="B4356" s="81" t="s">
        <v>186</v>
      </c>
      <c r="C4356" s="81" t="s">
        <v>8957</v>
      </c>
      <c r="D4356" s="81" t="s">
        <v>8958</v>
      </c>
      <c r="E4356" s="81">
        <v>1</v>
      </c>
      <c r="F4356" s="81" t="s">
        <v>6870</v>
      </c>
      <c r="G4356" s="81">
        <v>1</v>
      </c>
      <c r="H4356" s="82">
        <v>8.75</v>
      </c>
      <c r="I4356" s="92">
        <v>0.28000000000000003</v>
      </c>
      <c r="J4356" s="78">
        <f t="shared" si="141"/>
        <v>6.3</v>
      </c>
    </row>
    <row r="4357" spans="1:10" ht="15.5">
      <c r="A4357" s="34">
        <f t="shared" si="140"/>
        <v>4353</v>
      </c>
      <c r="B4357" s="81" t="s">
        <v>186</v>
      </c>
      <c r="C4357" s="81" t="s">
        <v>8959</v>
      </c>
      <c r="D4357" s="81" t="s">
        <v>8960</v>
      </c>
      <c r="E4357" s="81">
        <v>1</v>
      </c>
      <c r="F4357" s="81" t="s">
        <v>6870</v>
      </c>
      <c r="G4357" s="81">
        <v>1</v>
      </c>
      <c r="H4357" s="82">
        <v>10</v>
      </c>
      <c r="I4357" s="92">
        <v>0.28000000000000003</v>
      </c>
      <c r="J4357" s="78">
        <f t="shared" si="141"/>
        <v>7.1999999999999993</v>
      </c>
    </row>
    <row r="4358" spans="1:10" ht="15.5">
      <c r="A4358" s="34">
        <f t="shared" si="140"/>
        <v>4354</v>
      </c>
      <c r="B4358" s="81" t="s">
        <v>186</v>
      </c>
      <c r="C4358" s="81" t="s">
        <v>8961</v>
      </c>
      <c r="D4358" s="81" t="s">
        <v>8962</v>
      </c>
      <c r="E4358" s="81">
        <v>1</v>
      </c>
      <c r="F4358" s="81" t="s">
        <v>6870</v>
      </c>
      <c r="G4358" s="81">
        <v>1</v>
      </c>
      <c r="H4358" s="82">
        <v>10</v>
      </c>
      <c r="I4358" s="92">
        <v>0.28000000000000003</v>
      </c>
      <c r="J4358" s="78">
        <f t="shared" si="141"/>
        <v>7.1999999999999993</v>
      </c>
    </row>
    <row r="4359" spans="1:10" ht="15.5">
      <c r="A4359" s="34">
        <f t="shared" si="140"/>
        <v>4355</v>
      </c>
      <c r="B4359" s="81" t="s">
        <v>186</v>
      </c>
      <c r="C4359" s="81" t="s">
        <v>8963</v>
      </c>
      <c r="D4359" s="81" t="s">
        <v>8964</v>
      </c>
      <c r="E4359" s="81">
        <v>1</v>
      </c>
      <c r="F4359" s="81" t="s">
        <v>6870</v>
      </c>
      <c r="G4359" s="81">
        <v>1</v>
      </c>
      <c r="H4359" s="82">
        <v>112</v>
      </c>
      <c r="I4359" s="92">
        <v>0.28000000000000003</v>
      </c>
      <c r="J4359" s="78">
        <f t="shared" si="141"/>
        <v>80.64</v>
      </c>
    </row>
    <row r="4360" spans="1:10" ht="15.5">
      <c r="A4360" s="34">
        <f t="shared" si="140"/>
        <v>4356</v>
      </c>
      <c r="B4360" s="81" t="s">
        <v>186</v>
      </c>
      <c r="C4360" s="81" t="s">
        <v>8965</v>
      </c>
      <c r="D4360" s="81" t="s">
        <v>8966</v>
      </c>
      <c r="E4360" s="81">
        <v>1</v>
      </c>
      <c r="F4360" s="81" t="s">
        <v>6870</v>
      </c>
      <c r="G4360" s="81">
        <v>1</v>
      </c>
      <c r="H4360" s="82">
        <v>93.5</v>
      </c>
      <c r="I4360" s="92">
        <v>0.28000000000000003</v>
      </c>
      <c r="J4360" s="78">
        <f t="shared" si="141"/>
        <v>67.319999999999993</v>
      </c>
    </row>
    <row r="4361" spans="1:10" ht="15.5">
      <c r="A4361" s="34">
        <f t="shared" si="140"/>
        <v>4357</v>
      </c>
      <c r="B4361" s="81" t="s">
        <v>186</v>
      </c>
      <c r="C4361" s="81" t="s">
        <v>8967</v>
      </c>
      <c r="D4361" s="81" t="s">
        <v>8968</v>
      </c>
      <c r="E4361" s="81">
        <v>1</v>
      </c>
      <c r="F4361" s="81" t="s">
        <v>6870</v>
      </c>
      <c r="G4361" s="81">
        <v>1</v>
      </c>
      <c r="H4361" s="82">
        <v>119.75</v>
      </c>
      <c r="I4361" s="92">
        <v>0.28000000000000003</v>
      </c>
      <c r="J4361" s="78">
        <f t="shared" si="141"/>
        <v>86.22</v>
      </c>
    </row>
    <row r="4362" spans="1:10" ht="15.5">
      <c r="A4362" s="34">
        <f t="shared" si="140"/>
        <v>4358</v>
      </c>
      <c r="B4362" s="81" t="s">
        <v>186</v>
      </c>
      <c r="C4362" s="81" t="s">
        <v>8969</v>
      </c>
      <c r="D4362" s="81" t="s">
        <v>8970</v>
      </c>
      <c r="E4362" s="81">
        <v>1</v>
      </c>
      <c r="F4362" s="81" t="s">
        <v>6870</v>
      </c>
      <c r="G4362" s="81">
        <v>1</v>
      </c>
      <c r="H4362" s="82">
        <v>104.5</v>
      </c>
      <c r="I4362" s="92">
        <v>0.28000000000000003</v>
      </c>
      <c r="J4362" s="78">
        <f t="shared" si="141"/>
        <v>75.239999999999995</v>
      </c>
    </row>
    <row r="4363" spans="1:10" ht="15.5">
      <c r="A4363" s="34">
        <f t="shared" si="140"/>
        <v>4359</v>
      </c>
      <c r="B4363" s="81" t="s">
        <v>186</v>
      </c>
      <c r="C4363" s="81" t="s">
        <v>8971</v>
      </c>
      <c r="D4363" s="81" t="s">
        <v>8972</v>
      </c>
      <c r="E4363" s="81">
        <v>1</v>
      </c>
      <c r="F4363" s="81" t="s">
        <v>6870</v>
      </c>
      <c r="G4363" s="81">
        <v>1</v>
      </c>
      <c r="H4363" s="82">
        <v>82.75</v>
      </c>
      <c r="I4363" s="92">
        <v>0.28000000000000003</v>
      </c>
      <c r="J4363" s="78">
        <f t="shared" si="141"/>
        <v>59.58</v>
      </c>
    </row>
    <row r="4364" spans="1:10" ht="15.5">
      <c r="A4364" s="34">
        <f t="shared" si="140"/>
        <v>4360</v>
      </c>
      <c r="B4364" s="81" t="s">
        <v>186</v>
      </c>
      <c r="C4364" s="81" t="s">
        <v>8973</v>
      </c>
      <c r="D4364" s="81" t="s">
        <v>8974</v>
      </c>
      <c r="E4364" s="81">
        <v>1</v>
      </c>
      <c r="F4364" s="81" t="s">
        <v>6870</v>
      </c>
      <c r="G4364" s="81">
        <v>1</v>
      </c>
      <c r="H4364" s="82">
        <v>88</v>
      </c>
      <c r="I4364" s="92">
        <v>0.28000000000000003</v>
      </c>
      <c r="J4364" s="78">
        <f t="shared" si="141"/>
        <v>63.36</v>
      </c>
    </row>
    <row r="4365" spans="1:10" ht="15.5">
      <c r="A4365" s="34">
        <f t="shared" si="140"/>
        <v>4361</v>
      </c>
      <c r="B4365" s="81" t="s">
        <v>186</v>
      </c>
      <c r="C4365" s="81" t="s">
        <v>8975</v>
      </c>
      <c r="D4365" s="81" t="s">
        <v>8976</v>
      </c>
      <c r="E4365" s="81">
        <v>1</v>
      </c>
      <c r="F4365" s="81" t="s">
        <v>6870</v>
      </c>
      <c r="G4365" s="81">
        <v>1</v>
      </c>
      <c r="H4365" s="82">
        <v>86</v>
      </c>
      <c r="I4365" s="92">
        <v>0.28000000000000003</v>
      </c>
      <c r="J4365" s="78">
        <f t="shared" si="141"/>
        <v>61.919999999999995</v>
      </c>
    </row>
    <row r="4366" spans="1:10" ht="15.5">
      <c r="A4366" s="34">
        <f t="shared" si="140"/>
        <v>4362</v>
      </c>
      <c r="B4366" s="81" t="s">
        <v>186</v>
      </c>
      <c r="C4366" s="81" t="s">
        <v>8977</v>
      </c>
      <c r="D4366" s="81" t="s">
        <v>8978</v>
      </c>
      <c r="E4366" s="81">
        <v>1</v>
      </c>
      <c r="F4366" s="81" t="s">
        <v>6870</v>
      </c>
      <c r="G4366" s="81">
        <v>1</v>
      </c>
      <c r="H4366" s="82">
        <v>94.75</v>
      </c>
      <c r="I4366" s="92">
        <v>0.28000000000000003</v>
      </c>
      <c r="J4366" s="78">
        <f t="shared" si="141"/>
        <v>68.22</v>
      </c>
    </row>
    <row r="4367" spans="1:10" ht="15.5">
      <c r="A4367" s="34">
        <f t="shared" si="140"/>
        <v>4363</v>
      </c>
      <c r="B4367" s="81" t="s">
        <v>186</v>
      </c>
      <c r="C4367" s="81" t="s">
        <v>8979</v>
      </c>
      <c r="D4367" s="81" t="s">
        <v>8980</v>
      </c>
      <c r="E4367" s="81">
        <v>1</v>
      </c>
      <c r="F4367" s="81" t="s">
        <v>6870</v>
      </c>
      <c r="G4367" s="81">
        <v>1</v>
      </c>
      <c r="H4367" s="82">
        <v>1717</v>
      </c>
      <c r="I4367" s="92">
        <v>0.28000000000000003</v>
      </c>
      <c r="J4367" s="78">
        <f t="shared" si="141"/>
        <v>1236.24</v>
      </c>
    </row>
    <row r="4368" spans="1:10" ht="15.5">
      <c r="A4368" s="34">
        <f t="shared" si="140"/>
        <v>4364</v>
      </c>
      <c r="B4368" s="81" t="s">
        <v>186</v>
      </c>
      <c r="C4368" s="81" t="s">
        <v>8981</v>
      </c>
      <c r="D4368" s="81" t="s">
        <v>8982</v>
      </c>
      <c r="E4368" s="81">
        <v>1</v>
      </c>
      <c r="F4368" s="81" t="s">
        <v>6870</v>
      </c>
      <c r="G4368" s="81">
        <v>1</v>
      </c>
      <c r="H4368" s="82">
        <v>1717</v>
      </c>
      <c r="I4368" s="92">
        <v>0.28000000000000003</v>
      </c>
      <c r="J4368" s="78">
        <f t="shared" si="141"/>
        <v>1236.24</v>
      </c>
    </row>
    <row r="4369" spans="1:10" ht="15.5">
      <c r="A4369" s="34">
        <f t="shared" si="140"/>
        <v>4365</v>
      </c>
      <c r="B4369" s="81" t="s">
        <v>186</v>
      </c>
      <c r="C4369" s="81" t="s">
        <v>8983</v>
      </c>
      <c r="D4369" s="81" t="s">
        <v>8984</v>
      </c>
      <c r="E4369" s="81">
        <v>1</v>
      </c>
      <c r="F4369" s="81" t="s">
        <v>6870</v>
      </c>
      <c r="G4369" s="81">
        <v>1</v>
      </c>
      <c r="H4369" s="82">
        <v>1717</v>
      </c>
      <c r="I4369" s="92">
        <v>0.28000000000000003</v>
      </c>
      <c r="J4369" s="78">
        <f t="shared" si="141"/>
        <v>1236.24</v>
      </c>
    </row>
    <row r="4370" spans="1:10" ht="15.5">
      <c r="A4370" s="34">
        <f t="shared" si="140"/>
        <v>4366</v>
      </c>
      <c r="B4370" s="81" t="s">
        <v>186</v>
      </c>
      <c r="C4370" s="81" t="s">
        <v>8985</v>
      </c>
      <c r="D4370" s="81" t="s">
        <v>8986</v>
      </c>
      <c r="E4370" s="81">
        <v>1</v>
      </c>
      <c r="F4370" s="81" t="s">
        <v>6870</v>
      </c>
      <c r="G4370" s="81">
        <v>1</v>
      </c>
      <c r="H4370" s="82">
        <v>1717</v>
      </c>
      <c r="I4370" s="92">
        <v>0.28000000000000003</v>
      </c>
      <c r="J4370" s="78">
        <f t="shared" si="141"/>
        <v>1236.24</v>
      </c>
    </row>
    <row r="4371" spans="1:10" ht="15.5">
      <c r="A4371" s="34">
        <f t="shared" si="140"/>
        <v>4367</v>
      </c>
      <c r="B4371" s="81" t="s">
        <v>186</v>
      </c>
      <c r="C4371" s="81" t="s">
        <v>8987</v>
      </c>
      <c r="D4371" s="81" t="s">
        <v>8988</v>
      </c>
      <c r="E4371" s="81">
        <v>1</v>
      </c>
      <c r="F4371" s="81" t="s">
        <v>6870</v>
      </c>
      <c r="G4371" s="81">
        <v>1</v>
      </c>
      <c r="H4371" s="82">
        <v>1717</v>
      </c>
      <c r="I4371" s="92">
        <v>0.28000000000000003</v>
      </c>
      <c r="J4371" s="78">
        <f t="shared" si="141"/>
        <v>1236.24</v>
      </c>
    </row>
    <row r="4372" spans="1:10" ht="15.5">
      <c r="A4372" s="34">
        <f t="shared" si="140"/>
        <v>4368</v>
      </c>
      <c r="B4372" s="81" t="s">
        <v>186</v>
      </c>
      <c r="C4372" s="81" t="s">
        <v>8989</v>
      </c>
      <c r="D4372" s="81" t="s">
        <v>8990</v>
      </c>
      <c r="E4372" s="81">
        <v>1</v>
      </c>
      <c r="F4372" s="81" t="s">
        <v>6870</v>
      </c>
      <c r="G4372" s="81">
        <v>1</v>
      </c>
      <c r="H4372" s="82">
        <v>1717</v>
      </c>
      <c r="I4372" s="92">
        <v>0.28000000000000003</v>
      </c>
      <c r="J4372" s="78">
        <f t="shared" si="141"/>
        <v>1236.24</v>
      </c>
    </row>
    <row r="4373" spans="1:10" ht="15.5">
      <c r="A4373" s="34">
        <f t="shared" si="140"/>
        <v>4369</v>
      </c>
      <c r="B4373" s="81" t="s">
        <v>186</v>
      </c>
      <c r="C4373" s="81" t="s">
        <v>8991</v>
      </c>
      <c r="D4373" s="81" t="s">
        <v>8992</v>
      </c>
      <c r="E4373" s="81">
        <v>1</v>
      </c>
      <c r="F4373" s="81" t="s">
        <v>6870</v>
      </c>
      <c r="G4373" s="81">
        <v>1</v>
      </c>
      <c r="H4373" s="82">
        <v>1717</v>
      </c>
      <c r="I4373" s="92">
        <v>0.28000000000000003</v>
      </c>
      <c r="J4373" s="78">
        <f t="shared" si="141"/>
        <v>1236.24</v>
      </c>
    </row>
    <row r="4374" spans="1:10" ht="15.5">
      <c r="A4374" s="34">
        <f t="shared" si="140"/>
        <v>4370</v>
      </c>
      <c r="B4374" s="81" t="s">
        <v>186</v>
      </c>
      <c r="C4374" s="81" t="s">
        <v>8993</v>
      </c>
      <c r="D4374" s="81" t="s">
        <v>8994</v>
      </c>
      <c r="E4374" s="81">
        <v>1</v>
      </c>
      <c r="F4374" s="81" t="s">
        <v>6870</v>
      </c>
      <c r="G4374" s="81">
        <v>1</v>
      </c>
      <c r="H4374" s="82">
        <v>1717</v>
      </c>
      <c r="I4374" s="92">
        <v>0.28000000000000003</v>
      </c>
      <c r="J4374" s="78">
        <f t="shared" si="141"/>
        <v>1236.24</v>
      </c>
    </row>
    <row r="4375" spans="1:10" ht="15.5">
      <c r="A4375" s="34">
        <f t="shared" ref="A4375:A4438" si="142">SUM(A4374+1)</f>
        <v>4371</v>
      </c>
      <c r="B4375" s="81" t="s">
        <v>186</v>
      </c>
      <c r="C4375" s="81" t="s">
        <v>8995</v>
      </c>
      <c r="D4375" s="81" t="s">
        <v>8996</v>
      </c>
      <c r="E4375" s="81">
        <v>1</v>
      </c>
      <c r="F4375" s="81" t="s">
        <v>6870</v>
      </c>
      <c r="G4375" s="81">
        <v>1</v>
      </c>
      <c r="H4375" s="82">
        <v>1717</v>
      </c>
      <c r="I4375" s="92">
        <v>0.28000000000000003</v>
      </c>
      <c r="J4375" s="78">
        <f t="shared" si="141"/>
        <v>1236.24</v>
      </c>
    </row>
    <row r="4376" spans="1:10" ht="15.5">
      <c r="A4376" s="34">
        <f t="shared" si="142"/>
        <v>4372</v>
      </c>
      <c r="B4376" s="81" t="s">
        <v>186</v>
      </c>
      <c r="C4376" s="81" t="s">
        <v>8997</v>
      </c>
      <c r="D4376" s="81" t="s">
        <v>8998</v>
      </c>
      <c r="E4376" s="81">
        <v>1</v>
      </c>
      <c r="F4376" s="81" t="s">
        <v>6870</v>
      </c>
      <c r="G4376" s="81">
        <v>1</v>
      </c>
      <c r="H4376" s="82">
        <v>1717</v>
      </c>
      <c r="I4376" s="92">
        <v>0.28000000000000003</v>
      </c>
      <c r="J4376" s="78">
        <f t="shared" si="141"/>
        <v>1236.24</v>
      </c>
    </row>
    <row r="4377" spans="1:10" ht="29">
      <c r="A4377" s="34">
        <f t="shared" si="142"/>
        <v>4373</v>
      </c>
      <c r="B4377" s="81" t="s">
        <v>186</v>
      </c>
      <c r="C4377" s="81" t="s">
        <v>8999</v>
      </c>
      <c r="D4377" s="81" t="s">
        <v>9000</v>
      </c>
      <c r="E4377" s="81">
        <v>1</v>
      </c>
      <c r="F4377" s="81" t="s">
        <v>6870</v>
      </c>
      <c r="G4377" s="81">
        <v>1</v>
      </c>
      <c r="H4377" s="82">
        <v>1053</v>
      </c>
      <c r="I4377" s="92">
        <v>0.28000000000000003</v>
      </c>
      <c r="J4377" s="78">
        <f t="shared" si="141"/>
        <v>758.16</v>
      </c>
    </row>
    <row r="4378" spans="1:10" ht="15.5">
      <c r="A4378" s="34">
        <f t="shared" si="142"/>
        <v>4374</v>
      </c>
      <c r="B4378" s="81" t="s">
        <v>186</v>
      </c>
      <c r="C4378" s="81" t="s">
        <v>9001</v>
      </c>
      <c r="D4378" s="81" t="s">
        <v>9002</v>
      </c>
      <c r="E4378" s="81">
        <v>1</v>
      </c>
      <c r="F4378" s="81" t="s">
        <v>6870</v>
      </c>
      <c r="G4378" s="81">
        <v>1</v>
      </c>
      <c r="H4378" s="82">
        <v>165.25</v>
      </c>
      <c r="I4378" s="92">
        <v>0.28000000000000003</v>
      </c>
      <c r="J4378" s="78">
        <f t="shared" si="141"/>
        <v>118.97999999999999</v>
      </c>
    </row>
    <row r="4379" spans="1:10" ht="15.5">
      <c r="A4379" s="34">
        <f t="shared" si="142"/>
        <v>4375</v>
      </c>
      <c r="B4379" s="81" t="s">
        <v>186</v>
      </c>
      <c r="C4379" s="81" t="s">
        <v>9003</v>
      </c>
      <c r="D4379" s="81" t="s">
        <v>9004</v>
      </c>
      <c r="E4379" s="81">
        <v>1</v>
      </c>
      <c r="F4379" s="81" t="s">
        <v>6870</v>
      </c>
      <c r="G4379" s="81">
        <v>1</v>
      </c>
      <c r="H4379" s="82">
        <v>98</v>
      </c>
      <c r="I4379" s="92">
        <v>0.28000000000000003</v>
      </c>
      <c r="J4379" s="78">
        <f t="shared" si="141"/>
        <v>70.56</v>
      </c>
    </row>
    <row r="4380" spans="1:10" ht="15.5">
      <c r="A4380" s="34">
        <f t="shared" si="142"/>
        <v>4376</v>
      </c>
      <c r="B4380" s="81" t="s">
        <v>186</v>
      </c>
      <c r="C4380" s="81" t="s">
        <v>9005</v>
      </c>
      <c r="D4380" s="81" t="s">
        <v>9006</v>
      </c>
      <c r="E4380" s="81">
        <v>1</v>
      </c>
      <c r="F4380" s="81" t="s">
        <v>6870</v>
      </c>
      <c r="G4380" s="81">
        <v>1</v>
      </c>
      <c r="H4380" s="82">
        <v>185</v>
      </c>
      <c r="I4380" s="92">
        <v>0.28000000000000003</v>
      </c>
      <c r="J4380" s="78">
        <f t="shared" si="141"/>
        <v>133.19999999999999</v>
      </c>
    </row>
    <row r="4381" spans="1:10" ht="15.5">
      <c r="A4381" s="34">
        <f t="shared" si="142"/>
        <v>4377</v>
      </c>
      <c r="B4381" s="81" t="s">
        <v>186</v>
      </c>
      <c r="C4381" s="81" t="s">
        <v>9007</v>
      </c>
      <c r="D4381" s="81" t="s">
        <v>9008</v>
      </c>
      <c r="E4381" s="81">
        <v>1</v>
      </c>
      <c r="F4381" s="81" t="s">
        <v>6870</v>
      </c>
      <c r="G4381" s="81">
        <v>1</v>
      </c>
      <c r="H4381" s="82">
        <v>32.9</v>
      </c>
      <c r="I4381" s="92">
        <v>0.28000000000000003</v>
      </c>
      <c r="J4381" s="78">
        <f t="shared" si="141"/>
        <v>23.687999999999999</v>
      </c>
    </row>
    <row r="4382" spans="1:10" ht="15.5">
      <c r="A4382" s="34">
        <f t="shared" si="142"/>
        <v>4378</v>
      </c>
      <c r="B4382" s="81" t="s">
        <v>186</v>
      </c>
      <c r="C4382" s="81" t="s">
        <v>9009</v>
      </c>
      <c r="D4382" s="81" t="s">
        <v>9010</v>
      </c>
      <c r="E4382" s="81">
        <v>1</v>
      </c>
      <c r="F4382" s="81" t="s">
        <v>6870</v>
      </c>
      <c r="G4382" s="81">
        <v>1</v>
      </c>
      <c r="H4382" s="82">
        <v>41</v>
      </c>
      <c r="I4382" s="92">
        <v>0.28000000000000003</v>
      </c>
      <c r="J4382" s="78">
        <f t="shared" si="141"/>
        <v>29.52</v>
      </c>
    </row>
    <row r="4383" spans="1:10" ht="15.5">
      <c r="A4383" s="34">
        <f t="shared" si="142"/>
        <v>4379</v>
      </c>
      <c r="B4383" s="81" t="s">
        <v>186</v>
      </c>
      <c r="C4383" s="81" t="s">
        <v>9011</v>
      </c>
      <c r="D4383" s="81" t="s">
        <v>9012</v>
      </c>
      <c r="E4383" s="81">
        <v>1</v>
      </c>
      <c r="F4383" s="81" t="s">
        <v>6870</v>
      </c>
      <c r="G4383" s="81">
        <v>1</v>
      </c>
      <c r="H4383" s="82">
        <v>35.25</v>
      </c>
      <c r="I4383" s="92">
        <v>0.28000000000000003</v>
      </c>
      <c r="J4383" s="78">
        <f t="shared" si="141"/>
        <v>25.38</v>
      </c>
    </row>
    <row r="4384" spans="1:10" ht="15.5">
      <c r="A4384" s="34">
        <f t="shared" si="142"/>
        <v>4380</v>
      </c>
      <c r="B4384" s="81" t="s">
        <v>186</v>
      </c>
      <c r="C4384" s="81" t="s">
        <v>9013</v>
      </c>
      <c r="D4384" s="81" t="s">
        <v>9014</v>
      </c>
      <c r="E4384" s="81">
        <v>1</v>
      </c>
      <c r="F4384" s="81" t="s">
        <v>6870</v>
      </c>
      <c r="G4384" s="81">
        <v>1</v>
      </c>
      <c r="H4384" s="82">
        <v>19.399999999999999</v>
      </c>
      <c r="I4384" s="92">
        <v>0.28000000000000003</v>
      </c>
      <c r="J4384" s="78">
        <f t="shared" si="141"/>
        <v>13.967999999999998</v>
      </c>
    </row>
    <row r="4385" spans="1:10" ht="15.5">
      <c r="A4385" s="34">
        <f t="shared" si="142"/>
        <v>4381</v>
      </c>
      <c r="B4385" s="81" t="s">
        <v>186</v>
      </c>
      <c r="C4385" s="81" t="s">
        <v>9015</v>
      </c>
      <c r="D4385" s="81" t="s">
        <v>9016</v>
      </c>
      <c r="E4385" s="81">
        <v>1</v>
      </c>
      <c r="F4385" s="81" t="s">
        <v>6870</v>
      </c>
      <c r="G4385" s="81">
        <v>1</v>
      </c>
      <c r="H4385" s="82">
        <v>27.8</v>
      </c>
      <c r="I4385" s="92">
        <v>0.28000000000000003</v>
      </c>
      <c r="J4385" s="78">
        <f t="shared" si="141"/>
        <v>20.015999999999998</v>
      </c>
    </row>
    <row r="4386" spans="1:10" ht="15.5">
      <c r="A4386" s="34">
        <f t="shared" si="142"/>
        <v>4382</v>
      </c>
      <c r="B4386" s="81" t="s">
        <v>186</v>
      </c>
      <c r="C4386" s="81" t="s">
        <v>9017</v>
      </c>
      <c r="D4386" s="81" t="s">
        <v>9018</v>
      </c>
      <c r="E4386" s="81">
        <v>1</v>
      </c>
      <c r="F4386" s="81" t="s">
        <v>6870</v>
      </c>
      <c r="G4386" s="81">
        <v>1</v>
      </c>
      <c r="H4386" s="82">
        <v>27.8</v>
      </c>
      <c r="I4386" s="92">
        <v>0.28000000000000003</v>
      </c>
      <c r="J4386" s="78">
        <f t="shared" si="141"/>
        <v>20.015999999999998</v>
      </c>
    </row>
    <row r="4387" spans="1:10" ht="15.5">
      <c r="A4387" s="34">
        <f t="shared" si="142"/>
        <v>4383</v>
      </c>
      <c r="B4387" s="81" t="s">
        <v>186</v>
      </c>
      <c r="C4387" s="81" t="s">
        <v>9019</v>
      </c>
      <c r="D4387" s="81" t="s">
        <v>9020</v>
      </c>
      <c r="E4387" s="81">
        <v>1</v>
      </c>
      <c r="F4387" s="81" t="s">
        <v>6870</v>
      </c>
      <c r="G4387" s="81">
        <v>1</v>
      </c>
      <c r="H4387" s="82">
        <v>19.899999999999999</v>
      </c>
      <c r="I4387" s="92">
        <v>0.28000000000000003</v>
      </c>
      <c r="J4387" s="78">
        <f t="shared" si="141"/>
        <v>14.327999999999998</v>
      </c>
    </row>
    <row r="4388" spans="1:10" ht="15.5">
      <c r="A4388" s="34">
        <f t="shared" si="142"/>
        <v>4384</v>
      </c>
      <c r="B4388" s="81" t="s">
        <v>186</v>
      </c>
      <c r="C4388" s="81" t="s">
        <v>9021</v>
      </c>
      <c r="D4388" s="81" t="s">
        <v>9022</v>
      </c>
      <c r="E4388" s="81">
        <v>1</v>
      </c>
      <c r="F4388" s="81" t="s">
        <v>6870</v>
      </c>
      <c r="G4388" s="81">
        <v>1</v>
      </c>
      <c r="H4388" s="82">
        <v>23</v>
      </c>
      <c r="I4388" s="92">
        <v>0.28000000000000003</v>
      </c>
      <c r="J4388" s="78">
        <f t="shared" si="141"/>
        <v>16.559999999999999</v>
      </c>
    </row>
    <row r="4389" spans="1:10" ht="15.5">
      <c r="A4389" s="34">
        <f t="shared" si="142"/>
        <v>4385</v>
      </c>
      <c r="B4389" s="81" t="s">
        <v>186</v>
      </c>
      <c r="C4389" s="81" t="s">
        <v>9023</v>
      </c>
      <c r="D4389" s="81" t="s">
        <v>9024</v>
      </c>
      <c r="E4389" s="81">
        <v>1</v>
      </c>
      <c r="F4389" s="81" t="s">
        <v>6870</v>
      </c>
      <c r="G4389" s="81">
        <v>1</v>
      </c>
      <c r="H4389" s="82">
        <v>26.6</v>
      </c>
      <c r="I4389" s="92">
        <v>0.28000000000000003</v>
      </c>
      <c r="J4389" s="78">
        <f t="shared" si="141"/>
        <v>19.152000000000001</v>
      </c>
    </row>
    <row r="4390" spans="1:10" ht="15.5">
      <c r="A4390" s="34">
        <f t="shared" si="142"/>
        <v>4386</v>
      </c>
      <c r="B4390" s="81" t="s">
        <v>186</v>
      </c>
      <c r="C4390" s="81" t="s">
        <v>9025</v>
      </c>
      <c r="D4390" s="81" t="s">
        <v>9026</v>
      </c>
      <c r="E4390" s="81">
        <v>1</v>
      </c>
      <c r="F4390" s="81" t="s">
        <v>6870</v>
      </c>
      <c r="G4390" s="81">
        <v>1</v>
      </c>
      <c r="H4390" s="82">
        <v>26.6</v>
      </c>
      <c r="I4390" s="92">
        <v>0.28000000000000003</v>
      </c>
      <c r="J4390" s="78">
        <f t="shared" si="141"/>
        <v>19.152000000000001</v>
      </c>
    </row>
    <row r="4391" spans="1:10" ht="15.5">
      <c r="A4391" s="34">
        <f t="shared" si="142"/>
        <v>4387</v>
      </c>
      <c r="B4391" s="81" t="s">
        <v>186</v>
      </c>
      <c r="C4391" s="81" t="s">
        <v>9027</v>
      </c>
      <c r="D4391" s="81" t="s">
        <v>9028</v>
      </c>
      <c r="E4391" s="81">
        <v>1</v>
      </c>
      <c r="F4391" s="81" t="s">
        <v>6870</v>
      </c>
      <c r="G4391" s="81">
        <v>1</v>
      </c>
      <c r="H4391" s="82">
        <v>19.899999999999999</v>
      </c>
      <c r="I4391" s="92">
        <v>0.28000000000000003</v>
      </c>
      <c r="J4391" s="78">
        <f t="shared" si="141"/>
        <v>14.327999999999998</v>
      </c>
    </row>
    <row r="4392" spans="1:10" ht="15.5">
      <c r="A4392" s="34">
        <f t="shared" si="142"/>
        <v>4388</v>
      </c>
      <c r="B4392" s="81" t="s">
        <v>186</v>
      </c>
      <c r="C4392" s="81" t="s">
        <v>9029</v>
      </c>
      <c r="D4392" s="81" t="s">
        <v>9030</v>
      </c>
      <c r="E4392" s="81">
        <v>1</v>
      </c>
      <c r="F4392" s="81" t="s">
        <v>6870</v>
      </c>
      <c r="G4392" s="81">
        <v>1</v>
      </c>
      <c r="H4392" s="82">
        <v>24</v>
      </c>
      <c r="I4392" s="92">
        <v>0.28000000000000003</v>
      </c>
      <c r="J4392" s="78">
        <f t="shared" si="141"/>
        <v>17.28</v>
      </c>
    </row>
    <row r="4393" spans="1:10" ht="15.5">
      <c r="A4393" s="34">
        <f t="shared" si="142"/>
        <v>4389</v>
      </c>
      <c r="B4393" s="81" t="s">
        <v>186</v>
      </c>
      <c r="C4393" s="81" t="s">
        <v>9031</v>
      </c>
      <c r="D4393" s="81" t="s">
        <v>9032</v>
      </c>
      <c r="E4393" s="81">
        <v>1</v>
      </c>
      <c r="F4393" s="81" t="s">
        <v>6870</v>
      </c>
      <c r="G4393" s="81">
        <v>1</v>
      </c>
      <c r="H4393" s="82">
        <v>19.5</v>
      </c>
      <c r="I4393" s="92">
        <v>0.28000000000000003</v>
      </c>
      <c r="J4393" s="78">
        <f t="shared" si="141"/>
        <v>14.04</v>
      </c>
    </row>
    <row r="4394" spans="1:10" ht="15.5">
      <c r="A4394" s="34">
        <f t="shared" si="142"/>
        <v>4390</v>
      </c>
      <c r="B4394" s="81" t="s">
        <v>186</v>
      </c>
      <c r="C4394" s="81" t="s">
        <v>9033</v>
      </c>
      <c r="D4394" s="81" t="s">
        <v>9034</v>
      </c>
      <c r="E4394" s="81">
        <v>1</v>
      </c>
      <c r="F4394" s="81" t="s">
        <v>6870</v>
      </c>
      <c r="G4394" s="81">
        <v>1</v>
      </c>
      <c r="H4394" s="82">
        <v>27.25</v>
      </c>
      <c r="I4394" s="92">
        <v>0.28000000000000003</v>
      </c>
      <c r="J4394" s="78">
        <f t="shared" si="141"/>
        <v>19.62</v>
      </c>
    </row>
    <row r="4395" spans="1:10" ht="15.5">
      <c r="A4395" s="34">
        <f t="shared" si="142"/>
        <v>4391</v>
      </c>
      <c r="B4395" s="81" t="s">
        <v>186</v>
      </c>
      <c r="C4395" s="81" t="s">
        <v>9035</v>
      </c>
      <c r="D4395" s="81" t="s">
        <v>9036</v>
      </c>
      <c r="E4395" s="81">
        <v>1</v>
      </c>
      <c r="F4395" s="81" t="s">
        <v>6870</v>
      </c>
      <c r="G4395" s="81">
        <v>1</v>
      </c>
      <c r="H4395" s="82">
        <v>29.5</v>
      </c>
      <c r="I4395" s="92">
        <v>0.28000000000000003</v>
      </c>
      <c r="J4395" s="78">
        <f t="shared" si="141"/>
        <v>21.24</v>
      </c>
    </row>
    <row r="4396" spans="1:10" ht="15.5">
      <c r="A4396" s="34">
        <f t="shared" si="142"/>
        <v>4392</v>
      </c>
      <c r="B4396" s="81" t="s">
        <v>186</v>
      </c>
      <c r="C4396" s="81" t="s">
        <v>9037</v>
      </c>
      <c r="D4396" s="81" t="s">
        <v>9038</v>
      </c>
      <c r="E4396" s="81">
        <v>1</v>
      </c>
      <c r="F4396" s="81" t="s">
        <v>6870</v>
      </c>
      <c r="G4396" s="81">
        <v>1</v>
      </c>
      <c r="H4396" s="82">
        <v>958.75</v>
      </c>
      <c r="I4396" s="92">
        <v>0.28000000000000003</v>
      </c>
      <c r="J4396" s="78">
        <f t="shared" si="141"/>
        <v>690.3</v>
      </c>
    </row>
    <row r="4397" spans="1:10" ht="15.5">
      <c r="A4397" s="34">
        <f t="shared" si="142"/>
        <v>4393</v>
      </c>
      <c r="B4397" s="81" t="s">
        <v>186</v>
      </c>
      <c r="C4397" s="81" t="s">
        <v>9039</v>
      </c>
      <c r="D4397" s="81" t="s">
        <v>9040</v>
      </c>
      <c r="E4397" s="81">
        <v>1</v>
      </c>
      <c r="F4397" s="81" t="s">
        <v>6870</v>
      </c>
      <c r="G4397" s="81">
        <v>1</v>
      </c>
      <c r="H4397" s="82">
        <v>987.5</v>
      </c>
      <c r="I4397" s="92">
        <v>0.28000000000000003</v>
      </c>
      <c r="J4397" s="78">
        <f t="shared" si="141"/>
        <v>711</v>
      </c>
    </row>
    <row r="4398" spans="1:10" ht="15.5">
      <c r="A4398" s="34">
        <f t="shared" si="142"/>
        <v>4394</v>
      </c>
      <c r="B4398" s="81" t="s">
        <v>186</v>
      </c>
      <c r="C4398" s="81" t="s">
        <v>9041</v>
      </c>
      <c r="D4398" s="81" t="s">
        <v>9042</v>
      </c>
      <c r="E4398" s="81">
        <v>1</v>
      </c>
      <c r="F4398" s="81" t="s">
        <v>6870</v>
      </c>
      <c r="G4398" s="81">
        <v>1</v>
      </c>
      <c r="H4398" s="82">
        <v>987.5</v>
      </c>
      <c r="I4398" s="92">
        <v>0.28000000000000003</v>
      </c>
      <c r="J4398" s="78">
        <f t="shared" si="141"/>
        <v>711</v>
      </c>
    </row>
    <row r="4399" spans="1:10" ht="15.5">
      <c r="A4399" s="34">
        <f t="shared" si="142"/>
        <v>4395</v>
      </c>
      <c r="B4399" s="81" t="s">
        <v>186</v>
      </c>
      <c r="C4399" s="81" t="s">
        <v>9043</v>
      </c>
      <c r="D4399" s="81" t="s">
        <v>9044</v>
      </c>
      <c r="E4399" s="81">
        <v>1</v>
      </c>
      <c r="F4399" s="81" t="s">
        <v>6870</v>
      </c>
      <c r="G4399" s="81">
        <v>1</v>
      </c>
      <c r="H4399" s="82">
        <v>963.25</v>
      </c>
      <c r="I4399" s="92">
        <v>0.28000000000000003</v>
      </c>
      <c r="J4399" s="78">
        <f t="shared" si="141"/>
        <v>693.54</v>
      </c>
    </row>
    <row r="4400" spans="1:10" ht="15.5">
      <c r="A4400" s="34">
        <f t="shared" si="142"/>
        <v>4396</v>
      </c>
      <c r="B4400" s="81" t="s">
        <v>186</v>
      </c>
      <c r="C4400" s="81" t="s">
        <v>9045</v>
      </c>
      <c r="D4400" s="81" t="s">
        <v>9046</v>
      </c>
      <c r="E4400" s="81">
        <v>1</v>
      </c>
      <c r="F4400" s="81" t="s">
        <v>6870</v>
      </c>
      <c r="G4400" s="81">
        <v>1</v>
      </c>
      <c r="H4400" s="82">
        <v>917</v>
      </c>
      <c r="I4400" s="92">
        <v>0.28000000000000003</v>
      </c>
      <c r="J4400" s="78">
        <f t="shared" si="141"/>
        <v>660.24</v>
      </c>
    </row>
    <row r="4401" spans="1:10" ht="29">
      <c r="A4401" s="34">
        <f t="shared" si="142"/>
        <v>4397</v>
      </c>
      <c r="B4401" s="81" t="s">
        <v>186</v>
      </c>
      <c r="C4401" s="81" t="s">
        <v>9047</v>
      </c>
      <c r="D4401" s="81" t="s">
        <v>9048</v>
      </c>
      <c r="E4401" s="81">
        <v>1</v>
      </c>
      <c r="F4401" s="81" t="s">
        <v>6870</v>
      </c>
      <c r="G4401" s="81">
        <v>1</v>
      </c>
      <c r="H4401" s="82">
        <v>101</v>
      </c>
      <c r="I4401" s="92">
        <v>0.28000000000000003</v>
      </c>
      <c r="J4401" s="78">
        <f t="shared" ref="J4401:J4464" si="143">H4401*(1-I4401)</f>
        <v>72.72</v>
      </c>
    </row>
    <row r="4402" spans="1:10" ht="29">
      <c r="A4402" s="34">
        <f t="shared" si="142"/>
        <v>4398</v>
      </c>
      <c r="B4402" s="81" t="s">
        <v>186</v>
      </c>
      <c r="C4402" s="81" t="s">
        <v>9049</v>
      </c>
      <c r="D4402" s="81" t="s">
        <v>9050</v>
      </c>
      <c r="E4402" s="81">
        <v>1</v>
      </c>
      <c r="F4402" s="81" t="s">
        <v>6870</v>
      </c>
      <c r="G4402" s="81">
        <v>1</v>
      </c>
      <c r="H4402" s="82">
        <v>85</v>
      </c>
      <c r="I4402" s="92">
        <v>0.28000000000000003</v>
      </c>
      <c r="J4402" s="78">
        <f t="shared" si="143"/>
        <v>61.199999999999996</v>
      </c>
    </row>
    <row r="4403" spans="1:10" ht="29">
      <c r="A4403" s="34">
        <f t="shared" si="142"/>
        <v>4399</v>
      </c>
      <c r="B4403" s="81" t="s">
        <v>186</v>
      </c>
      <c r="C4403" s="81" t="s">
        <v>9051</v>
      </c>
      <c r="D4403" s="81" t="s">
        <v>9052</v>
      </c>
      <c r="E4403" s="81">
        <v>1</v>
      </c>
      <c r="F4403" s="81" t="s">
        <v>6870</v>
      </c>
      <c r="G4403" s="81">
        <v>1</v>
      </c>
      <c r="H4403" s="82">
        <v>111.1</v>
      </c>
      <c r="I4403" s="92">
        <v>0.28000000000000003</v>
      </c>
      <c r="J4403" s="78">
        <f t="shared" si="143"/>
        <v>79.99199999999999</v>
      </c>
    </row>
    <row r="4404" spans="1:10" ht="29">
      <c r="A4404" s="34">
        <f t="shared" si="142"/>
        <v>4400</v>
      </c>
      <c r="B4404" s="81" t="s">
        <v>186</v>
      </c>
      <c r="C4404" s="81" t="s">
        <v>9053</v>
      </c>
      <c r="D4404" s="81" t="s">
        <v>9054</v>
      </c>
      <c r="E4404" s="81">
        <v>1</v>
      </c>
      <c r="F4404" s="81" t="s">
        <v>6870</v>
      </c>
      <c r="G4404" s="81">
        <v>1</v>
      </c>
      <c r="H4404" s="82">
        <v>106.5</v>
      </c>
      <c r="I4404" s="92">
        <v>0.28000000000000003</v>
      </c>
      <c r="J4404" s="78">
        <f t="shared" si="143"/>
        <v>76.679999999999993</v>
      </c>
    </row>
    <row r="4405" spans="1:10" ht="15.5">
      <c r="A4405" s="34">
        <f t="shared" si="142"/>
        <v>4401</v>
      </c>
      <c r="B4405" s="81" t="s">
        <v>186</v>
      </c>
      <c r="C4405" s="81" t="s">
        <v>9055</v>
      </c>
      <c r="D4405" s="81" t="s">
        <v>9056</v>
      </c>
      <c r="E4405" s="81">
        <v>1</v>
      </c>
      <c r="F4405" s="81" t="s">
        <v>6870</v>
      </c>
      <c r="G4405" s="81">
        <v>1</v>
      </c>
      <c r="H4405" s="82">
        <v>16.5</v>
      </c>
      <c r="I4405" s="92">
        <v>0.28000000000000003</v>
      </c>
      <c r="J4405" s="78">
        <f t="shared" si="143"/>
        <v>11.879999999999999</v>
      </c>
    </row>
    <row r="4406" spans="1:10" ht="15.5">
      <c r="A4406" s="34">
        <f t="shared" si="142"/>
        <v>4402</v>
      </c>
      <c r="B4406" s="81" t="s">
        <v>186</v>
      </c>
      <c r="C4406" s="81" t="s">
        <v>9057</v>
      </c>
      <c r="D4406" s="81" t="s">
        <v>1256</v>
      </c>
      <c r="E4406" s="81">
        <v>1</v>
      </c>
      <c r="F4406" s="81" t="s">
        <v>6870</v>
      </c>
      <c r="G4406" s="81">
        <v>1</v>
      </c>
      <c r="H4406" s="82">
        <v>803.5</v>
      </c>
      <c r="I4406" s="92">
        <v>0.28000000000000003</v>
      </c>
      <c r="J4406" s="78">
        <f t="shared" si="143"/>
        <v>578.52</v>
      </c>
    </row>
    <row r="4407" spans="1:10" ht="15.5">
      <c r="A4407" s="34">
        <f t="shared" si="142"/>
        <v>4403</v>
      </c>
      <c r="B4407" s="81" t="s">
        <v>186</v>
      </c>
      <c r="C4407" s="81" t="s">
        <v>9058</v>
      </c>
      <c r="D4407" s="81" t="s">
        <v>8351</v>
      </c>
      <c r="E4407" s="81">
        <v>1</v>
      </c>
      <c r="F4407" s="81" t="s">
        <v>6870</v>
      </c>
      <c r="G4407" s="81">
        <v>1</v>
      </c>
      <c r="H4407" s="82">
        <v>7498.5</v>
      </c>
      <c r="I4407" s="92">
        <v>0.28000000000000003</v>
      </c>
      <c r="J4407" s="78">
        <f t="shared" si="143"/>
        <v>5398.92</v>
      </c>
    </row>
    <row r="4408" spans="1:10" ht="15.5">
      <c r="A4408" s="34">
        <f t="shared" si="142"/>
        <v>4404</v>
      </c>
      <c r="B4408" s="81" t="s">
        <v>186</v>
      </c>
      <c r="C4408" s="81" t="s">
        <v>9059</v>
      </c>
      <c r="D4408" s="81" t="s">
        <v>8353</v>
      </c>
      <c r="E4408" s="81">
        <v>1</v>
      </c>
      <c r="F4408" s="81" t="s">
        <v>6870</v>
      </c>
      <c r="G4408" s="81">
        <v>1</v>
      </c>
      <c r="H4408" s="82">
        <v>10444.25</v>
      </c>
      <c r="I4408" s="92">
        <v>0.28000000000000003</v>
      </c>
      <c r="J4408" s="78">
        <f t="shared" si="143"/>
        <v>7519.86</v>
      </c>
    </row>
    <row r="4409" spans="1:10" ht="15.5">
      <c r="A4409" s="34">
        <f t="shared" si="142"/>
        <v>4405</v>
      </c>
      <c r="B4409" s="81" t="s">
        <v>186</v>
      </c>
      <c r="C4409" s="81" t="s">
        <v>9060</v>
      </c>
      <c r="D4409" s="81" t="s">
        <v>8355</v>
      </c>
      <c r="E4409" s="81">
        <v>1</v>
      </c>
      <c r="F4409" s="81" t="s">
        <v>6870</v>
      </c>
      <c r="G4409" s="81">
        <v>1</v>
      </c>
      <c r="H4409" s="82">
        <v>12854.5</v>
      </c>
      <c r="I4409" s="92">
        <v>0.28000000000000003</v>
      </c>
      <c r="J4409" s="78">
        <f t="shared" si="143"/>
        <v>9255.24</v>
      </c>
    </row>
    <row r="4410" spans="1:10" ht="15.5">
      <c r="A4410" s="34">
        <f t="shared" si="142"/>
        <v>4406</v>
      </c>
      <c r="B4410" s="81" t="s">
        <v>186</v>
      </c>
      <c r="C4410" s="81" t="s">
        <v>9061</v>
      </c>
      <c r="D4410" s="81" t="s">
        <v>8357</v>
      </c>
      <c r="E4410" s="81">
        <v>1</v>
      </c>
      <c r="F4410" s="81" t="s">
        <v>6870</v>
      </c>
      <c r="G4410" s="81">
        <v>1</v>
      </c>
      <c r="H4410" s="82">
        <v>17675</v>
      </c>
      <c r="I4410" s="92">
        <v>0.28000000000000003</v>
      </c>
      <c r="J4410" s="78">
        <f t="shared" si="143"/>
        <v>12726</v>
      </c>
    </row>
    <row r="4411" spans="1:10" ht="15.5">
      <c r="A4411" s="34">
        <f t="shared" si="142"/>
        <v>4407</v>
      </c>
      <c r="B4411" s="81" t="s">
        <v>186</v>
      </c>
      <c r="C4411" s="81" t="s">
        <v>9062</v>
      </c>
      <c r="D4411" s="81" t="s">
        <v>8359</v>
      </c>
      <c r="E4411" s="81">
        <v>1</v>
      </c>
      <c r="F4411" s="81" t="s">
        <v>6870</v>
      </c>
      <c r="G4411" s="81">
        <v>1</v>
      </c>
      <c r="H4411" s="82">
        <v>3744</v>
      </c>
      <c r="I4411" s="92">
        <v>0.28000000000000003</v>
      </c>
      <c r="J4411" s="78">
        <f t="shared" si="143"/>
        <v>2695.68</v>
      </c>
    </row>
    <row r="4412" spans="1:10" ht="15.5">
      <c r="A4412" s="34">
        <f t="shared" si="142"/>
        <v>4408</v>
      </c>
      <c r="B4412" s="81" t="s">
        <v>186</v>
      </c>
      <c r="C4412" s="81" t="s">
        <v>9063</v>
      </c>
      <c r="D4412" s="81" t="s">
        <v>9064</v>
      </c>
      <c r="E4412" s="81">
        <v>1</v>
      </c>
      <c r="F4412" s="81" t="s">
        <v>6870</v>
      </c>
      <c r="G4412" s="81">
        <v>1</v>
      </c>
      <c r="H4412" s="82">
        <v>16.5</v>
      </c>
      <c r="I4412" s="92">
        <v>0.28000000000000003</v>
      </c>
      <c r="J4412" s="78">
        <f t="shared" si="143"/>
        <v>11.879999999999999</v>
      </c>
    </row>
    <row r="4413" spans="1:10" ht="15.5">
      <c r="A4413" s="34">
        <f t="shared" si="142"/>
        <v>4409</v>
      </c>
      <c r="B4413" s="81" t="s">
        <v>186</v>
      </c>
      <c r="C4413" s="81" t="s">
        <v>9065</v>
      </c>
      <c r="D4413" s="81" t="s">
        <v>9066</v>
      </c>
      <c r="E4413" s="81">
        <v>1</v>
      </c>
      <c r="F4413" s="81" t="s">
        <v>6870</v>
      </c>
      <c r="G4413" s="81">
        <v>1</v>
      </c>
      <c r="H4413" s="82">
        <v>11</v>
      </c>
      <c r="I4413" s="92">
        <v>0.28000000000000003</v>
      </c>
      <c r="J4413" s="78">
        <f t="shared" si="143"/>
        <v>7.92</v>
      </c>
    </row>
    <row r="4414" spans="1:10" ht="15.5">
      <c r="A4414" s="34">
        <f t="shared" si="142"/>
        <v>4410</v>
      </c>
      <c r="B4414" s="81" t="s">
        <v>186</v>
      </c>
      <c r="C4414" s="81" t="s">
        <v>9067</v>
      </c>
      <c r="D4414" s="81" t="s">
        <v>9068</v>
      </c>
      <c r="E4414" s="81">
        <v>1</v>
      </c>
      <c r="F4414" s="81" t="s">
        <v>6870</v>
      </c>
      <c r="G4414" s="81">
        <v>1</v>
      </c>
      <c r="H4414" s="82">
        <v>10</v>
      </c>
      <c r="I4414" s="92">
        <v>0.28000000000000003</v>
      </c>
      <c r="J4414" s="78">
        <f t="shared" si="143"/>
        <v>7.1999999999999993</v>
      </c>
    </row>
    <row r="4415" spans="1:10" ht="15.5">
      <c r="A4415" s="34">
        <f t="shared" si="142"/>
        <v>4411</v>
      </c>
      <c r="B4415" s="81" t="s">
        <v>186</v>
      </c>
      <c r="C4415" s="81" t="s">
        <v>9069</v>
      </c>
      <c r="D4415" s="81" t="s">
        <v>9070</v>
      </c>
      <c r="E4415" s="81">
        <v>1</v>
      </c>
      <c r="F4415" s="81" t="s">
        <v>6870</v>
      </c>
      <c r="G4415" s="81">
        <v>1</v>
      </c>
      <c r="H4415" s="82">
        <v>11</v>
      </c>
      <c r="I4415" s="92">
        <v>0.28000000000000003</v>
      </c>
      <c r="J4415" s="78">
        <f t="shared" si="143"/>
        <v>7.92</v>
      </c>
    </row>
    <row r="4416" spans="1:10" ht="29">
      <c r="A4416" s="34">
        <f t="shared" si="142"/>
        <v>4412</v>
      </c>
      <c r="B4416" s="81" t="s">
        <v>186</v>
      </c>
      <c r="C4416" s="81" t="s">
        <v>9071</v>
      </c>
      <c r="D4416" s="81" t="s">
        <v>9072</v>
      </c>
      <c r="E4416" s="81">
        <v>1</v>
      </c>
      <c r="F4416" s="81" t="s">
        <v>6870</v>
      </c>
      <c r="G4416" s="81">
        <v>1</v>
      </c>
      <c r="H4416" s="82">
        <v>16.5</v>
      </c>
      <c r="I4416" s="92">
        <v>0.28000000000000003</v>
      </c>
      <c r="J4416" s="78">
        <f t="shared" si="143"/>
        <v>11.879999999999999</v>
      </c>
    </row>
    <row r="4417" spans="1:10" ht="29">
      <c r="A4417" s="34">
        <f t="shared" si="142"/>
        <v>4413</v>
      </c>
      <c r="B4417" s="81" t="s">
        <v>186</v>
      </c>
      <c r="C4417" s="81" t="s">
        <v>9073</v>
      </c>
      <c r="D4417" s="81" t="s">
        <v>9074</v>
      </c>
      <c r="E4417" s="81">
        <v>1</v>
      </c>
      <c r="F4417" s="81" t="s">
        <v>6870</v>
      </c>
      <c r="G4417" s="81">
        <v>1</v>
      </c>
      <c r="H4417" s="82">
        <v>16.5</v>
      </c>
      <c r="I4417" s="92">
        <v>0.28000000000000003</v>
      </c>
      <c r="J4417" s="78">
        <f t="shared" si="143"/>
        <v>11.879999999999999</v>
      </c>
    </row>
    <row r="4418" spans="1:10" ht="15.5">
      <c r="A4418" s="34">
        <f t="shared" si="142"/>
        <v>4414</v>
      </c>
      <c r="B4418" s="81" t="s">
        <v>186</v>
      </c>
      <c r="C4418" s="81" t="s">
        <v>9075</v>
      </c>
      <c r="D4418" s="81" t="s">
        <v>9076</v>
      </c>
      <c r="E4418" s="81">
        <v>1</v>
      </c>
      <c r="F4418" s="81" t="s">
        <v>6870</v>
      </c>
      <c r="G4418" s="81">
        <v>1</v>
      </c>
      <c r="H4418" s="82">
        <v>19.75</v>
      </c>
      <c r="I4418" s="92">
        <v>0.28000000000000003</v>
      </c>
      <c r="J4418" s="78">
        <f t="shared" si="143"/>
        <v>14.219999999999999</v>
      </c>
    </row>
    <row r="4419" spans="1:10" ht="15.5">
      <c r="A4419" s="34">
        <f t="shared" si="142"/>
        <v>4415</v>
      </c>
      <c r="B4419" s="81" t="s">
        <v>186</v>
      </c>
      <c r="C4419" s="81" t="s">
        <v>9077</v>
      </c>
      <c r="D4419" s="81" t="s">
        <v>9078</v>
      </c>
      <c r="E4419" s="81">
        <v>1</v>
      </c>
      <c r="F4419" s="81" t="s">
        <v>6870</v>
      </c>
      <c r="G4419" s="81">
        <v>1</v>
      </c>
      <c r="H4419" s="82">
        <v>15.25</v>
      </c>
      <c r="I4419" s="92">
        <v>0.28000000000000003</v>
      </c>
      <c r="J4419" s="78">
        <f t="shared" si="143"/>
        <v>10.98</v>
      </c>
    </row>
    <row r="4420" spans="1:10" ht="15.5">
      <c r="A4420" s="34">
        <f t="shared" si="142"/>
        <v>4416</v>
      </c>
      <c r="B4420" s="81" t="s">
        <v>186</v>
      </c>
      <c r="C4420" s="81" t="s">
        <v>9079</v>
      </c>
      <c r="D4420" s="81" t="s">
        <v>9080</v>
      </c>
      <c r="E4420" s="81">
        <v>1</v>
      </c>
      <c r="F4420" s="81" t="s">
        <v>6870</v>
      </c>
      <c r="G4420" s="81">
        <v>1</v>
      </c>
      <c r="H4420" s="82">
        <v>309.5</v>
      </c>
      <c r="I4420" s="92">
        <v>0.28000000000000003</v>
      </c>
      <c r="J4420" s="78">
        <f t="shared" si="143"/>
        <v>222.84</v>
      </c>
    </row>
    <row r="4421" spans="1:10" ht="15.5">
      <c r="A4421" s="34">
        <f t="shared" si="142"/>
        <v>4417</v>
      </c>
      <c r="B4421" s="81" t="s">
        <v>186</v>
      </c>
      <c r="C4421" s="81" t="s">
        <v>9081</v>
      </c>
      <c r="D4421" s="81" t="s">
        <v>9082</v>
      </c>
      <c r="E4421" s="81">
        <v>1</v>
      </c>
      <c r="F4421" s="81" t="s">
        <v>6870</v>
      </c>
      <c r="G4421" s="81">
        <v>1</v>
      </c>
      <c r="H4421" s="82">
        <v>229</v>
      </c>
      <c r="I4421" s="92">
        <v>0.28000000000000003</v>
      </c>
      <c r="J4421" s="78">
        <f t="shared" si="143"/>
        <v>164.88</v>
      </c>
    </row>
    <row r="4422" spans="1:10" ht="15.5">
      <c r="A4422" s="34">
        <f t="shared" si="142"/>
        <v>4418</v>
      </c>
      <c r="B4422" s="81" t="s">
        <v>186</v>
      </c>
      <c r="C4422" s="81" t="s">
        <v>9083</v>
      </c>
      <c r="D4422" s="81" t="s">
        <v>9084</v>
      </c>
      <c r="E4422" s="81">
        <v>1</v>
      </c>
      <c r="F4422" s="81" t="s">
        <v>6870</v>
      </c>
      <c r="G4422" s="81">
        <v>1</v>
      </c>
      <c r="H4422" s="82">
        <v>43.25</v>
      </c>
      <c r="I4422" s="92">
        <v>0.28000000000000003</v>
      </c>
      <c r="J4422" s="78">
        <f t="shared" si="143"/>
        <v>31.14</v>
      </c>
    </row>
    <row r="4423" spans="1:10" ht="15.5">
      <c r="A4423" s="34">
        <f t="shared" si="142"/>
        <v>4419</v>
      </c>
      <c r="B4423" s="81" t="s">
        <v>186</v>
      </c>
      <c r="C4423" s="81" t="s">
        <v>9085</v>
      </c>
      <c r="D4423" s="81" t="s">
        <v>9086</v>
      </c>
      <c r="E4423" s="81">
        <v>1</v>
      </c>
      <c r="F4423" s="81" t="s">
        <v>6870</v>
      </c>
      <c r="G4423" s="81">
        <v>1</v>
      </c>
      <c r="H4423" s="82">
        <v>17.5</v>
      </c>
      <c r="I4423" s="92">
        <v>0.28000000000000003</v>
      </c>
      <c r="J4423" s="78">
        <f t="shared" si="143"/>
        <v>12.6</v>
      </c>
    </row>
    <row r="4424" spans="1:10" ht="15.5">
      <c r="A4424" s="34">
        <f t="shared" si="142"/>
        <v>4420</v>
      </c>
      <c r="B4424" s="81" t="s">
        <v>186</v>
      </c>
      <c r="C4424" s="81" t="s">
        <v>9087</v>
      </c>
      <c r="D4424" s="81" t="s">
        <v>9086</v>
      </c>
      <c r="E4424" s="81">
        <v>1</v>
      </c>
      <c r="F4424" s="81" t="s">
        <v>6870</v>
      </c>
      <c r="G4424" s="81">
        <v>1</v>
      </c>
      <c r="H4424" s="82">
        <v>20.75</v>
      </c>
      <c r="I4424" s="92">
        <v>0.28000000000000003</v>
      </c>
      <c r="J4424" s="78">
        <f t="shared" si="143"/>
        <v>14.94</v>
      </c>
    </row>
    <row r="4425" spans="1:10" ht="15.5">
      <c r="A4425" s="34">
        <f t="shared" si="142"/>
        <v>4421</v>
      </c>
      <c r="B4425" s="81" t="s">
        <v>186</v>
      </c>
      <c r="C4425" s="81" t="s">
        <v>9088</v>
      </c>
      <c r="D4425" s="81" t="s">
        <v>9089</v>
      </c>
      <c r="E4425" s="81">
        <v>1</v>
      </c>
      <c r="F4425" s="81" t="s">
        <v>6870</v>
      </c>
      <c r="G4425" s="81">
        <v>1</v>
      </c>
      <c r="H4425" s="82">
        <v>18.75</v>
      </c>
      <c r="I4425" s="92">
        <v>0.28000000000000003</v>
      </c>
      <c r="J4425" s="78">
        <f t="shared" si="143"/>
        <v>13.5</v>
      </c>
    </row>
    <row r="4426" spans="1:10" ht="15.5">
      <c r="A4426" s="34">
        <f t="shared" si="142"/>
        <v>4422</v>
      </c>
      <c r="B4426" s="81" t="s">
        <v>186</v>
      </c>
      <c r="C4426" s="81" t="s">
        <v>9090</v>
      </c>
      <c r="D4426" s="81" t="s">
        <v>9091</v>
      </c>
      <c r="E4426" s="81">
        <v>1</v>
      </c>
      <c r="F4426" s="81" t="s">
        <v>6870</v>
      </c>
      <c r="G4426" s="81">
        <v>1</v>
      </c>
      <c r="H4426" s="82">
        <v>773</v>
      </c>
      <c r="I4426" s="92">
        <v>0.28000000000000003</v>
      </c>
      <c r="J4426" s="78">
        <f t="shared" si="143"/>
        <v>556.55999999999995</v>
      </c>
    </row>
    <row r="4427" spans="1:10" ht="15.5">
      <c r="A4427" s="34">
        <f t="shared" si="142"/>
        <v>4423</v>
      </c>
      <c r="B4427" s="81" t="s">
        <v>186</v>
      </c>
      <c r="C4427" s="81" t="s">
        <v>9092</v>
      </c>
      <c r="D4427" s="81" t="s">
        <v>9093</v>
      </c>
      <c r="E4427" s="81">
        <v>1</v>
      </c>
      <c r="F4427" s="81" t="s">
        <v>6870</v>
      </c>
      <c r="G4427" s="81">
        <v>1</v>
      </c>
      <c r="H4427" s="82">
        <v>665.5</v>
      </c>
      <c r="I4427" s="92">
        <v>0.28000000000000003</v>
      </c>
      <c r="J4427" s="78">
        <f t="shared" si="143"/>
        <v>479.15999999999997</v>
      </c>
    </row>
    <row r="4428" spans="1:10" ht="15.5">
      <c r="A4428" s="34">
        <f t="shared" si="142"/>
        <v>4424</v>
      </c>
      <c r="B4428" s="81" t="s">
        <v>186</v>
      </c>
      <c r="C4428" s="81" t="s">
        <v>9094</v>
      </c>
      <c r="D4428" s="81" t="s">
        <v>9095</v>
      </c>
      <c r="E4428" s="81">
        <v>1</v>
      </c>
      <c r="F4428" s="81" t="s">
        <v>6870</v>
      </c>
      <c r="G4428" s="81">
        <v>1</v>
      </c>
      <c r="H4428" s="82">
        <v>3168.25</v>
      </c>
      <c r="I4428" s="92">
        <v>0.28000000000000003</v>
      </c>
      <c r="J4428" s="78">
        <f t="shared" si="143"/>
        <v>2281.14</v>
      </c>
    </row>
    <row r="4429" spans="1:10" ht="15.5">
      <c r="A4429" s="34">
        <f t="shared" si="142"/>
        <v>4425</v>
      </c>
      <c r="B4429" s="81" t="s">
        <v>186</v>
      </c>
      <c r="C4429" s="81" t="s">
        <v>9096</v>
      </c>
      <c r="D4429" s="81" t="s">
        <v>9097</v>
      </c>
      <c r="E4429" s="81">
        <v>1</v>
      </c>
      <c r="F4429" s="81" t="s">
        <v>6870</v>
      </c>
      <c r="G4429" s="81">
        <v>1</v>
      </c>
      <c r="H4429" s="82">
        <v>2831.25</v>
      </c>
      <c r="I4429" s="92">
        <v>0.28000000000000003</v>
      </c>
      <c r="J4429" s="78">
        <f t="shared" si="143"/>
        <v>2038.5</v>
      </c>
    </row>
    <row r="4430" spans="1:10" ht="15.5">
      <c r="A4430" s="34">
        <f t="shared" si="142"/>
        <v>4426</v>
      </c>
      <c r="B4430" s="81" t="s">
        <v>186</v>
      </c>
      <c r="C4430" s="81" t="s">
        <v>9098</v>
      </c>
      <c r="D4430" s="81" t="s">
        <v>9099</v>
      </c>
      <c r="E4430" s="81">
        <v>1</v>
      </c>
      <c r="F4430" s="81" t="s">
        <v>6870</v>
      </c>
      <c r="G4430" s="81">
        <v>1</v>
      </c>
      <c r="H4430" s="82">
        <v>461</v>
      </c>
      <c r="I4430" s="92">
        <v>0.28000000000000003</v>
      </c>
      <c r="J4430" s="78">
        <f t="shared" si="143"/>
        <v>331.92</v>
      </c>
    </row>
    <row r="4431" spans="1:10" ht="15.5">
      <c r="A4431" s="34">
        <f t="shared" si="142"/>
        <v>4427</v>
      </c>
      <c r="B4431" s="81" t="s">
        <v>186</v>
      </c>
      <c r="C4431" s="81" t="s">
        <v>9100</v>
      </c>
      <c r="D4431" s="81" t="s">
        <v>9101</v>
      </c>
      <c r="E4431" s="81">
        <v>1</v>
      </c>
      <c r="F4431" s="81" t="s">
        <v>6870</v>
      </c>
      <c r="G4431" s="81">
        <v>1</v>
      </c>
      <c r="H4431" s="82">
        <v>3168.25</v>
      </c>
      <c r="I4431" s="92">
        <v>0.28000000000000003</v>
      </c>
      <c r="J4431" s="78">
        <f t="shared" si="143"/>
        <v>2281.14</v>
      </c>
    </row>
    <row r="4432" spans="1:10" ht="15.5">
      <c r="A4432" s="34">
        <f t="shared" si="142"/>
        <v>4428</v>
      </c>
      <c r="B4432" s="81" t="s">
        <v>186</v>
      </c>
      <c r="C4432" s="81" t="s">
        <v>9102</v>
      </c>
      <c r="D4432" s="81" t="s">
        <v>9103</v>
      </c>
      <c r="E4432" s="81">
        <v>1</v>
      </c>
      <c r="F4432" s="81" t="s">
        <v>6870</v>
      </c>
      <c r="G4432" s="81">
        <v>1</v>
      </c>
      <c r="H4432" s="82">
        <v>91.4</v>
      </c>
      <c r="I4432" s="92">
        <v>0.28000000000000003</v>
      </c>
      <c r="J4432" s="78">
        <f t="shared" si="143"/>
        <v>65.808000000000007</v>
      </c>
    </row>
    <row r="4433" spans="1:10" ht="15.5">
      <c r="A4433" s="34">
        <f t="shared" si="142"/>
        <v>4429</v>
      </c>
      <c r="B4433" s="81" t="s">
        <v>186</v>
      </c>
      <c r="C4433" s="81" t="s">
        <v>9104</v>
      </c>
      <c r="D4433" s="81" t="s">
        <v>9105</v>
      </c>
      <c r="E4433" s="81">
        <v>1</v>
      </c>
      <c r="F4433" s="81" t="s">
        <v>6870</v>
      </c>
      <c r="G4433" s="81">
        <v>1</v>
      </c>
      <c r="H4433" s="82">
        <v>490</v>
      </c>
      <c r="I4433" s="92">
        <v>0.28000000000000003</v>
      </c>
      <c r="J4433" s="78">
        <f t="shared" si="143"/>
        <v>352.8</v>
      </c>
    </row>
    <row r="4434" spans="1:10" ht="15.5">
      <c r="A4434" s="34">
        <f t="shared" si="142"/>
        <v>4430</v>
      </c>
      <c r="B4434" s="81" t="s">
        <v>186</v>
      </c>
      <c r="C4434" s="81" t="s">
        <v>9106</v>
      </c>
      <c r="D4434" s="81" t="s">
        <v>9107</v>
      </c>
      <c r="E4434" s="81">
        <v>1</v>
      </c>
      <c r="F4434" s="81" t="s">
        <v>6870</v>
      </c>
      <c r="G4434" s="81">
        <v>1</v>
      </c>
      <c r="H4434" s="82">
        <v>490</v>
      </c>
      <c r="I4434" s="92">
        <v>0.28000000000000003</v>
      </c>
      <c r="J4434" s="78">
        <f t="shared" si="143"/>
        <v>352.8</v>
      </c>
    </row>
    <row r="4435" spans="1:10" ht="15.5">
      <c r="A4435" s="34">
        <f t="shared" si="142"/>
        <v>4431</v>
      </c>
      <c r="B4435" s="81" t="s">
        <v>186</v>
      </c>
      <c r="C4435" s="81" t="s">
        <v>9108</v>
      </c>
      <c r="D4435" s="81" t="s">
        <v>9109</v>
      </c>
      <c r="E4435" s="81">
        <v>1</v>
      </c>
      <c r="F4435" s="81" t="s">
        <v>6870</v>
      </c>
      <c r="G4435" s="81">
        <v>1</v>
      </c>
      <c r="H4435" s="82">
        <v>462.5</v>
      </c>
      <c r="I4435" s="92">
        <v>0.28000000000000003</v>
      </c>
      <c r="J4435" s="78">
        <f t="shared" si="143"/>
        <v>333</v>
      </c>
    </row>
    <row r="4436" spans="1:10" ht="15.5">
      <c r="A4436" s="34">
        <f t="shared" si="142"/>
        <v>4432</v>
      </c>
      <c r="B4436" s="81" t="s">
        <v>186</v>
      </c>
      <c r="C4436" s="81" t="s">
        <v>9110</v>
      </c>
      <c r="D4436" s="81" t="s">
        <v>9111</v>
      </c>
      <c r="E4436" s="81">
        <v>1</v>
      </c>
      <c r="F4436" s="81" t="s">
        <v>6870</v>
      </c>
      <c r="G4436" s="81">
        <v>1</v>
      </c>
      <c r="H4436" s="82">
        <v>462.5</v>
      </c>
      <c r="I4436" s="92">
        <v>0.28000000000000003</v>
      </c>
      <c r="J4436" s="78">
        <f t="shared" si="143"/>
        <v>333</v>
      </c>
    </row>
    <row r="4437" spans="1:10" ht="15.5">
      <c r="A4437" s="34">
        <f t="shared" si="142"/>
        <v>4433</v>
      </c>
      <c r="B4437" s="81" t="s">
        <v>186</v>
      </c>
      <c r="C4437" s="81" t="s">
        <v>9112</v>
      </c>
      <c r="D4437" s="81" t="s">
        <v>9113</v>
      </c>
      <c r="E4437" s="81">
        <v>1</v>
      </c>
      <c r="F4437" s="81" t="s">
        <v>6870</v>
      </c>
      <c r="G4437" s="81">
        <v>1</v>
      </c>
      <c r="H4437" s="82">
        <v>543.75</v>
      </c>
      <c r="I4437" s="92">
        <v>0.28000000000000003</v>
      </c>
      <c r="J4437" s="78">
        <f t="shared" si="143"/>
        <v>391.5</v>
      </c>
    </row>
    <row r="4438" spans="1:10" ht="15.5">
      <c r="A4438" s="34">
        <f t="shared" si="142"/>
        <v>4434</v>
      </c>
      <c r="B4438" s="81" t="s">
        <v>186</v>
      </c>
      <c r="C4438" s="81" t="s">
        <v>9114</v>
      </c>
      <c r="D4438" s="81" t="s">
        <v>9115</v>
      </c>
      <c r="E4438" s="81">
        <v>1</v>
      </c>
      <c r="F4438" s="81" t="s">
        <v>6870</v>
      </c>
      <c r="G4438" s="81">
        <v>1</v>
      </c>
      <c r="H4438" s="82">
        <v>543.75</v>
      </c>
      <c r="I4438" s="92">
        <v>0.28000000000000003</v>
      </c>
      <c r="J4438" s="78">
        <f t="shared" si="143"/>
        <v>391.5</v>
      </c>
    </row>
    <row r="4439" spans="1:10" ht="15.5">
      <c r="A4439" s="34">
        <f t="shared" ref="A4439:A4502" si="144">SUM(A4438+1)</f>
        <v>4435</v>
      </c>
      <c r="B4439" s="81" t="s">
        <v>186</v>
      </c>
      <c r="C4439" s="81" t="s">
        <v>9116</v>
      </c>
      <c r="D4439" s="81" t="s">
        <v>9117</v>
      </c>
      <c r="E4439" s="81">
        <v>1</v>
      </c>
      <c r="F4439" s="81" t="s">
        <v>6870</v>
      </c>
      <c r="G4439" s="81">
        <v>1</v>
      </c>
      <c r="H4439" s="82">
        <v>516.25</v>
      </c>
      <c r="I4439" s="92">
        <v>0.28000000000000003</v>
      </c>
      <c r="J4439" s="78">
        <f t="shared" si="143"/>
        <v>371.7</v>
      </c>
    </row>
    <row r="4440" spans="1:10" ht="15.5">
      <c r="A4440" s="34">
        <f t="shared" si="144"/>
        <v>4436</v>
      </c>
      <c r="B4440" s="81" t="s">
        <v>186</v>
      </c>
      <c r="C4440" s="81" t="s">
        <v>9118</v>
      </c>
      <c r="D4440" s="81" t="s">
        <v>9119</v>
      </c>
      <c r="E4440" s="81">
        <v>1</v>
      </c>
      <c r="F4440" s="81" t="s">
        <v>6870</v>
      </c>
      <c r="G4440" s="81">
        <v>1</v>
      </c>
      <c r="H4440" s="82">
        <v>516.25</v>
      </c>
      <c r="I4440" s="92">
        <v>0.28000000000000003</v>
      </c>
      <c r="J4440" s="78">
        <f t="shared" si="143"/>
        <v>371.7</v>
      </c>
    </row>
    <row r="4441" spans="1:10" ht="29">
      <c r="A4441" s="34">
        <f t="shared" si="144"/>
        <v>4437</v>
      </c>
      <c r="B4441" s="81" t="s">
        <v>186</v>
      </c>
      <c r="C4441" s="81" t="s">
        <v>9120</v>
      </c>
      <c r="D4441" s="81" t="s">
        <v>9121</v>
      </c>
      <c r="E4441" s="81">
        <v>1</v>
      </c>
      <c r="F4441" s="81" t="s">
        <v>6870</v>
      </c>
      <c r="G4441" s="81">
        <v>1</v>
      </c>
      <c r="H4441" s="82">
        <v>543.75</v>
      </c>
      <c r="I4441" s="92">
        <v>0.28000000000000003</v>
      </c>
      <c r="J4441" s="78">
        <f t="shared" si="143"/>
        <v>391.5</v>
      </c>
    </row>
    <row r="4442" spans="1:10" ht="15.5">
      <c r="A4442" s="34">
        <f t="shared" si="144"/>
        <v>4438</v>
      </c>
      <c r="B4442" s="81" t="s">
        <v>186</v>
      </c>
      <c r="C4442" s="81" t="s">
        <v>9122</v>
      </c>
      <c r="D4442" s="81" t="s">
        <v>9123</v>
      </c>
      <c r="E4442" s="81">
        <v>1</v>
      </c>
      <c r="F4442" s="81" t="s">
        <v>6870</v>
      </c>
      <c r="G4442" s="81">
        <v>1</v>
      </c>
      <c r="H4442" s="82">
        <v>543.75</v>
      </c>
      <c r="I4442" s="92">
        <v>0.28000000000000003</v>
      </c>
      <c r="J4442" s="78">
        <f t="shared" si="143"/>
        <v>391.5</v>
      </c>
    </row>
    <row r="4443" spans="1:10" ht="15.5">
      <c r="A4443" s="34">
        <f t="shared" si="144"/>
        <v>4439</v>
      </c>
      <c r="B4443" s="81" t="s">
        <v>186</v>
      </c>
      <c r="C4443" s="81" t="s">
        <v>9124</v>
      </c>
      <c r="D4443" s="81" t="s">
        <v>9125</v>
      </c>
      <c r="E4443" s="81">
        <v>1</v>
      </c>
      <c r="F4443" s="81" t="s">
        <v>6870</v>
      </c>
      <c r="G4443" s="81">
        <v>1</v>
      </c>
      <c r="H4443" s="82">
        <v>516.25</v>
      </c>
      <c r="I4443" s="92">
        <v>0.28000000000000003</v>
      </c>
      <c r="J4443" s="78">
        <f t="shared" si="143"/>
        <v>371.7</v>
      </c>
    </row>
    <row r="4444" spans="1:10" ht="15.5">
      <c r="A4444" s="34">
        <f t="shared" si="144"/>
        <v>4440</v>
      </c>
      <c r="B4444" s="81" t="s">
        <v>186</v>
      </c>
      <c r="C4444" s="81" t="s">
        <v>9126</v>
      </c>
      <c r="D4444" s="81" t="s">
        <v>9127</v>
      </c>
      <c r="E4444" s="81">
        <v>1</v>
      </c>
      <c r="F4444" s="81" t="s">
        <v>6870</v>
      </c>
      <c r="G4444" s="81">
        <v>1</v>
      </c>
      <c r="H4444" s="82">
        <v>516.25</v>
      </c>
      <c r="I4444" s="92">
        <v>0.28000000000000003</v>
      </c>
      <c r="J4444" s="78">
        <f t="shared" si="143"/>
        <v>371.7</v>
      </c>
    </row>
    <row r="4445" spans="1:10" ht="29">
      <c r="A4445" s="34">
        <f t="shared" si="144"/>
        <v>4441</v>
      </c>
      <c r="B4445" s="81" t="s">
        <v>186</v>
      </c>
      <c r="C4445" s="81" t="s">
        <v>9128</v>
      </c>
      <c r="D4445" s="81" t="s">
        <v>9129</v>
      </c>
      <c r="E4445" s="81">
        <v>1</v>
      </c>
      <c r="F4445" s="81" t="s">
        <v>6870</v>
      </c>
      <c r="G4445" s="81">
        <v>1</v>
      </c>
      <c r="H4445" s="82">
        <v>625</v>
      </c>
      <c r="I4445" s="92">
        <v>0.28000000000000003</v>
      </c>
      <c r="J4445" s="78">
        <f t="shared" si="143"/>
        <v>450</v>
      </c>
    </row>
    <row r="4446" spans="1:10" ht="15.5">
      <c r="A4446" s="34">
        <f t="shared" si="144"/>
        <v>4442</v>
      </c>
      <c r="B4446" s="81" t="s">
        <v>186</v>
      </c>
      <c r="C4446" s="81" t="s">
        <v>9130</v>
      </c>
      <c r="D4446" s="81" t="s">
        <v>9131</v>
      </c>
      <c r="E4446" s="81">
        <v>1</v>
      </c>
      <c r="F4446" s="81" t="s">
        <v>6870</v>
      </c>
      <c r="G4446" s="81">
        <v>1</v>
      </c>
      <c r="H4446" s="82">
        <v>625</v>
      </c>
      <c r="I4446" s="92">
        <v>0.28000000000000003</v>
      </c>
      <c r="J4446" s="78">
        <f t="shared" si="143"/>
        <v>450</v>
      </c>
    </row>
    <row r="4447" spans="1:10" ht="15.5">
      <c r="A4447" s="34">
        <f t="shared" si="144"/>
        <v>4443</v>
      </c>
      <c r="B4447" s="81" t="s">
        <v>186</v>
      </c>
      <c r="C4447" s="81" t="s">
        <v>9132</v>
      </c>
      <c r="D4447" s="81" t="s">
        <v>9133</v>
      </c>
      <c r="E4447" s="81">
        <v>1</v>
      </c>
      <c r="F4447" s="81" t="s">
        <v>6870</v>
      </c>
      <c r="G4447" s="81">
        <v>1</v>
      </c>
      <c r="H4447" s="82">
        <v>598.75</v>
      </c>
      <c r="I4447" s="92">
        <v>0.28000000000000003</v>
      </c>
      <c r="J4447" s="78">
        <f t="shared" si="143"/>
        <v>431.09999999999997</v>
      </c>
    </row>
    <row r="4448" spans="1:10" ht="15.5">
      <c r="A4448" s="34">
        <f t="shared" si="144"/>
        <v>4444</v>
      </c>
      <c r="B4448" s="81" t="s">
        <v>186</v>
      </c>
      <c r="C4448" s="81" t="s">
        <v>9134</v>
      </c>
      <c r="D4448" s="81" t="s">
        <v>9135</v>
      </c>
      <c r="E4448" s="81">
        <v>1</v>
      </c>
      <c r="F4448" s="81" t="s">
        <v>6870</v>
      </c>
      <c r="G4448" s="81">
        <v>1</v>
      </c>
      <c r="H4448" s="82">
        <v>598.75</v>
      </c>
      <c r="I4448" s="92">
        <v>0.28000000000000003</v>
      </c>
      <c r="J4448" s="78">
        <f t="shared" si="143"/>
        <v>431.09999999999997</v>
      </c>
    </row>
    <row r="4449" spans="1:10" ht="15.5">
      <c r="A4449" s="34">
        <f t="shared" si="144"/>
        <v>4445</v>
      </c>
      <c r="B4449" s="81" t="s">
        <v>186</v>
      </c>
      <c r="C4449" s="81" t="s">
        <v>9136</v>
      </c>
      <c r="D4449" s="81" t="s">
        <v>9137</v>
      </c>
      <c r="E4449" s="81">
        <v>1</v>
      </c>
      <c r="F4449" s="81" t="s">
        <v>6870</v>
      </c>
      <c r="G4449" s="81">
        <v>1</v>
      </c>
      <c r="H4449" s="82">
        <v>543.75</v>
      </c>
      <c r="I4449" s="92">
        <v>0.28000000000000003</v>
      </c>
      <c r="J4449" s="78">
        <f t="shared" si="143"/>
        <v>391.5</v>
      </c>
    </row>
    <row r="4450" spans="1:10" ht="15.5">
      <c r="A4450" s="34">
        <f t="shared" si="144"/>
        <v>4446</v>
      </c>
      <c r="B4450" s="81" t="s">
        <v>186</v>
      </c>
      <c r="C4450" s="81" t="s">
        <v>9138</v>
      </c>
      <c r="D4450" s="81" t="s">
        <v>9139</v>
      </c>
      <c r="E4450" s="81">
        <v>1</v>
      </c>
      <c r="F4450" s="81" t="s">
        <v>6870</v>
      </c>
      <c r="G4450" s="81">
        <v>1</v>
      </c>
      <c r="H4450" s="82">
        <v>516.25</v>
      </c>
      <c r="I4450" s="92">
        <v>0.28000000000000003</v>
      </c>
      <c r="J4450" s="78">
        <f t="shared" si="143"/>
        <v>371.7</v>
      </c>
    </row>
    <row r="4451" spans="1:10" ht="15.5">
      <c r="A4451" s="34">
        <f t="shared" si="144"/>
        <v>4447</v>
      </c>
      <c r="B4451" s="81" t="s">
        <v>186</v>
      </c>
      <c r="C4451" s="81" t="s">
        <v>9140</v>
      </c>
      <c r="D4451" s="81" t="s">
        <v>9141</v>
      </c>
      <c r="E4451" s="81">
        <v>1</v>
      </c>
      <c r="F4451" s="81" t="s">
        <v>6870</v>
      </c>
      <c r="G4451" s="81">
        <v>1</v>
      </c>
      <c r="H4451" s="82">
        <v>516.25</v>
      </c>
      <c r="I4451" s="92">
        <v>0.28000000000000003</v>
      </c>
      <c r="J4451" s="78">
        <f t="shared" si="143"/>
        <v>371.7</v>
      </c>
    </row>
    <row r="4452" spans="1:10" ht="15.5">
      <c r="A4452" s="34">
        <f t="shared" si="144"/>
        <v>4448</v>
      </c>
      <c r="B4452" s="81" t="s">
        <v>186</v>
      </c>
      <c r="C4452" s="81" t="s">
        <v>9142</v>
      </c>
      <c r="D4452" s="81" t="s">
        <v>9143</v>
      </c>
      <c r="E4452" s="81">
        <v>1</v>
      </c>
      <c r="F4452" s="81" t="s">
        <v>6870</v>
      </c>
      <c r="G4452" s="81">
        <v>1</v>
      </c>
      <c r="H4452" s="82">
        <v>625</v>
      </c>
      <c r="I4452" s="92">
        <v>0.28000000000000003</v>
      </c>
      <c r="J4452" s="78">
        <f t="shared" si="143"/>
        <v>450</v>
      </c>
    </row>
    <row r="4453" spans="1:10" ht="15.5">
      <c r="A4453" s="34">
        <f t="shared" si="144"/>
        <v>4449</v>
      </c>
      <c r="B4453" s="81" t="s">
        <v>186</v>
      </c>
      <c r="C4453" s="81" t="s">
        <v>9144</v>
      </c>
      <c r="D4453" s="81" t="s">
        <v>9145</v>
      </c>
      <c r="E4453" s="81">
        <v>1</v>
      </c>
      <c r="F4453" s="81" t="s">
        <v>6870</v>
      </c>
      <c r="G4453" s="81">
        <v>1</v>
      </c>
      <c r="H4453" s="82">
        <v>598.75</v>
      </c>
      <c r="I4453" s="92">
        <v>0.28000000000000003</v>
      </c>
      <c r="J4453" s="78">
        <f t="shared" si="143"/>
        <v>431.09999999999997</v>
      </c>
    </row>
    <row r="4454" spans="1:10" ht="15.5">
      <c r="A4454" s="34">
        <f t="shared" si="144"/>
        <v>4450</v>
      </c>
      <c r="B4454" s="81" t="s">
        <v>186</v>
      </c>
      <c r="C4454" s="81" t="s">
        <v>9146</v>
      </c>
      <c r="D4454" s="81" t="s">
        <v>9147</v>
      </c>
      <c r="E4454" s="81">
        <v>1</v>
      </c>
      <c r="F4454" s="81" t="s">
        <v>6870</v>
      </c>
      <c r="G4454" s="81">
        <v>1</v>
      </c>
      <c r="H4454" s="82">
        <v>598.75</v>
      </c>
      <c r="I4454" s="92">
        <v>0.28000000000000003</v>
      </c>
      <c r="J4454" s="78">
        <f t="shared" si="143"/>
        <v>431.09999999999997</v>
      </c>
    </row>
    <row r="4455" spans="1:10" ht="15.5">
      <c r="A4455" s="34">
        <f t="shared" si="144"/>
        <v>4451</v>
      </c>
      <c r="B4455" s="81" t="s">
        <v>186</v>
      </c>
      <c r="C4455" s="81" t="s">
        <v>9148</v>
      </c>
      <c r="D4455" s="81" t="s">
        <v>9149</v>
      </c>
      <c r="E4455" s="81">
        <v>1</v>
      </c>
      <c r="F4455" s="81" t="s">
        <v>6870</v>
      </c>
      <c r="G4455" s="81">
        <v>1</v>
      </c>
      <c r="H4455" s="82">
        <v>490</v>
      </c>
      <c r="I4455" s="92">
        <v>0.28000000000000003</v>
      </c>
      <c r="J4455" s="78">
        <f t="shared" si="143"/>
        <v>352.8</v>
      </c>
    </row>
    <row r="4456" spans="1:10" ht="15.5">
      <c r="A4456" s="34">
        <f t="shared" si="144"/>
        <v>4452</v>
      </c>
      <c r="B4456" s="81" t="s">
        <v>186</v>
      </c>
      <c r="C4456" s="81" t="s">
        <v>9150</v>
      </c>
      <c r="D4456" s="81" t="s">
        <v>9151</v>
      </c>
      <c r="E4456" s="81">
        <v>1</v>
      </c>
      <c r="F4456" s="81" t="s">
        <v>6870</v>
      </c>
      <c r="G4456" s="81">
        <v>1</v>
      </c>
      <c r="H4456" s="82">
        <v>543.75</v>
      </c>
      <c r="I4456" s="92">
        <v>0.28000000000000003</v>
      </c>
      <c r="J4456" s="78">
        <f t="shared" si="143"/>
        <v>391.5</v>
      </c>
    </row>
    <row r="4457" spans="1:10" ht="15.5">
      <c r="A4457" s="34">
        <f t="shared" si="144"/>
        <v>4453</v>
      </c>
      <c r="B4457" s="81" t="s">
        <v>186</v>
      </c>
      <c r="C4457" s="81" t="s">
        <v>9152</v>
      </c>
      <c r="D4457" s="81" t="s">
        <v>9153</v>
      </c>
      <c r="E4457" s="81">
        <v>1</v>
      </c>
      <c r="F4457" s="81" t="s">
        <v>6870</v>
      </c>
      <c r="G4457" s="81">
        <v>1</v>
      </c>
      <c r="H4457" s="82">
        <v>543.75</v>
      </c>
      <c r="I4457" s="92">
        <v>0.28000000000000003</v>
      </c>
      <c r="J4457" s="78">
        <f t="shared" si="143"/>
        <v>391.5</v>
      </c>
    </row>
    <row r="4458" spans="1:10" ht="15.5">
      <c r="A4458" s="34">
        <f t="shared" si="144"/>
        <v>4454</v>
      </c>
      <c r="B4458" s="81" t="s">
        <v>186</v>
      </c>
      <c r="C4458" s="81" t="s">
        <v>9154</v>
      </c>
      <c r="D4458" s="81" t="s">
        <v>9155</v>
      </c>
      <c r="E4458" s="81">
        <v>1</v>
      </c>
      <c r="F4458" s="81" t="s">
        <v>6870</v>
      </c>
      <c r="G4458" s="81">
        <v>1</v>
      </c>
      <c r="H4458" s="82">
        <v>543.75</v>
      </c>
      <c r="I4458" s="92">
        <v>0.28000000000000003</v>
      </c>
      <c r="J4458" s="78">
        <f t="shared" si="143"/>
        <v>391.5</v>
      </c>
    </row>
    <row r="4459" spans="1:10" ht="15.5">
      <c r="A4459" s="34">
        <f t="shared" si="144"/>
        <v>4455</v>
      </c>
      <c r="B4459" s="81" t="s">
        <v>186</v>
      </c>
      <c r="C4459" s="81" t="s">
        <v>9156</v>
      </c>
      <c r="D4459" s="81" t="s">
        <v>9157</v>
      </c>
      <c r="E4459" s="81">
        <v>1</v>
      </c>
      <c r="F4459" s="81" t="s">
        <v>6870</v>
      </c>
      <c r="G4459" s="81">
        <v>1</v>
      </c>
      <c r="H4459" s="82">
        <v>516.25</v>
      </c>
      <c r="I4459" s="92">
        <v>0.28000000000000003</v>
      </c>
      <c r="J4459" s="78">
        <f t="shared" si="143"/>
        <v>371.7</v>
      </c>
    </row>
    <row r="4460" spans="1:10" ht="15.5">
      <c r="A4460" s="34">
        <f t="shared" si="144"/>
        <v>4456</v>
      </c>
      <c r="B4460" s="81" t="s">
        <v>186</v>
      </c>
      <c r="C4460" s="81" t="s">
        <v>9158</v>
      </c>
      <c r="D4460" s="81" t="s">
        <v>9159</v>
      </c>
      <c r="E4460" s="81">
        <v>1</v>
      </c>
      <c r="F4460" s="81" t="s">
        <v>6870</v>
      </c>
      <c r="G4460" s="81">
        <v>1</v>
      </c>
      <c r="H4460" s="82">
        <v>543.75</v>
      </c>
      <c r="I4460" s="92">
        <v>0.28000000000000003</v>
      </c>
      <c r="J4460" s="78">
        <f t="shared" si="143"/>
        <v>391.5</v>
      </c>
    </row>
    <row r="4461" spans="1:10" ht="15.5">
      <c r="A4461" s="34">
        <f t="shared" si="144"/>
        <v>4457</v>
      </c>
      <c r="B4461" s="81" t="s">
        <v>186</v>
      </c>
      <c r="C4461" s="81" t="s">
        <v>9160</v>
      </c>
      <c r="D4461" s="81" t="s">
        <v>9161</v>
      </c>
      <c r="E4461" s="81">
        <v>1</v>
      </c>
      <c r="F4461" s="81" t="s">
        <v>6870</v>
      </c>
      <c r="G4461" s="81">
        <v>1</v>
      </c>
      <c r="H4461" s="82">
        <v>625</v>
      </c>
      <c r="I4461" s="92">
        <v>0.28000000000000003</v>
      </c>
      <c r="J4461" s="78">
        <f t="shared" si="143"/>
        <v>450</v>
      </c>
    </row>
    <row r="4462" spans="1:10" ht="15.5">
      <c r="A4462" s="34">
        <f t="shared" si="144"/>
        <v>4458</v>
      </c>
      <c r="B4462" s="81" t="s">
        <v>186</v>
      </c>
      <c r="C4462" s="81" t="s">
        <v>9162</v>
      </c>
      <c r="D4462" s="81" t="s">
        <v>9163</v>
      </c>
      <c r="E4462" s="81">
        <v>1</v>
      </c>
      <c r="F4462" s="81" t="s">
        <v>6870</v>
      </c>
      <c r="G4462" s="81">
        <v>1</v>
      </c>
      <c r="H4462" s="82">
        <v>625</v>
      </c>
      <c r="I4462" s="92">
        <v>0.28000000000000003</v>
      </c>
      <c r="J4462" s="78">
        <f t="shared" si="143"/>
        <v>450</v>
      </c>
    </row>
    <row r="4463" spans="1:10" ht="15.5">
      <c r="A4463" s="34">
        <f t="shared" si="144"/>
        <v>4459</v>
      </c>
      <c r="B4463" s="81" t="s">
        <v>186</v>
      </c>
      <c r="C4463" s="81" t="s">
        <v>9164</v>
      </c>
      <c r="D4463" s="81" t="s">
        <v>9165</v>
      </c>
      <c r="E4463" s="81">
        <v>1</v>
      </c>
      <c r="F4463" s="81" t="s">
        <v>6870</v>
      </c>
      <c r="G4463" s="81">
        <v>1</v>
      </c>
      <c r="H4463" s="82">
        <v>598.75</v>
      </c>
      <c r="I4463" s="92">
        <v>0.28000000000000003</v>
      </c>
      <c r="J4463" s="78">
        <f t="shared" si="143"/>
        <v>431.09999999999997</v>
      </c>
    </row>
    <row r="4464" spans="1:10" ht="15.5">
      <c r="A4464" s="34">
        <f t="shared" si="144"/>
        <v>4460</v>
      </c>
      <c r="B4464" s="81" t="s">
        <v>186</v>
      </c>
      <c r="C4464" s="81" t="s">
        <v>9166</v>
      </c>
      <c r="D4464" s="81" t="s">
        <v>9167</v>
      </c>
      <c r="E4464" s="81">
        <v>1</v>
      </c>
      <c r="F4464" s="81" t="s">
        <v>6870</v>
      </c>
      <c r="G4464" s="81">
        <v>1</v>
      </c>
      <c r="H4464" s="82">
        <v>598.75</v>
      </c>
      <c r="I4464" s="92">
        <v>0.28000000000000003</v>
      </c>
      <c r="J4464" s="78">
        <f t="shared" si="143"/>
        <v>431.09999999999997</v>
      </c>
    </row>
    <row r="4465" spans="1:10" ht="15.5">
      <c r="A4465" s="34">
        <f t="shared" si="144"/>
        <v>4461</v>
      </c>
      <c r="B4465" s="81" t="s">
        <v>186</v>
      </c>
      <c r="C4465" s="81" t="s">
        <v>9168</v>
      </c>
      <c r="D4465" s="81" t="s">
        <v>9169</v>
      </c>
      <c r="E4465" s="81">
        <v>1</v>
      </c>
      <c r="F4465" s="81" t="s">
        <v>6870</v>
      </c>
      <c r="G4465" s="81">
        <v>1</v>
      </c>
      <c r="H4465" s="82">
        <v>832.5</v>
      </c>
      <c r="I4465" s="92">
        <v>0.28000000000000003</v>
      </c>
      <c r="J4465" s="78">
        <f t="shared" ref="J4465:J4528" si="145">H4465*(1-I4465)</f>
        <v>599.4</v>
      </c>
    </row>
    <row r="4466" spans="1:10" ht="15.5">
      <c r="A4466" s="34">
        <f t="shared" si="144"/>
        <v>4462</v>
      </c>
      <c r="B4466" s="81" t="s">
        <v>186</v>
      </c>
      <c r="C4466" s="81" t="s">
        <v>9170</v>
      </c>
      <c r="D4466" s="81" t="s">
        <v>9171</v>
      </c>
      <c r="E4466" s="81">
        <v>1</v>
      </c>
      <c r="F4466" s="81" t="s">
        <v>6870</v>
      </c>
      <c r="G4466" s="81">
        <v>1</v>
      </c>
      <c r="H4466" s="82">
        <v>881.25</v>
      </c>
      <c r="I4466" s="92">
        <v>0.28000000000000003</v>
      </c>
      <c r="J4466" s="78">
        <f t="shared" si="145"/>
        <v>634.5</v>
      </c>
    </row>
    <row r="4467" spans="1:10" ht="15.5">
      <c r="A4467" s="34">
        <f t="shared" si="144"/>
        <v>4463</v>
      </c>
      <c r="B4467" s="81" t="s">
        <v>186</v>
      </c>
      <c r="C4467" s="81" t="s">
        <v>9172</v>
      </c>
      <c r="D4467" s="81" t="s">
        <v>9173</v>
      </c>
      <c r="E4467" s="81">
        <v>1</v>
      </c>
      <c r="F4467" s="81" t="s">
        <v>6870</v>
      </c>
      <c r="G4467" s="81">
        <v>1</v>
      </c>
      <c r="H4467" s="82">
        <v>930</v>
      </c>
      <c r="I4467" s="92">
        <v>0.28000000000000003</v>
      </c>
      <c r="J4467" s="78">
        <f t="shared" si="145"/>
        <v>669.6</v>
      </c>
    </row>
    <row r="4468" spans="1:10" ht="15.5">
      <c r="A4468" s="34">
        <f t="shared" si="144"/>
        <v>4464</v>
      </c>
      <c r="B4468" s="81" t="s">
        <v>186</v>
      </c>
      <c r="C4468" s="81" t="s">
        <v>9174</v>
      </c>
      <c r="D4468" s="81" t="s">
        <v>9175</v>
      </c>
      <c r="E4468" s="81">
        <v>1</v>
      </c>
      <c r="F4468" s="81" t="s">
        <v>6870</v>
      </c>
      <c r="G4468" s="81">
        <v>1</v>
      </c>
      <c r="H4468" s="82">
        <v>978.75</v>
      </c>
      <c r="I4468" s="92">
        <v>0.28000000000000003</v>
      </c>
      <c r="J4468" s="78">
        <f t="shared" si="145"/>
        <v>704.69999999999993</v>
      </c>
    </row>
    <row r="4469" spans="1:10" ht="15.5">
      <c r="A4469" s="34">
        <f t="shared" si="144"/>
        <v>4465</v>
      </c>
      <c r="B4469" s="81" t="s">
        <v>186</v>
      </c>
      <c r="C4469" s="81" t="s">
        <v>9176</v>
      </c>
      <c r="D4469" s="81" t="s">
        <v>9177</v>
      </c>
      <c r="E4469" s="81">
        <v>1</v>
      </c>
      <c r="F4469" s="81" t="s">
        <v>6870</v>
      </c>
      <c r="G4469" s="81">
        <v>1</v>
      </c>
      <c r="H4469" s="82">
        <v>867.9</v>
      </c>
      <c r="I4469" s="92">
        <v>0.28000000000000003</v>
      </c>
      <c r="J4469" s="78">
        <f t="shared" si="145"/>
        <v>624.88799999999992</v>
      </c>
    </row>
    <row r="4470" spans="1:10" ht="15.5">
      <c r="A4470" s="34">
        <f t="shared" si="144"/>
        <v>4466</v>
      </c>
      <c r="B4470" s="81" t="s">
        <v>186</v>
      </c>
      <c r="C4470" s="81" t="s">
        <v>9178</v>
      </c>
      <c r="D4470" s="81" t="s">
        <v>9179</v>
      </c>
      <c r="E4470" s="81">
        <v>1</v>
      </c>
      <c r="F4470" s="81" t="s">
        <v>6870</v>
      </c>
      <c r="G4470" s="81">
        <v>1</v>
      </c>
      <c r="H4470" s="82">
        <v>924.7</v>
      </c>
      <c r="I4470" s="92">
        <v>0.28000000000000003</v>
      </c>
      <c r="J4470" s="78">
        <f t="shared" si="145"/>
        <v>665.78399999999999</v>
      </c>
    </row>
    <row r="4471" spans="1:10" ht="15.5">
      <c r="A4471" s="34">
        <f t="shared" si="144"/>
        <v>4467</v>
      </c>
      <c r="B4471" s="81" t="s">
        <v>186</v>
      </c>
      <c r="C4471" s="81" t="s">
        <v>9180</v>
      </c>
      <c r="D4471" s="81" t="s">
        <v>9181</v>
      </c>
      <c r="E4471" s="81">
        <v>1</v>
      </c>
      <c r="F4471" s="81" t="s">
        <v>6870</v>
      </c>
      <c r="G4471" s="81">
        <v>1</v>
      </c>
      <c r="H4471" s="82">
        <v>777.7</v>
      </c>
      <c r="I4471" s="92">
        <v>0.28000000000000003</v>
      </c>
      <c r="J4471" s="78">
        <f t="shared" si="145"/>
        <v>559.94399999999996</v>
      </c>
    </row>
    <row r="4472" spans="1:10" ht="15.5">
      <c r="A4472" s="34">
        <f t="shared" si="144"/>
        <v>4468</v>
      </c>
      <c r="B4472" s="81" t="s">
        <v>186</v>
      </c>
      <c r="C4472" s="81" t="s">
        <v>9182</v>
      </c>
      <c r="D4472" s="81" t="s">
        <v>9183</v>
      </c>
      <c r="E4472" s="81">
        <v>1</v>
      </c>
      <c r="F4472" s="81" t="s">
        <v>6870</v>
      </c>
      <c r="G4472" s="81">
        <v>1</v>
      </c>
      <c r="H4472" s="82">
        <v>833.4</v>
      </c>
      <c r="I4472" s="92">
        <v>0.28000000000000003</v>
      </c>
      <c r="J4472" s="78">
        <f t="shared" si="145"/>
        <v>600.048</v>
      </c>
    </row>
    <row r="4473" spans="1:10" ht="15.5">
      <c r="A4473" s="34">
        <f t="shared" si="144"/>
        <v>4469</v>
      </c>
      <c r="B4473" s="81" t="s">
        <v>186</v>
      </c>
      <c r="C4473" s="81" t="s">
        <v>9184</v>
      </c>
      <c r="D4473" s="81" t="s">
        <v>9185</v>
      </c>
      <c r="E4473" s="81">
        <v>1</v>
      </c>
      <c r="F4473" s="81" t="s">
        <v>6870</v>
      </c>
      <c r="G4473" s="81">
        <v>1</v>
      </c>
      <c r="H4473" s="82">
        <v>912.5</v>
      </c>
      <c r="I4473" s="92">
        <v>0.28000000000000003</v>
      </c>
      <c r="J4473" s="78">
        <f t="shared" si="145"/>
        <v>657</v>
      </c>
    </row>
    <row r="4474" spans="1:10" ht="15.5">
      <c r="A4474" s="34">
        <f t="shared" si="144"/>
        <v>4470</v>
      </c>
      <c r="B4474" s="81" t="s">
        <v>186</v>
      </c>
      <c r="C4474" s="81" t="s">
        <v>9186</v>
      </c>
      <c r="D4474" s="81" t="s">
        <v>9187</v>
      </c>
      <c r="E4474" s="81">
        <v>1</v>
      </c>
      <c r="F4474" s="81" t="s">
        <v>6870</v>
      </c>
      <c r="G4474" s="81">
        <v>1</v>
      </c>
      <c r="H4474" s="82">
        <v>969.3</v>
      </c>
      <c r="I4474" s="92">
        <v>0.28000000000000003</v>
      </c>
      <c r="J4474" s="78">
        <f t="shared" si="145"/>
        <v>697.89599999999996</v>
      </c>
    </row>
    <row r="4475" spans="1:10" ht="15.5">
      <c r="A4475" s="34">
        <f t="shared" si="144"/>
        <v>4471</v>
      </c>
      <c r="B4475" s="81" t="s">
        <v>186</v>
      </c>
      <c r="C4475" s="81" t="s">
        <v>9188</v>
      </c>
      <c r="D4475" s="81" t="s">
        <v>9189</v>
      </c>
      <c r="E4475" s="81">
        <v>1</v>
      </c>
      <c r="F4475" s="81" t="s">
        <v>6870</v>
      </c>
      <c r="G4475" s="81">
        <v>1</v>
      </c>
      <c r="H4475" s="82">
        <v>867.9</v>
      </c>
      <c r="I4475" s="92">
        <v>0.28000000000000003</v>
      </c>
      <c r="J4475" s="78">
        <f t="shared" si="145"/>
        <v>624.88799999999992</v>
      </c>
    </row>
    <row r="4476" spans="1:10" ht="15.5">
      <c r="A4476" s="34">
        <f t="shared" si="144"/>
        <v>4472</v>
      </c>
      <c r="B4476" s="81" t="s">
        <v>186</v>
      </c>
      <c r="C4476" s="81" t="s">
        <v>9190</v>
      </c>
      <c r="D4476" s="81" t="s">
        <v>9191</v>
      </c>
      <c r="E4476" s="81">
        <v>1</v>
      </c>
      <c r="F4476" s="81" t="s">
        <v>6870</v>
      </c>
      <c r="G4476" s="81">
        <v>1</v>
      </c>
      <c r="H4476" s="82">
        <v>924.7</v>
      </c>
      <c r="I4476" s="92">
        <v>0.28000000000000003</v>
      </c>
      <c r="J4476" s="78">
        <f t="shared" si="145"/>
        <v>665.78399999999999</v>
      </c>
    </row>
    <row r="4477" spans="1:10" ht="29">
      <c r="A4477" s="34">
        <f t="shared" si="144"/>
        <v>4473</v>
      </c>
      <c r="B4477" s="81" t="s">
        <v>186</v>
      </c>
      <c r="C4477" s="81" t="s">
        <v>9192</v>
      </c>
      <c r="D4477" s="81" t="s">
        <v>9193</v>
      </c>
      <c r="E4477" s="81">
        <v>1</v>
      </c>
      <c r="F4477" s="81" t="s">
        <v>6870</v>
      </c>
      <c r="G4477" s="81">
        <v>1</v>
      </c>
      <c r="H4477" s="82">
        <v>129.5</v>
      </c>
      <c r="I4477" s="92">
        <v>0.28000000000000003</v>
      </c>
      <c r="J4477" s="78">
        <f t="shared" si="145"/>
        <v>93.24</v>
      </c>
    </row>
    <row r="4478" spans="1:10" ht="15.5">
      <c r="A4478" s="34">
        <f t="shared" si="144"/>
        <v>4474</v>
      </c>
      <c r="B4478" s="81" t="s">
        <v>186</v>
      </c>
      <c r="C4478" s="81" t="s">
        <v>9194</v>
      </c>
      <c r="D4478" s="81" t="s">
        <v>9195</v>
      </c>
      <c r="E4478" s="81">
        <v>1</v>
      </c>
      <c r="F4478" s="81" t="s">
        <v>6870</v>
      </c>
      <c r="G4478" s="81">
        <v>1</v>
      </c>
      <c r="H4478" s="82">
        <v>91.4</v>
      </c>
      <c r="I4478" s="92">
        <v>0.28000000000000003</v>
      </c>
      <c r="J4478" s="78">
        <f t="shared" si="145"/>
        <v>65.808000000000007</v>
      </c>
    </row>
    <row r="4479" spans="1:10" ht="15.5">
      <c r="A4479" s="34">
        <f t="shared" si="144"/>
        <v>4475</v>
      </c>
      <c r="B4479" s="81" t="s">
        <v>186</v>
      </c>
      <c r="C4479" s="81" t="s">
        <v>9196</v>
      </c>
      <c r="D4479" s="81" t="s">
        <v>9197</v>
      </c>
      <c r="E4479" s="81">
        <v>1</v>
      </c>
      <c r="F4479" s="81" t="s">
        <v>6870</v>
      </c>
      <c r="G4479" s="81">
        <v>1</v>
      </c>
      <c r="H4479" s="82">
        <v>68.599999999999994</v>
      </c>
      <c r="I4479" s="92">
        <v>0.28000000000000003</v>
      </c>
      <c r="J4479" s="78">
        <f t="shared" si="145"/>
        <v>49.391999999999996</v>
      </c>
    </row>
    <row r="4480" spans="1:10" ht="15.5">
      <c r="A4480" s="34">
        <f t="shared" si="144"/>
        <v>4476</v>
      </c>
      <c r="B4480" s="81" t="s">
        <v>186</v>
      </c>
      <c r="C4480" s="81" t="s">
        <v>9198</v>
      </c>
      <c r="D4480" s="81" t="s">
        <v>9199</v>
      </c>
      <c r="E4480" s="81">
        <v>1</v>
      </c>
      <c r="F4480" s="81" t="s">
        <v>6870</v>
      </c>
      <c r="G4480" s="81">
        <v>1</v>
      </c>
      <c r="H4480" s="82">
        <v>542.5</v>
      </c>
      <c r="I4480" s="92">
        <v>0.28000000000000003</v>
      </c>
      <c r="J4480" s="78">
        <f t="shared" si="145"/>
        <v>390.59999999999997</v>
      </c>
    </row>
    <row r="4481" spans="1:10" ht="29">
      <c r="A4481" s="34">
        <f t="shared" si="144"/>
        <v>4477</v>
      </c>
      <c r="B4481" s="81" t="s">
        <v>186</v>
      </c>
      <c r="C4481" s="81" t="s">
        <v>9200</v>
      </c>
      <c r="D4481" s="81" t="s">
        <v>9201</v>
      </c>
      <c r="E4481" s="81">
        <v>1</v>
      </c>
      <c r="F4481" s="81" t="s">
        <v>6870</v>
      </c>
      <c r="G4481" s="81">
        <v>1</v>
      </c>
      <c r="H4481" s="82">
        <v>166.75</v>
      </c>
      <c r="I4481" s="92">
        <v>0.28000000000000003</v>
      </c>
      <c r="J4481" s="78">
        <f t="shared" si="145"/>
        <v>120.06</v>
      </c>
    </row>
    <row r="4482" spans="1:10" ht="29">
      <c r="A4482" s="34">
        <f t="shared" si="144"/>
        <v>4478</v>
      </c>
      <c r="B4482" s="81" t="s">
        <v>186</v>
      </c>
      <c r="C4482" s="81" t="s">
        <v>9202</v>
      </c>
      <c r="D4482" s="81" t="s">
        <v>9203</v>
      </c>
      <c r="E4482" s="81">
        <v>1</v>
      </c>
      <c r="F4482" s="81" t="s">
        <v>6870</v>
      </c>
      <c r="G4482" s="81">
        <v>1</v>
      </c>
      <c r="H4482" s="82">
        <v>191</v>
      </c>
      <c r="I4482" s="92">
        <v>0.28000000000000003</v>
      </c>
      <c r="J4482" s="78">
        <f t="shared" si="145"/>
        <v>137.51999999999998</v>
      </c>
    </row>
    <row r="4483" spans="1:10" ht="15.5">
      <c r="A4483" s="34">
        <f t="shared" si="144"/>
        <v>4479</v>
      </c>
      <c r="B4483" s="81" t="s">
        <v>186</v>
      </c>
      <c r="C4483" s="81" t="s">
        <v>9204</v>
      </c>
      <c r="D4483" s="81" t="s">
        <v>9205</v>
      </c>
      <c r="E4483" s="81">
        <v>1</v>
      </c>
      <c r="F4483" s="81" t="s">
        <v>6870</v>
      </c>
      <c r="G4483" s="81">
        <v>1</v>
      </c>
      <c r="H4483" s="82">
        <v>118.5</v>
      </c>
      <c r="I4483" s="92">
        <v>0.28000000000000003</v>
      </c>
      <c r="J4483" s="78">
        <f t="shared" si="145"/>
        <v>85.32</v>
      </c>
    </row>
    <row r="4484" spans="1:10" ht="29">
      <c r="A4484" s="34">
        <f t="shared" si="144"/>
        <v>4480</v>
      </c>
      <c r="B4484" s="81" t="s">
        <v>186</v>
      </c>
      <c r="C4484" s="81" t="s">
        <v>9206</v>
      </c>
      <c r="D4484" s="81" t="s">
        <v>9207</v>
      </c>
      <c r="E4484" s="81">
        <v>1</v>
      </c>
      <c r="F4484" s="81" t="s">
        <v>6870</v>
      </c>
      <c r="G4484" s="81">
        <v>1</v>
      </c>
      <c r="H4484" s="82">
        <v>160</v>
      </c>
      <c r="I4484" s="92">
        <v>0.28000000000000003</v>
      </c>
      <c r="J4484" s="78">
        <f t="shared" si="145"/>
        <v>115.19999999999999</v>
      </c>
    </row>
    <row r="4485" spans="1:10" ht="29">
      <c r="A4485" s="34">
        <f t="shared" si="144"/>
        <v>4481</v>
      </c>
      <c r="B4485" s="81" t="s">
        <v>186</v>
      </c>
      <c r="C4485" s="81" t="s">
        <v>9208</v>
      </c>
      <c r="D4485" s="81" t="s">
        <v>9209</v>
      </c>
      <c r="E4485" s="81">
        <v>1</v>
      </c>
      <c r="F4485" s="81" t="s">
        <v>6870</v>
      </c>
      <c r="G4485" s="81">
        <v>1</v>
      </c>
      <c r="H4485" s="82">
        <v>182</v>
      </c>
      <c r="I4485" s="92">
        <v>0.28000000000000003</v>
      </c>
      <c r="J4485" s="78">
        <f t="shared" si="145"/>
        <v>131.04</v>
      </c>
    </row>
    <row r="4486" spans="1:10" ht="29">
      <c r="A4486" s="34">
        <f t="shared" si="144"/>
        <v>4482</v>
      </c>
      <c r="B4486" s="81" t="s">
        <v>186</v>
      </c>
      <c r="C4486" s="81" t="s">
        <v>9210</v>
      </c>
      <c r="D4486" s="81" t="s">
        <v>9211</v>
      </c>
      <c r="E4486" s="81">
        <v>1</v>
      </c>
      <c r="F4486" s="81" t="s">
        <v>6870</v>
      </c>
      <c r="G4486" s="81">
        <v>1</v>
      </c>
      <c r="H4486" s="82">
        <v>186</v>
      </c>
      <c r="I4486" s="92">
        <v>0.28000000000000003</v>
      </c>
      <c r="J4486" s="78">
        <f t="shared" si="145"/>
        <v>133.91999999999999</v>
      </c>
    </row>
    <row r="4487" spans="1:10" ht="15.5">
      <c r="A4487" s="34">
        <f t="shared" si="144"/>
        <v>4483</v>
      </c>
      <c r="B4487" s="81" t="s">
        <v>186</v>
      </c>
      <c r="C4487" s="81" t="s">
        <v>9212</v>
      </c>
      <c r="D4487" s="81" t="s">
        <v>9213</v>
      </c>
      <c r="E4487" s="81">
        <v>1</v>
      </c>
      <c r="F4487" s="81" t="s">
        <v>6870</v>
      </c>
      <c r="G4487" s="81">
        <v>1</v>
      </c>
      <c r="H4487" s="82">
        <v>37.799999999999997</v>
      </c>
      <c r="I4487" s="92">
        <v>0.28000000000000003</v>
      </c>
      <c r="J4487" s="78">
        <f t="shared" si="145"/>
        <v>27.215999999999998</v>
      </c>
    </row>
    <row r="4488" spans="1:10" ht="29">
      <c r="A4488" s="34">
        <f t="shared" si="144"/>
        <v>4484</v>
      </c>
      <c r="B4488" s="81" t="s">
        <v>186</v>
      </c>
      <c r="C4488" s="81" t="s">
        <v>9214</v>
      </c>
      <c r="D4488" s="81" t="s">
        <v>9215</v>
      </c>
      <c r="E4488" s="81">
        <v>1</v>
      </c>
      <c r="F4488" s="81" t="s">
        <v>6870</v>
      </c>
      <c r="G4488" s="81">
        <v>1</v>
      </c>
      <c r="H4488" s="82">
        <v>181</v>
      </c>
      <c r="I4488" s="92">
        <v>0.28000000000000003</v>
      </c>
      <c r="J4488" s="78">
        <f t="shared" si="145"/>
        <v>130.32</v>
      </c>
    </row>
    <row r="4489" spans="1:10" ht="29">
      <c r="A4489" s="34">
        <f t="shared" si="144"/>
        <v>4485</v>
      </c>
      <c r="B4489" s="81" t="s">
        <v>186</v>
      </c>
      <c r="C4489" s="81" t="s">
        <v>9216</v>
      </c>
      <c r="D4489" s="81" t="s">
        <v>9217</v>
      </c>
      <c r="E4489" s="81">
        <v>1</v>
      </c>
      <c r="F4489" s="81" t="s">
        <v>6870</v>
      </c>
      <c r="G4489" s="81">
        <v>1</v>
      </c>
      <c r="H4489" s="82">
        <v>160</v>
      </c>
      <c r="I4489" s="92">
        <v>0.28000000000000003</v>
      </c>
      <c r="J4489" s="78">
        <f t="shared" si="145"/>
        <v>115.19999999999999</v>
      </c>
    </row>
    <row r="4490" spans="1:10" ht="29">
      <c r="A4490" s="34">
        <f t="shared" si="144"/>
        <v>4486</v>
      </c>
      <c r="B4490" s="81" t="s">
        <v>186</v>
      </c>
      <c r="C4490" s="81" t="s">
        <v>9218</v>
      </c>
      <c r="D4490" s="81" t="s">
        <v>9219</v>
      </c>
      <c r="E4490" s="81">
        <v>1</v>
      </c>
      <c r="F4490" s="81" t="s">
        <v>6870</v>
      </c>
      <c r="G4490" s="81">
        <v>1</v>
      </c>
      <c r="H4490" s="82">
        <v>147.4</v>
      </c>
      <c r="I4490" s="92">
        <v>0.28000000000000003</v>
      </c>
      <c r="J4490" s="78">
        <f t="shared" si="145"/>
        <v>106.128</v>
      </c>
    </row>
    <row r="4491" spans="1:10" ht="15.5">
      <c r="A4491" s="34">
        <f t="shared" si="144"/>
        <v>4487</v>
      </c>
      <c r="B4491" s="81" t="s">
        <v>186</v>
      </c>
      <c r="C4491" s="81" t="s">
        <v>9220</v>
      </c>
      <c r="D4491" s="81" t="s">
        <v>9221</v>
      </c>
      <c r="E4491" s="81">
        <v>1</v>
      </c>
      <c r="F4491" s="81" t="s">
        <v>6870</v>
      </c>
      <c r="G4491" s="81">
        <v>1</v>
      </c>
      <c r="H4491" s="82">
        <v>101.25</v>
      </c>
      <c r="I4491" s="92">
        <v>0.28000000000000003</v>
      </c>
      <c r="J4491" s="78">
        <f t="shared" si="145"/>
        <v>72.899999999999991</v>
      </c>
    </row>
    <row r="4492" spans="1:10" ht="29">
      <c r="A4492" s="34">
        <f t="shared" si="144"/>
        <v>4488</v>
      </c>
      <c r="B4492" s="81" t="s">
        <v>186</v>
      </c>
      <c r="C4492" s="81" t="s">
        <v>9222</v>
      </c>
      <c r="D4492" s="81" t="s">
        <v>9223</v>
      </c>
      <c r="E4492" s="81">
        <v>1</v>
      </c>
      <c r="F4492" s="81" t="s">
        <v>6870</v>
      </c>
      <c r="G4492" s="81">
        <v>1</v>
      </c>
      <c r="H4492" s="82">
        <v>107</v>
      </c>
      <c r="I4492" s="92">
        <v>0.28000000000000003</v>
      </c>
      <c r="J4492" s="78">
        <f t="shared" si="145"/>
        <v>77.039999999999992</v>
      </c>
    </row>
    <row r="4493" spans="1:10" ht="29">
      <c r="A4493" s="34">
        <f t="shared" si="144"/>
        <v>4489</v>
      </c>
      <c r="B4493" s="81" t="s">
        <v>186</v>
      </c>
      <c r="C4493" s="81" t="s">
        <v>9224</v>
      </c>
      <c r="D4493" s="81" t="s">
        <v>9225</v>
      </c>
      <c r="E4493" s="81">
        <v>1</v>
      </c>
      <c r="F4493" s="81" t="s">
        <v>6870</v>
      </c>
      <c r="G4493" s="81">
        <v>1</v>
      </c>
      <c r="H4493" s="82">
        <v>103.4</v>
      </c>
      <c r="I4493" s="92">
        <v>0.28000000000000003</v>
      </c>
      <c r="J4493" s="78">
        <f t="shared" si="145"/>
        <v>74.448000000000008</v>
      </c>
    </row>
    <row r="4494" spans="1:10" ht="29">
      <c r="A4494" s="34">
        <f t="shared" si="144"/>
        <v>4490</v>
      </c>
      <c r="B4494" s="81" t="s">
        <v>186</v>
      </c>
      <c r="C4494" s="81" t="s">
        <v>9226</v>
      </c>
      <c r="D4494" s="81" t="s">
        <v>9227</v>
      </c>
      <c r="E4494" s="81">
        <v>1</v>
      </c>
      <c r="F4494" s="81" t="s">
        <v>6870</v>
      </c>
      <c r="G4494" s="81">
        <v>1</v>
      </c>
      <c r="H4494" s="82">
        <v>160</v>
      </c>
      <c r="I4494" s="92">
        <v>0.28000000000000003</v>
      </c>
      <c r="J4494" s="78">
        <f t="shared" si="145"/>
        <v>115.19999999999999</v>
      </c>
    </row>
    <row r="4495" spans="1:10" ht="15.5">
      <c r="A4495" s="34">
        <f t="shared" si="144"/>
        <v>4491</v>
      </c>
      <c r="B4495" s="81" t="s">
        <v>186</v>
      </c>
      <c r="C4495" s="81" t="s">
        <v>9228</v>
      </c>
      <c r="D4495" s="81" t="s">
        <v>9229</v>
      </c>
      <c r="E4495" s="81">
        <v>1</v>
      </c>
      <c r="F4495" s="81" t="s">
        <v>6870</v>
      </c>
      <c r="G4495" s="81">
        <v>1</v>
      </c>
      <c r="H4495" s="82">
        <v>178</v>
      </c>
      <c r="I4495" s="92">
        <v>0.28000000000000003</v>
      </c>
      <c r="J4495" s="78">
        <f t="shared" si="145"/>
        <v>128.16</v>
      </c>
    </row>
    <row r="4496" spans="1:10" ht="15.5">
      <c r="A4496" s="34">
        <f t="shared" si="144"/>
        <v>4492</v>
      </c>
      <c r="B4496" s="81" t="s">
        <v>186</v>
      </c>
      <c r="C4496" s="81" t="s">
        <v>9230</v>
      </c>
      <c r="D4496" s="81" t="s">
        <v>9231</v>
      </c>
      <c r="E4496" s="81">
        <v>1</v>
      </c>
      <c r="F4496" s="81" t="s">
        <v>6870</v>
      </c>
      <c r="G4496" s="81">
        <v>1</v>
      </c>
      <c r="H4496" s="82">
        <v>101.25</v>
      </c>
      <c r="I4496" s="92">
        <v>0.28000000000000003</v>
      </c>
      <c r="J4496" s="78">
        <f t="shared" si="145"/>
        <v>72.899999999999991</v>
      </c>
    </row>
    <row r="4497" spans="1:10" ht="29">
      <c r="A4497" s="34">
        <f t="shared" si="144"/>
        <v>4493</v>
      </c>
      <c r="B4497" s="81" t="s">
        <v>186</v>
      </c>
      <c r="C4497" s="81" t="s">
        <v>9232</v>
      </c>
      <c r="D4497" s="81" t="s">
        <v>9233</v>
      </c>
      <c r="E4497" s="81">
        <v>1</v>
      </c>
      <c r="F4497" s="81" t="s">
        <v>6870</v>
      </c>
      <c r="G4497" s="81">
        <v>1</v>
      </c>
      <c r="H4497" s="82">
        <v>107</v>
      </c>
      <c r="I4497" s="92">
        <v>0.28000000000000003</v>
      </c>
      <c r="J4497" s="78">
        <f t="shared" si="145"/>
        <v>77.039999999999992</v>
      </c>
    </row>
    <row r="4498" spans="1:10" ht="15.5">
      <c r="A4498" s="34">
        <f t="shared" si="144"/>
        <v>4494</v>
      </c>
      <c r="B4498" s="81" t="s">
        <v>186</v>
      </c>
      <c r="C4498" s="81" t="s">
        <v>9234</v>
      </c>
      <c r="D4498" s="81" t="s">
        <v>9235</v>
      </c>
      <c r="E4498" s="81">
        <v>1</v>
      </c>
      <c r="F4498" s="81" t="s">
        <v>6870</v>
      </c>
      <c r="G4498" s="81">
        <v>1</v>
      </c>
      <c r="H4498" s="82">
        <v>101</v>
      </c>
      <c r="I4498" s="92">
        <v>0.28000000000000003</v>
      </c>
      <c r="J4498" s="78">
        <f t="shared" si="145"/>
        <v>72.72</v>
      </c>
    </row>
    <row r="4499" spans="1:10" ht="15.5">
      <c r="A4499" s="34">
        <f t="shared" si="144"/>
        <v>4495</v>
      </c>
      <c r="B4499" s="81" t="s">
        <v>186</v>
      </c>
      <c r="C4499" s="81" t="s">
        <v>9236</v>
      </c>
      <c r="D4499" s="81" t="s">
        <v>9237</v>
      </c>
      <c r="E4499" s="81">
        <v>1</v>
      </c>
      <c r="F4499" s="81" t="s">
        <v>6870</v>
      </c>
      <c r="G4499" s="81">
        <v>1</v>
      </c>
      <c r="H4499" s="82">
        <v>95.5</v>
      </c>
      <c r="I4499" s="92">
        <v>0.28000000000000003</v>
      </c>
      <c r="J4499" s="78">
        <f t="shared" si="145"/>
        <v>68.759999999999991</v>
      </c>
    </row>
    <row r="4500" spans="1:10" ht="15.5">
      <c r="A4500" s="34">
        <f t="shared" si="144"/>
        <v>4496</v>
      </c>
      <c r="B4500" s="81" t="s">
        <v>186</v>
      </c>
      <c r="C4500" s="81" t="s">
        <v>9238</v>
      </c>
      <c r="D4500" s="81" t="s">
        <v>9239</v>
      </c>
      <c r="E4500" s="81">
        <v>1</v>
      </c>
      <c r="F4500" s="81" t="s">
        <v>6870</v>
      </c>
      <c r="G4500" s="81">
        <v>1</v>
      </c>
      <c r="H4500" s="82">
        <v>90.7</v>
      </c>
      <c r="I4500" s="92">
        <v>0.28000000000000003</v>
      </c>
      <c r="J4500" s="78">
        <f t="shared" si="145"/>
        <v>65.304000000000002</v>
      </c>
    </row>
    <row r="4501" spans="1:10" ht="43.5">
      <c r="A4501" s="34">
        <f t="shared" si="144"/>
        <v>4497</v>
      </c>
      <c r="B4501" s="81" t="s">
        <v>186</v>
      </c>
      <c r="C4501" s="81" t="s">
        <v>9240</v>
      </c>
      <c r="D4501" s="81" t="s">
        <v>9241</v>
      </c>
      <c r="E4501" s="81">
        <v>1</v>
      </c>
      <c r="F4501" s="81" t="s">
        <v>6870</v>
      </c>
      <c r="G4501" s="81">
        <v>1</v>
      </c>
      <c r="H4501" s="82">
        <v>1304</v>
      </c>
      <c r="I4501" s="92">
        <v>0.28000000000000003</v>
      </c>
      <c r="J4501" s="78">
        <f t="shared" si="145"/>
        <v>938.88</v>
      </c>
    </row>
    <row r="4502" spans="1:10" ht="43.5">
      <c r="A4502" s="34">
        <f t="shared" si="144"/>
        <v>4498</v>
      </c>
      <c r="B4502" s="81" t="s">
        <v>186</v>
      </c>
      <c r="C4502" s="81" t="s">
        <v>9242</v>
      </c>
      <c r="D4502" s="81" t="s">
        <v>9243</v>
      </c>
      <c r="E4502" s="81">
        <v>1</v>
      </c>
      <c r="F4502" s="81" t="s">
        <v>6870</v>
      </c>
      <c r="G4502" s="81">
        <v>1</v>
      </c>
      <c r="H4502" s="82">
        <v>1482</v>
      </c>
      <c r="I4502" s="92">
        <v>0.28000000000000003</v>
      </c>
      <c r="J4502" s="78">
        <f t="shared" si="145"/>
        <v>1067.04</v>
      </c>
    </row>
    <row r="4503" spans="1:10" ht="29">
      <c r="A4503" s="34">
        <f t="shared" ref="A4503:A4566" si="146">SUM(A4502+1)</f>
        <v>4499</v>
      </c>
      <c r="B4503" s="81" t="s">
        <v>186</v>
      </c>
      <c r="C4503" s="81" t="s">
        <v>9244</v>
      </c>
      <c r="D4503" s="81" t="s">
        <v>9245</v>
      </c>
      <c r="E4503" s="81">
        <v>1</v>
      </c>
      <c r="F4503" s="81" t="s">
        <v>6870</v>
      </c>
      <c r="G4503" s="81">
        <v>1</v>
      </c>
      <c r="H4503" s="82">
        <v>1098</v>
      </c>
      <c r="I4503" s="92">
        <v>0.28000000000000003</v>
      </c>
      <c r="J4503" s="78">
        <f t="shared" si="145"/>
        <v>790.56</v>
      </c>
    </row>
    <row r="4504" spans="1:10" ht="43.5">
      <c r="A4504" s="34">
        <f t="shared" si="146"/>
        <v>4500</v>
      </c>
      <c r="B4504" s="81" t="s">
        <v>186</v>
      </c>
      <c r="C4504" s="81" t="s">
        <v>9246</v>
      </c>
      <c r="D4504" s="81" t="s">
        <v>9247</v>
      </c>
      <c r="E4504" s="81">
        <v>1</v>
      </c>
      <c r="F4504" s="81" t="s">
        <v>6870</v>
      </c>
      <c r="G4504" s="81">
        <v>1</v>
      </c>
      <c r="H4504" s="82">
        <v>1226</v>
      </c>
      <c r="I4504" s="92">
        <v>0.28000000000000003</v>
      </c>
      <c r="J4504" s="78">
        <f t="shared" si="145"/>
        <v>882.71999999999991</v>
      </c>
    </row>
    <row r="4505" spans="1:10" ht="15.5">
      <c r="A4505" s="34">
        <f t="shared" si="146"/>
        <v>4501</v>
      </c>
      <c r="B4505" s="81" t="s">
        <v>186</v>
      </c>
      <c r="C4505" s="81" t="s">
        <v>9248</v>
      </c>
      <c r="D4505" s="81" t="s">
        <v>9249</v>
      </c>
      <c r="E4505" s="81">
        <v>1</v>
      </c>
      <c r="F4505" s="81" t="s">
        <v>6870</v>
      </c>
      <c r="G4505" s="81">
        <v>1</v>
      </c>
      <c r="H4505" s="82">
        <v>911.4</v>
      </c>
      <c r="I4505" s="92">
        <v>0.28000000000000003</v>
      </c>
      <c r="J4505" s="78">
        <f t="shared" si="145"/>
        <v>656.20799999999997</v>
      </c>
    </row>
    <row r="4506" spans="1:10" ht="43.5">
      <c r="A4506" s="34">
        <f t="shared" si="146"/>
        <v>4502</v>
      </c>
      <c r="B4506" s="81" t="s">
        <v>186</v>
      </c>
      <c r="C4506" s="81" t="s">
        <v>9250</v>
      </c>
      <c r="D4506" s="81" t="s">
        <v>9251</v>
      </c>
      <c r="E4506" s="81">
        <v>1</v>
      </c>
      <c r="F4506" s="81" t="s">
        <v>6870</v>
      </c>
      <c r="G4506" s="81">
        <v>1</v>
      </c>
      <c r="H4506" s="82">
        <v>1538</v>
      </c>
      <c r="I4506" s="92">
        <v>0.28000000000000003</v>
      </c>
      <c r="J4506" s="78">
        <f t="shared" si="145"/>
        <v>1107.3599999999999</v>
      </c>
    </row>
    <row r="4507" spans="1:10" ht="43.5">
      <c r="A4507" s="34">
        <f t="shared" si="146"/>
        <v>4503</v>
      </c>
      <c r="B4507" s="81" t="s">
        <v>186</v>
      </c>
      <c r="C4507" s="81" t="s">
        <v>9252</v>
      </c>
      <c r="D4507" s="81" t="s">
        <v>9253</v>
      </c>
      <c r="E4507" s="81">
        <v>1</v>
      </c>
      <c r="F4507" s="81" t="s">
        <v>6870</v>
      </c>
      <c r="G4507" s="81">
        <v>1</v>
      </c>
      <c r="H4507" s="82">
        <v>1716</v>
      </c>
      <c r="I4507" s="92">
        <v>0.28000000000000003</v>
      </c>
      <c r="J4507" s="78">
        <f t="shared" si="145"/>
        <v>1235.52</v>
      </c>
    </row>
    <row r="4508" spans="1:10" ht="15.5">
      <c r="A4508" s="34">
        <f t="shared" si="146"/>
        <v>4504</v>
      </c>
      <c r="B4508" s="81" t="s">
        <v>186</v>
      </c>
      <c r="C4508" s="81" t="s">
        <v>9254</v>
      </c>
      <c r="D4508" s="81" t="s">
        <v>9255</v>
      </c>
      <c r="E4508" s="81">
        <v>1</v>
      </c>
      <c r="F4508" s="81" t="s">
        <v>6870</v>
      </c>
      <c r="G4508" s="81">
        <v>1</v>
      </c>
      <c r="H4508" s="82">
        <v>75.2</v>
      </c>
      <c r="I4508" s="92">
        <v>0.28000000000000003</v>
      </c>
      <c r="J4508" s="78">
        <f t="shared" si="145"/>
        <v>54.143999999999998</v>
      </c>
    </row>
    <row r="4509" spans="1:10" ht="15.5">
      <c r="A4509" s="34">
        <f t="shared" si="146"/>
        <v>4505</v>
      </c>
      <c r="B4509" s="81" t="s">
        <v>186</v>
      </c>
      <c r="C4509" s="81" t="s">
        <v>9256</v>
      </c>
      <c r="D4509" s="81" t="s">
        <v>9257</v>
      </c>
      <c r="E4509" s="81">
        <v>1</v>
      </c>
      <c r="F4509" s="81" t="s">
        <v>6870</v>
      </c>
      <c r="G4509" s="81">
        <v>1</v>
      </c>
      <c r="H4509" s="82">
        <v>69</v>
      </c>
      <c r="I4509" s="92">
        <v>0.28000000000000003</v>
      </c>
      <c r="J4509" s="78">
        <f t="shared" si="145"/>
        <v>49.68</v>
      </c>
    </row>
    <row r="4510" spans="1:10" ht="15.5">
      <c r="A4510" s="34">
        <f t="shared" si="146"/>
        <v>4506</v>
      </c>
      <c r="B4510" s="81" t="s">
        <v>186</v>
      </c>
      <c r="C4510" s="81" t="s">
        <v>9258</v>
      </c>
      <c r="D4510" s="81" t="s">
        <v>9259</v>
      </c>
      <c r="E4510" s="81">
        <v>1</v>
      </c>
      <c r="F4510" s="81" t="s">
        <v>6870</v>
      </c>
      <c r="G4510" s="81">
        <v>1</v>
      </c>
      <c r="H4510" s="82">
        <v>273.60000000000002</v>
      </c>
      <c r="I4510" s="92">
        <v>0.28000000000000003</v>
      </c>
      <c r="J4510" s="78">
        <f t="shared" si="145"/>
        <v>196.99200000000002</v>
      </c>
    </row>
    <row r="4511" spans="1:10" ht="29">
      <c r="A4511" s="34">
        <f t="shared" si="146"/>
        <v>4507</v>
      </c>
      <c r="B4511" s="81" t="s">
        <v>186</v>
      </c>
      <c r="C4511" s="81" t="s">
        <v>9260</v>
      </c>
      <c r="D4511" s="81" t="s">
        <v>9261</v>
      </c>
      <c r="E4511" s="81">
        <v>1</v>
      </c>
      <c r="F4511" s="81" t="s">
        <v>6870</v>
      </c>
      <c r="G4511" s="81">
        <v>1</v>
      </c>
      <c r="H4511" s="82">
        <v>1259</v>
      </c>
      <c r="I4511" s="92">
        <v>0.28000000000000003</v>
      </c>
      <c r="J4511" s="78">
        <f t="shared" si="145"/>
        <v>906.48</v>
      </c>
    </row>
    <row r="4512" spans="1:10" ht="29">
      <c r="A4512" s="34">
        <f t="shared" si="146"/>
        <v>4508</v>
      </c>
      <c r="B4512" s="81" t="s">
        <v>186</v>
      </c>
      <c r="C4512" s="81" t="s">
        <v>9262</v>
      </c>
      <c r="D4512" s="81" t="s">
        <v>9263</v>
      </c>
      <c r="E4512" s="81">
        <v>1</v>
      </c>
      <c r="F4512" s="81" t="s">
        <v>6870</v>
      </c>
      <c r="G4512" s="81">
        <v>1</v>
      </c>
      <c r="H4512" s="82">
        <v>1505</v>
      </c>
      <c r="I4512" s="92">
        <v>0.28000000000000003</v>
      </c>
      <c r="J4512" s="78">
        <f t="shared" si="145"/>
        <v>1083.5999999999999</v>
      </c>
    </row>
    <row r="4513" spans="1:10" ht="29">
      <c r="A4513" s="34">
        <f t="shared" si="146"/>
        <v>4509</v>
      </c>
      <c r="B4513" s="81" t="s">
        <v>186</v>
      </c>
      <c r="C4513" s="81" t="s">
        <v>9264</v>
      </c>
      <c r="D4513" s="81" t="s">
        <v>9265</v>
      </c>
      <c r="E4513" s="81">
        <v>1</v>
      </c>
      <c r="F4513" s="81" t="s">
        <v>6870</v>
      </c>
      <c r="G4513" s="81">
        <v>1</v>
      </c>
      <c r="H4513" s="82">
        <v>1583</v>
      </c>
      <c r="I4513" s="92">
        <v>0.28000000000000003</v>
      </c>
      <c r="J4513" s="78">
        <f t="shared" si="145"/>
        <v>1139.76</v>
      </c>
    </row>
    <row r="4514" spans="1:10" ht="29">
      <c r="A4514" s="34">
        <f t="shared" si="146"/>
        <v>4510</v>
      </c>
      <c r="B4514" s="81" t="s">
        <v>186</v>
      </c>
      <c r="C4514" s="81" t="s">
        <v>9266</v>
      </c>
      <c r="D4514" s="81" t="s">
        <v>9267</v>
      </c>
      <c r="E4514" s="81">
        <v>1</v>
      </c>
      <c r="F4514" s="81" t="s">
        <v>6870</v>
      </c>
      <c r="G4514" s="81">
        <v>1</v>
      </c>
      <c r="H4514" s="82">
        <v>1505</v>
      </c>
      <c r="I4514" s="92">
        <v>0.28000000000000003</v>
      </c>
      <c r="J4514" s="78">
        <f t="shared" si="145"/>
        <v>1083.5999999999999</v>
      </c>
    </row>
    <row r="4515" spans="1:10" ht="43.5">
      <c r="A4515" s="34">
        <f t="shared" si="146"/>
        <v>4511</v>
      </c>
      <c r="B4515" s="81" t="s">
        <v>186</v>
      </c>
      <c r="C4515" s="81" t="s">
        <v>9268</v>
      </c>
      <c r="D4515" s="81" t="s">
        <v>9269</v>
      </c>
      <c r="E4515" s="81">
        <v>1</v>
      </c>
      <c r="F4515" s="81" t="s">
        <v>6870</v>
      </c>
      <c r="G4515" s="81">
        <v>1</v>
      </c>
      <c r="H4515" s="82">
        <v>1304</v>
      </c>
      <c r="I4515" s="92">
        <v>0.28000000000000003</v>
      </c>
      <c r="J4515" s="78">
        <f t="shared" si="145"/>
        <v>938.88</v>
      </c>
    </row>
    <row r="4516" spans="1:10" ht="43.5">
      <c r="A4516" s="34">
        <f t="shared" si="146"/>
        <v>4512</v>
      </c>
      <c r="B4516" s="81" t="s">
        <v>186</v>
      </c>
      <c r="C4516" s="81" t="s">
        <v>9270</v>
      </c>
      <c r="D4516" s="81" t="s">
        <v>9271</v>
      </c>
      <c r="E4516" s="81">
        <v>1</v>
      </c>
      <c r="F4516" s="81" t="s">
        <v>6870</v>
      </c>
      <c r="G4516" s="81">
        <v>1</v>
      </c>
      <c r="H4516" s="82">
        <v>1482</v>
      </c>
      <c r="I4516" s="92">
        <v>0.28000000000000003</v>
      </c>
      <c r="J4516" s="78">
        <f t="shared" si="145"/>
        <v>1067.04</v>
      </c>
    </row>
    <row r="4517" spans="1:10" ht="29">
      <c r="A4517" s="34">
        <f t="shared" si="146"/>
        <v>4513</v>
      </c>
      <c r="B4517" s="81" t="s">
        <v>186</v>
      </c>
      <c r="C4517" s="81" t="s">
        <v>9272</v>
      </c>
      <c r="D4517" s="81" t="s">
        <v>9273</v>
      </c>
      <c r="E4517" s="81">
        <v>1</v>
      </c>
      <c r="F4517" s="81" t="s">
        <v>6870</v>
      </c>
      <c r="G4517" s="81">
        <v>1</v>
      </c>
      <c r="H4517" s="82">
        <v>1404</v>
      </c>
      <c r="I4517" s="92">
        <v>0.28000000000000003</v>
      </c>
      <c r="J4517" s="78">
        <f t="shared" si="145"/>
        <v>1010.88</v>
      </c>
    </row>
    <row r="4518" spans="1:10" ht="43.5">
      <c r="A4518" s="34">
        <f t="shared" si="146"/>
        <v>4514</v>
      </c>
      <c r="B4518" s="81" t="s">
        <v>186</v>
      </c>
      <c r="C4518" s="81" t="s">
        <v>9274</v>
      </c>
      <c r="D4518" s="81" t="s">
        <v>9275</v>
      </c>
      <c r="E4518" s="81">
        <v>1</v>
      </c>
      <c r="F4518" s="81" t="s">
        <v>6870</v>
      </c>
      <c r="G4518" s="81">
        <v>1</v>
      </c>
      <c r="H4518" s="82">
        <v>1560</v>
      </c>
      <c r="I4518" s="92">
        <v>0.28000000000000003</v>
      </c>
      <c r="J4518" s="78">
        <f t="shared" si="145"/>
        <v>1123.2</v>
      </c>
    </row>
    <row r="4519" spans="1:10" ht="29">
      <c r="A4519" s="34">
        <f t="shared" si="146"/>
        <v>4515</v>
      </c>
      <c r="B4519" s="81" t="s">
        <v>186</v>
      </c>
      <c r="C4519" s="81" t="s">
        <v>9276</v>
      </c>
      <c r="D4519" s="81" t="s">
        <v>9277</v>
      </c>
      <c r="E4519" s="81">
        <v>1</v>
      </c>
      <c r="F4519" s="81" t="s">
        <v>6870</v>
      </c>
      <c r="G4519" s="81">
        <v>1</v>
      </c>
      <c r="H4519" s="82">
        <v>1098</v>
      </c>
      <c r="I4519" s="92">
        <v>0.28000000000000003</v>
      </c>
      <c r="J4519" s="78">
        <f t="shared" si="145"/>
        <v>790.56</v>
      </c>
    </row>
    <row r="4520" spans="1:10" ht="29">
      <c r="A4520" s="34">
        <f t="shared" si="146"/>
        <v>4516</v>
      </c>
      <c r="B4520" s="81" t="s">
        <v>186</v>
      </c>
      <c r="C4520" s="81" t="s">
        <v>9278</v>
      </c>
      <c r="D4520" s="81" t="s">
        <v>9279</v>
      </c>
      <c r="E4520" s="81">
        <v>1</v>
      </c>
      <c r="F4520" s="81" t="s">
        <v>6870</v>
      </c>
      <c r="G4520" s="81">
        <v>1</v>
      </c>
      <c r="H4520" s="82">
        <v>1404</v>
      </c>
      <c r="I4520" s="92">
        <v>0.28000000000000003</v>
      </c>
      <c r="J4520" s="78">
        <f t="shared" si="145"/>
        <v>1010.88</v>
      </c>
    </row>
    <row r="4521" spans="1:10" ht="29">
      <c r="A4521" s="34">
        <f t="shared" si="146"/>
        <v>4517</v>
      </c>
      <c r="B4521" s="81" t="s">
        <v>186</v>
      </c>
      <c r="C4521" s="81" t="s">
        <v>9280</v>
      </c>
      <c r="D4521" s="81" t="s">
        <v>9281</v>
      </c>
      <c r="E4521" s="81">
        <v>1</v>
      </c>
      <c r="F4521" s="81" t="s">
        <v>6870</v>
      </c>
      <c r="G4521" s="81">
        <v>1</v>
      </c>
      <c r="H4521" s="82">
        <v>1259</v>
      </c>
      <c r="I4521" s="92">
        <v>0.28000000000000003</v>
      </c>
      <c r="J4521" s="78">
        <f t="shared" si="145"/>
        <v>906.48</v>
      </c>
    </row>
    <row r="4522" spans="1:10" ht="29">
      <c r="A4522" s="34">
        <f t="shared" si="146"/>
        <v>4518</v>
      </c>
      <c r="B4522" s="81" t="s">
        <v>186</v>
      </c>
      <c r="C4522" s="81" t="s">
        <v>9282</v>
      </c>
      <c r="D4522" s="81" t="s">
        <v>9283</v>
      </c>
      <c r="E4522" s="81">
        <v>1</v>
      </c>
      <c r="F4522" s="81" t="s">
        <v>6870</v>
      </c>
      <c r="G4522" s="81">
        <v>1</v>
      </c>
      <c r="H4522" s="82">
        <v>1505</v>
      </c>
      <c r="I4522" s="92">
        <v>0.28000000000000003</v>
      </c>
      <c r="J4522" s="78">
        <f t="shared" si="145"/>
        <v>1083.5999999999999</v>
      </c>
    </row>
    <row r="4523" spans="1:10" ht="29">
      <c r="A4523" s="34">
        <f t="shared" si="146"/>
        <v>4519</v>
      </c>
      <c r="B4523" s="81" t="s">
        <v>186</v>
      </c>
      <c r="C4523" s="81" t="s">
        <v>9284</v>
      </c>
      <c r="D4523" s="81" t="s">
        <v>9285</v>
      </c>
      <c r="E4523" s="81">
        <v>1</v>
      </c>
      <c r="F4523" s="81" t="s">
        <v>6870</v>
      </c>
      <c r="G4523" s="81">
        <v>1</v>
      </c>
      <c r="H4523" s="82">
        <v>1583</v>
      </c>
      <c r="I4523" s="92">
        <v>0.28000000000000003</v>
      </c>
      <c r="J4523" s="78">
        <f t="shared" si="145"/>
        <v>1139.76</v>
      </c>
    </row>
    <row r="4524" spans="1:10" ht="29">
      <c r="A4524" s="34">
        <f t="shared" si="146"/>
        <v>4520</v>
      </c>
      <c r="B4524" s="81" t="s">
        <v>186</v>
      </c>
      <c r="C4524" s="81" t="s">
        <v>9286</v>
      </c>
      <c r="D4524" s="81" t="s">
        <v>9287</v>
      </c>
      <c r="E4524" s="81">
        <v>1</v>
      </c>
      <c r="F4524" s="81" t="s">
        <v>6870</v>
      </c>
      <c r="G4524" s="81">
        <v>1</v>
      </c>
      <c r="H4524" s="82">
        <v>1148</v>
      </c>
      <c r="I4524" s="92">
        <v>0.28000000000000003</v>
      </c>
      <c r="J4524" s="78">
        <f t="shared" si="145"/>
        <v>826.56</v>
      </c>
    </row>
    <row r="4525" spans="1:10" ht="29">
      <c r="A4525" s="34">
        <f t="shared" si="146"/>
        <v>4521</v>
      </c>
      <c r="B4525" s="81" t="s">
        <v>186</v>
      </c>
      <c r="C4525" s="81" t="s">
        <v>9288</v>
      </c>
      <c r="D4525" s="81" t="s">
        <v>9287</v>
      </c>
      <c r="E4525" s="81">
        <v>1</v>
      </c>
      <c r="F4525" s="81" t="s">
        <v>6870</v>
      </c>
      <c r="G4525" s="81">
        <v>1</v>
      </c>
      <c r="H4525" s="82">
        <v>1404</v>
      </c>
      <c r="I4525" s="92">
        <v>0.28000000000000003</v>
      </c>
      <c r="J4525" s="78">
        <f t="shared" si="145"/>
        <v>1010.88</v>
      </c>
    </row>
    <row r="4526" spans="1:10" ht="29">
      <c r="A4526" s="34">
        <f t="shared" si="146"/>
        <v>4522</v>
      </c>
      <c r="B4526" s="81" t="s">
        <v>186</v>
      </c>
      <c r="C4526" s="81" t="s">
        <v>9289</v>
      </c>
      <c r="D4526" s="81" t="s">
        <v>9290</v>
      </c>
      <c r="E4526" s="81">
        <v>1</v>
      </c>
      <c r="F4526" s="81" t="s">
        <v>6870</v>
      </c>
      <c r="G4526" s="81">
        <v>1</v>
      </c>
      <c r="H4526" s="82">
        <v>1098</v>
      </c>
      <c r="I4526" s="92">
        <v>0.28000000000000003</v>
      </c>
      <c r="J4526" s="78">
        <f t="shared" si="145"/>
        <v>790.56</v>
      </c>
    </row>
    <row r="4527" spans="1:10" ht="29">
      <c r="A4527" s="34">
        <f t="shared" si="146"/>
        <v>4523</v>
      </c>
      <c r="B4527" s="81" t="s">
        <v>186</v>
      </c>
      <c r="C4527" s="81" t="s">
        <v>9291</v>
      </c>
      <c r="D4527" s="81" t="s">
        <v>9292</v>
      </c>
      <c r="E4527" s="81">
        <v>1</v>
      </c>
      <c r="F4527" s="81" t="s">
        <v>6870</v>
      </c>
      <c r="G4527" s="81">
        <v>1</v>
      </c>
      <c r="H4527" s="82">
        <v>1404</v>
      </c>
      <c r="I4527" s="92">
        <v>0.28000000000000003</v>
      </c>
      <c r="J4527" s="78">
        <f t="shared" si="145"/>
        <v>1010.88</v>
      </c>
    </row>
    <row r="4528" spans="1:10" ht="29">
      <c r="A4528" s="34">
        <f t="shared" si="146"/>
        <v>4524</v>
      </c>
      <c r="B4528" s="81" t="s">
        <v>186</v>
      </c>
      <c r="C4528" s="81" t="s">
        <v>9293</v>
      </c>
      <c r="D4528" s="81" t="s">
        <v>9294</v>
      </c>
      <c r="E4528" s="81">
        <v>1</v>
      </c>
      <c r="F4528" s="81" t="s">
        <v>6870</v>
      </c>
      <c r="G4528" s="81">
        <v>1</v>
      </c>
      <c r="H4528" s="82">
        <v>1259</v>
      </c>
      <c r="I4528" s="92">
        <v>0.28000000000000003</v>
      </c>
      <c r="J4528" s="78">
        <f t="shared" si="145"/>
        <v>906.48</v>
      </c>
    </row>
    <row r="4529" spans="1:10" ht="29">
      <c r="A4529" s="34">
        <f t="shared" si="146"/>
        <v>4525</v>
      </c>
      <c r="B4529" s="81" t="s">
        <v>186</v>
      </c>
      <c r="C4529" s="81" t="s">
        <v>9295</v>
      </c>
      <c r="D4529" s="81" t="s">
        <v>9296</v>
      </c>
      <c r="E4529" s="81">
        <v>1</v>
      </c>
      <c r="F4529" s="81" t="s">
        <v>6870</v>
      </c>
      <c r="G4529" s="81">
        <v>1</v>
      </c>
      <c r="H4529" s="82">
        <v>1404</v>
      </c>
      <c r="I4529" s="92">
        <v>0.28000000000000003</v>
      </c>
      <c r="J4529" s="78">
        <f t="shared" ref="J4529:J4592" si="147">H4529*(1-I4529)</f>
        <v>1010.88</v>
      </c>
    </row>
    <row r="4530" spans="1:10" ht="29">
      <c r="A4530" s="34">
        <f t="shared" si="146"/>
        <v>4526</v>
      </c>
      <c r="B4530" s="81" t="s">
        <v>186</v>
      </c>
      <c r="C4530" s="81" t="s">
        <v>9297</v>
      </c>
      <c r="D4530" s="81" t="s">
        <v>9298</v>
      </c>
      <c r="E4530" s="81">
        <v>1</v>
      </c>
      <c r="F4530" s="81" t="s">
        <v>6870</v>
      </c>
      <c r="G4530" s="81">
        <v>1</v>
      </c>
      <c r="H4530" s="82">
        <v>1583</v>
      </c>
      <c r="I4530" s="92">
        <v>0.28000000000000003</v>
      </c>
      <c r="J4530" s="78">
        <f t="shared" si="147"/>
        <v>1139.76</v>
      </c>
    </row>
    <row r="4531" spans="1:10" ht="29">
      <c r="A4531" s="34">
        <f t="shared" si="146"/>
        <v>4527</v>
      </c>
      <c r="B4531" s="81" t="s">
        <v>186</v>
      </c>
      <c r="C4531" s="81" t="s">
        <v>9299</v>
      </c>
      <c r="D4531" s="81" t="s">
        <v>9300</v>
      </c>
      <c r="E4531" s="81">
        <v>1</v>
      </c>
      <c r="F4531" s="81" t="s">
        <v>6870</v>
      </c>
      <c r="G4531" s="81">
        <v>1</v>
      </c>
      <c r="H4531" s="82">
        <v>1282</v>
      </c>
      <c r="I4531" s="92">
        <v>0.28000000000000003</v>
      </c>
      <c r="J4531" s="78">
        <f t="shared" si="147"/>
        <v>923.04</v>
      </c>
    </row>
    <row r="4532" spans="1:10" ht="43.5">
      <c r="A4532" s="34">
        <f t="shared" si="146"/>
        <v>4528</v>
      </c>
      <c r="B4532" s="81" t="s">
        <v>186</v>
      </c>
      <c r="C4532" s="81" t="s">
        <v>9301</v>
      </c>
      <c r="D4532" s="81" t="s">
        <v>9302</v>
      </c>
      <c r="E4532" s="81">
        <v>1</v>
      </c>
      <c r="F4532" s="81" t="s">
        <v>6870</v>
      </c>
      <c r="G4532" s="81">
        <v>1</v>
      </c>
      <c r="H4532" s="82">
        <v>1560</v>
      </c>
      <c r="I4532" s="92">
        <v>0.28000000000000003</v>
      </c>
      <c r="J4532" s="78">
        <f t="shared" si="147"/>
        <v>1123.2</v>
      </c>
    </row>
    <row r="4533" spans="1:10" ht="29">
      <c r="A4533" s="34">
        <f t="shared" si="146"/>
        <v>4529</v>
      </c>
      <c r="B4533" s="81" t="s">
        <v>186</v>
      </c>
      <c r="C4533" s="81" t="s">
        <v>9303</v>
      </c>
      <c r="D4533" s="81" t="s">
        <v>9304</v>
      </c>
      <c r="E4533" s="81">
        <v>1</v>
      </c>
      <c r="F4533" s="81" t="s">
        <v>6870</v>
      </c>
      <c r="G4533" s="81">
        <v>1</v>
      </c>
      <c r="H4533" s="82">
        <v>1098</v>
      </c>
      <c r="I4533" s="92">
        <v>0.28000000000000003</v>
      </c>
      <c r="J4533" s="78">
        <f t="shared" si="147"/>
        <v>790.56</v>
      </c>
    </row>
    <row r="4534" spans="1:10" ht="29">
      <c r="A4534" s="34">
        <f t="shared" si="146"/>
        <v>4530</v>
      </c>
      <c r="B4534" s="81" t="s">
        <v>186</v>
      </c>
      <c r="C4534" s="81" t="s">
        <v>9305</v>
      </c>
      <c r="D4534" s="81" t="s">
        <v>9306</v>
      </c>
      <c r="E4534" s="81">
        <v>1</v>
      </c>
      <c r="F4534" s="81" t="s">
        <v>6870</v>
      </c>
      <c r="G4534" s="81">
        <v>1</v>
      </c>
      <c r="H4534" s="82">
        <v>1404</v>
      </c>
      <c r="I4534" s="92">
        <v>0.28000000000000003</v>
      </c>
      <c r="J4534" s="78">
        <f t="shared" si="147"/>
        <v>1010.88</v>
      </c>
    </row>
    <row r="4535" spans="1:10" ht="29">
      <c r="A4535" s="34">
        <f t="shared" si="146"/>
        <v>4531</v>
      </c>
      <c r="B4535" s="81" t="s">
        <v>186</v>
      </c>
      <c r="C4535" s="81" t="s">
        <v>9307</v>
      </c>
      <c r="D4535" s="81" t="s">
        <v>9308</v>
      </c>
      <c r="E4535" s="81">
        <v>1</v>
      </c>
      <c r="F4535" s="81" t="s">
        <v>6870</v>
      </c>
      <c r="G4535" s="81">
        <v>1</v>
      </c>
      <c r="H4535" s="82">
        <v>1404</v>
      </c>
      <c r="I4535" s="92">
        <v>0.28000000000000003</v>
      </c>
      <c r="J4535" s="78">
        <f t="shared" si="147"/>
        <v>1010.88</v>
      </c>
    </row>
    <row r="4536" spans="1:10" ht="29">
      <c r="A4536" s="34">
        <f t="shared" si="146"/>
        <v>4532</v>
      </c>
      <c r="B4536" s="81" t="s">
        <v>186</v>
      </c>
      <c r="C4536" s="81" t="s">
        <v>9309</v>
      </c>
      <c r="D4536" s="81" t="s">
        <v>9310</v>
      </c>
      <c r="E4536" s="81">
        <v>1</v>
      </c>
      <c r="F4536" s="81" t="s">
        <v>6870</v>
      </c>
      <c r="G4536" s="81">
        <v>1</v>
      </c>
      <c r="H4536" s="82">
        <v>1583</v>
      </c>
      <c r="I4536" s="92">
        <v>0.28000000000000003</v>
      </c>
      <c r="J4536" s="78">
        <f t="shared" si="147"/>
        <v>1139.76</v>
      </c>
    </row>
    <row r="4537" spans="1:10" ht="29">
      <c r="A4537" s="34">
        <f t="shared" si="146"/>
        <v>4533</v>
      </c>
      <c r="B4537" s="81" t="s">
        <v>186</v>
      </c>
      <c r="C4537" s="81" t="s">
        <v>9311</v>
      </c>
      <c r="D4537" s="81" t="s">
        <v>9312</v>
      </c>
      <c r="E4537" s="81">
        <v>1</v>
      </c>
      <c r="F4537" s="81" t="s">
        <v>6870</v>
      </c>
      <c r="G4537" s="81">
        <v>1</v>
      </c>
      <c r="H4537" s="82">
        <v>1282</v>
      </c>
      <c r="I4537" s="92">
        <v>0.28000000000000003</v>
      </c>
      <c r="J4537" s="78">
        <f t="shared" si="147"/>
        <v>923.04</v>
      </c>
    </row>
    <row r="4538" spans="1:10" ht="43.5">
      <c r="A4538" s="34">
        <f t="shared" si="146"/>
        <v>4534</v>
      </c>
      <c r="B4538" s="81" t="s">
        <v>186</v>
      </c>
      <c r="C4538" s="81" t="s">
        <v>9313</v>
      </c>
      <c r="D4538" s="81" t="s">
        <v>9314</v>
      </c>
      <c r="E4538" s="81">
        <v>1</v>
      </c>
      <c r="F4538" s="81" t="s">
        <v>6870</v>
      </c>
      <c r="G4538" s="81">
        <v>1</v>
      </c>
      <c r="H4538" s="82">
        <v>1460</v>
      </c>
      <c r="I4538" s="92">
        <v>0.28000000000000003</v>
      </c>
      <c r="J4538" s="78">
        <f t="shared" si="147"/>
        <v>1051.2</v>
      </c>
    </row>
    <row r="4539" spans="1:10" ht="29">
      <c r="A4539" s="34">
        <f t="shared" si="146"/>
        <v>4535</v>
      </c>
      <c r="B4539" s="81" t="s">
        <v>186</v>
      </c>
      <c r="C4539" s="81" t="s">
        <v>9315</v>
      </c>
      <c r="D4539" s="81" t="s">
        <v>9316</v>
      </c>
      <c r="E4539" s="81">
        <v>1</v>
      </c>
      <c r="F4539" s="81" t="s">
        <v>6870</v>
      </c>
      <c r="G4539" s="81">
        <v>1</v>
      </c>
      <c r="H4539" s="82">
        <v>1404</v>
      </c>
      <c r="I4539" s="92">
        <v>0.28000000000000003</v>
      </c>
      <c r="J4539" s="78">
        <f t="shared" si="147"/>
        <v>1010.88</v>
      </c>
    </row>
    <row r="4540" spans="1:10" ht="29">
      <c r="A4540" s="34">
        <f t="shared" si="146"/>
        <v>4536</v>
      </c>
      <c r="B4540" s="81" t="s">
        <v>186</v>
      </c>
      <c r="C4540" s="81" t="s">
        <v>9317</v>
      </c>
      <c r="D4540" s="81" t="s">
        <v>9318</v>
      </c>
      <c r="E4540" s="81">
        <v>1</v>
      </c>
      <c r="F4540" s="81" t="s">
        <v>6870</v>
      </c>
      <c r="G4540" s="81">
        <v>1</v>
      </c>
      <c r="H4540" s="82">
        <v>1404</v>
      </c>
      <c r="I4540" s="92">
        <v>0.28000000000000003</v>
      </c>
      <c r="J4540" s="78">
        <f t="shared" si="147"/>
        <v>1010.88</v>
      </c>
    </row>
    <row r="4541" spans="1:10" ht="29">
      <c r="A4541" s="34">
        <f t="shared" si="146"/>
        <v>4537</v>
      </c>
      <c r="B4541" s="81" t="s">
        <v>186</v>
      </c>
      <c r="C4541" s="81" t="s">
        <v>9319</v>
      </c>
      <c r="D4541" s="81" t="s">
        <v>9320</v>
      </c>
      <c r="E4541" s="81">
        <v>1</v>
      </c>
      <c r="F4541" s="81" t="s">
        <v>6870</v>
      </c>
      <c r="G4541" s="81">
        <v>1</v>
      </c>
      <c r="H4541" s="82">
        <v>1560</v>
      </c>
      <c r="I4541" s="92">
        <v>0.28000000000000003</v>
      </c>
      <c r="J4541" s="78">
        <f t="shared" si="147"/>
        <v>1123.2</v>
      </c>
    </row>
    <row r="4542" spans="1:10" ht="43.5">
      <c r="A4542" s="34">
        <f t="shared" si="146"/>
        <v>4538</v>
      </c>
      <c r="B4542" s="81" t="s">
        <v>186</v>
      </c>
      <c r="C4542" s="81" t="s">
        <v>9321</v>
      </c>
      <c r="D4542" s="81" t="s">
        <v>9322</v>
      </c>
      <c r="E4542" s="81">
        <v>1</v>
      </c>
      <c r="F4542" s="81" t="s">
        <v>6870</v>
      </c>
      <c r="G4542" s="81">
        <v>1</v>
      </c>
      <c r="H4542" s="82">
        <v>1226</v>
      </c>
      <c r="I4542" s="92">
        <v>0.28000000000000003</v>
      </c>
      <c r="J4542" s="78">
        <f t="shared" si="147"/>
        <v>882.71999999999991</v>
      </c>
    </row>
    <row r="4543" spans="1:10" ht="29">
      <c r="A4543" s="34">
        <f t="shared" si="146"/>
        <v>4539</v>
      </c>
      <c r="B4543" s="81" t="s">
        <v>186</v>
      </c>
      <c r="C4543" s="81" t="s">
        <v>9323</v>
      </c>
      <c r="D4543" s="81" t="s">
        <v>9324</v>
      </c>
      <c r="E4543" s="81">
        <v>1</v>
      </c>
      <c r="F4543" s="81" t="s">
        <v>6870</v>
      </c>
      <c r="G4543" s="81">
        <v>1</v>
      </c>
      <c r="H4543" s="82">
        <v>1505</v>
      </c>
      <c r="I4543" s="92">
        <v>0.28000000000000003</v>
      </c>
      <c r="J4543" s="78">
        <f t="shared" si="147"/>
        <v>1083.5999999999999</v>
      </c>
    </row>
    <row r="4544" spans="1:10" ht="29">
      <c r="A4544" s="34">
        <f t="shared" si="146"/>
        <v>4540</v>
      </c>
      <c r="B4544" s="81" t="s">
        <v>186</v>
      </c>
      <c r="C4544" s="81" t="s">
        <v>9325</v>
      </c>
      <c r="D4544" s="81" t="s">
        <v>9326</v>
      </c>
      <c r="E4544" s="81">
        <v>1</v>
      </c>
      <c r="F4544" s="81" t="s">
        <v>6870</v>
      </c>
      <c r="G4544" s="81">
        <v>1</v>
      </c>
      <c r="H4544" s="82">
        <v>1226</v>
      </c>
      <c r="I4544" s="92">
        <v>0.28000000000000003</v>
      </c>
      <c r="J4544" s="78">
        <f t="shared" si="147"/>
        <v>882.71999999999991</v>
      </c>
    </row>
    <row r="4545" spans="1:10" ht="29">
      <c r="A4545" s="34">
        <f t="shared" si="146"/>
        <v>4541</v>
      </c>
      <c r="B4545" s="81" t="s">
        <v>186</v>
      </c>
      <c r="C4545" s="81" t="s">
        <v>9327</v>
      </c>
      <c r="D4545" s="81" t="s">
        <v>9328</v>
      </c>
      <c r="E4545" s="81">
        <v>1</v>
      </c>
      <c r="F4545" s="81" t="s">
        <v>6870</v>
      </c>
      <c r="G4545" s="81">
        <v>1</v>
      </c>
      <c r="H4545" s="82">
        <v>1505</v>
      </c>
      <c r="I4545" s="92">
        <v>0.28000000000000003</v>
      </c>
      <c r="J4545" s="78">
        <f t="shared" si="147"/>
        <v>1083.5999999999999</v>
      </c>
    </row>
    <row r="4546" spans="1:10" ht="29">
      <c r="A4546" s="34">
        <f t="shared" si="146"/>
        <v>4542</v>
      </c>
      <c r="B4546" s="81" t="s">
        <v>186</v>
      </c>
      <c r="C4546" s="81" t="s">
        <v>9329</v>
      </c>
      <c r="D4546" s="81" t="s">
        <v>9330</v>
      </c>
      <c r="E4546" s="81">
        <v>1</v>
      </c>
      <c r="F4546" s="81" t="s">
        <v>6870</v>
      </c>
      <c r="G4546" s="81">
        <v>1</v>
      </c>
      <c r="H4546" s="82">
        <v>1259</v>
      </c>
      <c r="I4546" s="92">
        <v>0.28000000000000003</v>
      </c>
      <c r="J4546" s="78">
        <f t="shared" si="147"/>
        <v>906.48</v>
      </c>
    </row>
    <row r="4547" spans="1:10" ht="29">
      <c r="A4547" s="34">
        <f t="shared" si="146"/>
        <v>4543</v>
      </c>
      <c r="B4547" s="81" t="s">
        <v>186</v>
      </c>
      <c r="C4547" s="81" t="s">
        <v>9331</v>
      </c>
      <c r="D4547" s="81" t="s">
        <v>9332</v>
      </c>
      <c r="E4547" s="81">
        <v>1</v>
      </c>
      <c r="F4547" s="81" t="s">
        <v>6870</v>
      </c>
      <c r="G4547" s="81">
        <v>1</v>
      </c>
      <c r="H4547" s="82">
        <v>1505</v>
      </c>
      <c r="I4547" s="92">
        <v>0.28000000000000003</v>
      </c>
      <c r="J4547" s="78">
        <f t="shared" si="147"/>
        <v>1083.5999999999999</v>
      </c>
    </row>
    <row r="4548" spans="1:10" ht="43.5">
      <c r="A4548" s="34">
        <f t="shared" si="146"/>
        <v>4544</v>
      </c>
      <c r="B4548" s="81" t="s">
        <v>186</v>
      </c>
      <c r="C4548" s="81" t="s">
        <v>9333</v>
      </c>
      <c r="D4548" s="81" t="s">
        <v>9334</v>
      </c>
      <c r="E4548" s="81">
        <v>1</v>
      </c>
      <c r="F4548" s="81" t="s">
        <v>6870</v>
      </c>
      <c r="G4548" s="81">
        <v>1</v>
      </c>
      <c r="H4548" s="82">
        <v>1661</v>
      </c>
      <c r="I4548" s="92">
        <v>0.28000000000000003</v>
      </c>
      <c r="J4548" s="78">
        <f t="shared" si="147"/>
        <v>1195.9199999999998</v>
      </c>
    </row>
    <row r="4549" spans="1:10" ht="15.5">
      <c r="A4549" s="34">
        <f t="shared" si="146"/>
        <v>4545</v>
      </c>
      <c r="B4549" s="81" t="s">
        <v>186</v>
      </c>
      <c r="C4549" s="81" t="s">
        <v>9335</v>
      </c>
      <c r="D4549" s="81" t="s">
        <v>9336</v>
      </c>
      <c r="E4549" s="81">
        <v>1</v>
      </c>
      <c r="F4549" s="81" t="s">
        <v>6870</v>
      </c>
      <c r="G4549" s="81">
        <v>1</v>
      </c>
      <c r="H4549" s="82">
        <v>1093</v>
      </c>
      <c r="I4549" s="92">
        <v>0.28000000000000003</v>
      </c>
      <c r="J4549" s="78">
        <f t="shared" si="147"/>
        <v>786.95999999999992</v>
      </c>
    </row>
    <row r="4550" spans="1:10" ht="15.5">
      <c r="A4550" s="34">
        <f t="shared" si="146"/>
        <v>4546</v>
      </c>
      <c r="B4550" s="81" t="s">
        <v>186</v>
      </c>
      <c r="C4550" s="81" t="s">
        <v>9337</v>
      </c>
      <c r="D4550" s="81" t="s">
        <v>9338</v>
      </c>
      <c r="E4550" s="81">
        <v>1</v>
      </c>
      <c r="F4550" s="81" t="s">
        <v>6870</v>
      </c>
      <c r="G4550" s="81">
        <v>1</v>
      </c>
      <c r="H4550" s="82">
        <v>871.2</v>
      </c>
      <c r="I4550" s="92">
        <v>0.28000000000000003</v>
      </c>
      <c r="J4550" s="78">
        <f t="shared" si="147"/>
        <v>627.26400000000001</v>
      </c>
    </row>
    <row r="4551" spans="1:10" ht="43.5">
      <c r="A4551" s="34">
        <f t="shared" si="146"/>
        <v>4547</v>
      </c>
      <c r="B4551" s="81" t="s">
        <v>186</v>
      </c>
      <c r="C4551" s="81" t="s">
        <v>9339</v>
      </c>
      <c r="D4551" s="81" t="s">
        <v>9340</v>
      </c>
      <c r="E4551" s="81">
        <v>1</v>
      </c>
      <c r="F4551" s="81" t="s">
        <v>6870</v>
      </c>
      <c r="G4551" s="81">
        <v>1</v>
      </c>
      <c r="H4551" s="82">
        <v>1538</v>
      </c>
      <c r="I4551" s="92">
        <v>0.28000000000000003</v>
      </c>
      <c r="J4551" s="78">
        <f t="shared" si="147"/>
        <v>1107.3599999999999</v>
      </c>
    </row>
    <row r="4552" spans="1:10" ht="43.5">
      <c r="A4552" s="34">
        <f t="shared" si="146"/>
        <v>4548</v>
      </c>
      <c r="B4552" s="81" t="s">
        <v>186</v>
      </c>
      <c r="C4552" s="81" t="s">
        <v>9341</v>
      </c>
      <c r="D4552" s="81" t="s">
        <v>9342</v>
      </c>
      <c r="E4552" s="81">
        <v>1</v>
      </c>
      <c r="F4552" s="81" t="s">
        <v>6870</v>
      </c>
      <c r="G4552" s="81">
        <v>1</v>
      </c>
      <c r="H4552" s="82">
        <v>1716</v>
      </c>
      <c r="I4552" s="92">
        <v>0.28000000000000003</v>
      </c>
      <c r="J4552" s="78">
        <f t="shared" si="147"/>
        <v>1235.52</v>
      </c>
    </row>
    <row r="4553" spans="1:10" ht="15.5">
      <c r="A4553" s="34">
        <f t="shared" si="146"/>
        <v>4549</v>
      </c>
      <c r="B4553" s="81" t="s">
        <v>186</v>
      </c>
      <c r="C4553" s="81" t="s">
        <v>9343</v>
      </c>
      <c r="D4553" s="81" t="s">
        <v>9344</v>
      </c>
      <c r="E4553" s="81">
        <v>1</v>
      </c>
      <c r="F4553" s="81" t="s">
        <v>6870</v>
      </c>
      <c r="G4553" s="81">
        <v>1</v>
      </c>
      <c r="H4553" s="82">
        <v>648.4</v>
      </c>
      <c r="I4553" s="92">
        <v>0.28000000000000003</v>
      </c>
      <c r="J4553" s="78">
        <f t="shared" si="147"/>
        <v>466.84799999999996</v>
      </c>
    </row>
    <row r="4554" spans="1:10" ht="15.5">
      <c r="A4554" s="34">
        <f t="shared" si="146"/>
        <v>4550</v>
      </c>
      <c r="B4554" s="81" t="s">
        <v>186</v>
      </c>
      <c r="C4554" s="81" t="s">
        <v>9345</v>
      </c>
      <c r="D4554" s="81" t="s">
        <v>9346</v>
      </c>
      <c r="E4554" s="81">
        <v>1</v>
      </c>
      <c r="F4554" s="81" t="s">
        <v>6870</v>
      </c>
      <c r="G4554" s="81">
        <v>1</v>
      </c>
      <c r="H4554" s="82">
        <v>709.7</v>
      </c>
      <c r="I4554" s="92">
        <v>0.28000000000000003</v>
      </c>
      <c r="J4554" s="78">
        <f t="shared" si="147"/>
        <v>510.98400000000004</v>
      </c>
    </row>
    <row r="4555" spans="1:10" ht="15.5">
      <c r="A4555" s="34">
        <f t="shared" si="146"/>
        <v>4551</v>
      </c>
      <c r="B4555" s="81" t="s">
        <v>186</v>
      </c>
      <c r="C4555" s="81" t="s">
        <v>9347</v>
      </c>
      <c r="D4555" s="81" t="s">
        <v>9348</v>
      </c>
      <c r="E4555" s="81">
        <v>1</v>
      </c>
      <c r="F4555" s="81" t="s">
        <v>6870</v>
      </c>
      <c r="G4555" s="81">
        <v>1</v>
      </c>
      <c r="H4555" s="82">
        <v>450.1</v>
      </c>
      <c r="I4555" s="92">
        <v>0.28000000000000003</v>
      </c>
      <c r="J4555" s="78">
        <f t="shared" si="147"/>
        <v>324.072</v>
      </c>
    </row>
    <row r="4556" spans="1:10" ht="15.5">
      <c r="A4556" s="34">
        <f t="shared" si="146"/>
        <v>4552</v>
      </c>
      <c r="B4556" s="81" t="s">
        <v>186</v>
      </c>
      <c r="C4556" s="81" t="s">
        <v>9349</v>
      </c>
      <c r="D4556" s="81" t="s">
        <v>9350</v>
      </c>
      <c r="E4556" s="81">
        <v>1</v>
      </c>
      <c r="F4556" s="81" t="s">
        <v>6870</v>
      </c>
      <c r="G4556" s="81">
        <v>1</v>
      </c>
      <c r="H4556" s="82">
        <v>450.1</v>
      </c>
      <c r="I4556" s="92">
        <v>0.28000000000000003</v>
      </c>
      <c r="J4556" s="78">
        <f t="shared" si="147"/>
        <v>324.072</v>
      </c>
    </row>
    <row r="4557" spans="1:10" ht="15.5">
      <c r="A4557" s="34">
        <f t="shared" si="146"/>
        <v>4553</v>
      </c>
      <c r="B4557" s="81" t="s">
        <v>186</v>
      </c>
      <c r="C4557" s="81" t="s">
        <v>9351</v>
      </c>
      <c r="D4557" s="81" t="s">
        <v>9352</v>
      </c>
      <c r="E4557" s="81">
        <v>1</v>
      </c>
      <c r="F4557" s="81" t="s">
        <v>6870</v>
      </c>
      <c r="G4557" s="81">
        <v>1</v>
      </c>
      <c r="H4557" s="82">
        <v>531.4</v>
      </c>
      <c r="I4557" s="92">
        <v>0.28000000000000003</v>
      </c>
      <c r="J4557" s="78">
        <f t="shared" si="147"/>
        <v>382.60799999999995</v>
      </c>
    </row>
    <row r="4558" spans="1:10" ht="15.5">
      <c r="A4558" s="34">
        <f t="shared" si="146"/>
        <v>4554</v>
      </c>
      <c r="B4558" s="81" t="s">
        <v>186</v>
      </c>
      <c r="C4558" s="81" t="s">
        <v>9353</v>
      </c>
      <c r="D4558" s="81" t="s">
        <v>9354</v>
      </c>
      <c r="E4558" s="81">
        <v>1</v>
      </c>
      <c r="F4558" s="81" t="s">
        <v>6870</v>
      </c>
      <c r="G4558" s="81">
        <v>1</v>
      </c>
      <c r="H4558" s="82">
        <v>450.1</v>
      </c>
      <c r="I4558" s="92">
        <v>0.28000000000000003</v>
      </c>
      <c r="J4558" s="78">
        <f t="shared" si="147"/>
        <v>324.072</v>
      </c>
    </row>
    <row r="4559" spans="1:10" ht="15.5">
      <c r="A4559" s="34">
        <f t="shared" si="146"/>
        <v>4555</v>
      </c>
      <c r="B4559" s="81" t="s">
        <v>186</v>
      </c>
      <c r="C4559" s="81" t="s">
        <v>9355</v>
      </c>
      <c r="D4559" s="81" t="s">
        <v>9356</v>
      </c>
      <c r="E4559" s="81">
        <v>1</v>
      </c>
      <c r="F4559" s="81" t="s">
        <v>6870</v>
      </c>
      <c r="G4559" s="81">
        <v>1</v>
      </c>
      <c r="H4559" s="82">
        <v>648.4</v>
      </c>
      <c r="I4559" s="92">
        <v>0.28000000000000003</v>
      </c>
      <c r="J4559" s="78">
        <f t="shared" si="147"/>
        <v>466.84799999999996</v>
      </c>
    </row>
    <row r="4560" spans="1:10" ht="15.5">
      <c r="A4560" s="34">
        <f t="shared" si="146"/>
        <v>4556</v>
      </c>
      <c r="B4560" s="81" t="s">
        <v>186</v>
      </c>
      <c r="C4560" s="81" t="s">
        <v>9357</v>
      </c>
      <c r="D4560" s="81" t="s">
        <v>9358</v>
      </c>
      <c r="E4560" s="81">
        <v>1</v>
      </c>
      <c r="F4560" s="81" t="s">
        <v>6870</v>
      </c>
      <c r="G4560" s="81">
        <v>1</v>
      </c>
      <c r="H4560" s="82">
        <v>27.25</v>
      </c>
      <c r="I4560" s="92">
        <v>0.28000000000000003</v>
      </c>
      <c r="J4560" s="78">
        <f t="shared" si="147"/>
        <v>19.62</v>
      </c>
    </row>
    <row r="4561" spans="1:10" ht="15.5">
      <c r="A4561" s="34">
        <f t="shared" si="146"/>
        <v>4557</v>
      </c>
      <c r="B4561" s="81" t="s">
        <v>186</v>
      </c>
      <c r="C4561" s="81" t="s">
        <v>9359</v>
      </c>
      <c r="D4561" s="81" t="s">
        <v>9360</v>
      </c>
      <c r="E4561" s="81">
        <v>1</v>
      </c>
      <c r="F4561" s="81" t="s">
        <v>6870</v>
      </c>
      <c r="G4561" s="81">
        <v>1</v>
      </c>
      <c r="H4561" s="82">
        <v>16.25</v>
      </c>
      <c r="I4561" s="92">
        <v>0.28000000000000003</v>
      </c>
      <c r="J4561" s="78">
        <f t="shared" si="147"/>
        <v>11.7</v>
      </c>
    </row>
    <row r="4562" spans="1:10" ht="15.5">
      <c r="A4562" s="34">
        <f t="shared" si="146"/>
        <v>4558</v>
      </c>
      <c r="B4562" s="81" t="s">
        <v>186</v>
      </c>
      <c r="C4562" s="81" t="s">
        <v>9361</v>
      </c>
      <c r="D4562" s="81" t="s">
        <v>9362</v>
      </c>
      <c r="E4562" s="81">
        <v>1</v>
      </c>
      <c r="F4562" s="81" t="s">
        <v>6870</v>
      </c>
      <c r="G4562" s="81">
        <v>1</v>
      </c>
      <c r="H4562" s="82">
        <v>131.25</v>
      </c>
      <c r="I4562" s="92">
        <v>0.28000000000000003</v>
      </c>
      <c r="J4562" s="78">
        <f t="shared" si="147"/>
        <v>94.5</v>
      </c>
    </row>
    <row r="4563" spans="1:10" ht="15.5">
      <c r="A4563" s="34">
        <f t="shared" si="146"/>
        <v>4559</v>
      </c>
      <c r="B4563" s="81" t="s">
        <v>186</v>
      </c>
      <c r="C4563" s="81" t="s">
        <v>9363</v>
      </c>
      <c r="D4563" s="81" t="s">
        <v>9364</v>
      </c>
      <c r="E4563" s="81">
        <v>1</v>
      </c>
      <c r="F4563" s="81" t="s">
        <v>6870</v>
      </c>
      <c r="G4563" s="81">
        <v>1</v>
      </c>
      <c r="H4563" s="82">
        <v>196.25</v>
      </c>
      <c r="I4563" s="92">
        <v>0.28000000000000003</v>
      </c>
      <c r="J4563" s="78">
        <f t="shared" si="147"/>
        <v>141.29999999999998</v>
      </c>
    </row>
    <row r="4564" spans="1:10" ht="15.5">
      <c r="A4564" s="34">
        <f t="shared" si="146"/>
        <v>4560</v>
      </c>
      <c r="B4564" s="81" t="s">
        <v>186</v>
      </c>
      <c r="C4564" s="81" t="s">
        <v>9365</v>
      </c>
      <c r="D4564" s="81" t="s">
        <v>9366</v>
      </c>
      <c r="E4564" s="81">
        <v>1</v>
      </c>
      <c r="F4564" s="81" t="s">
        <v>6870</v>
      </c>
      <c r="G4564" s="81">
        <v>1</v>
      </c>
      <c r="H4564" s="82">
        <v>248.5</v>
      </c>
      <c r="I4564" s="92">
        <v>0.28000000000000003</v>
      </c>
      <c r="J4564" s="78">
        <f t="shared" si="147"/>
        <v>178.92</v>
      </c>
    </row>
    <row r="4565" spans="1:10" ht="15.5">
      <c r="A4565" s="34">
        <f t="shared" si="146"/>
        <v>4561</v>
      </c>
      <c r="B4565" s="81" t="s">
        <v>186</v>
      </c>
      <c r="C4565" s="81" t="s">
        <v>9367</v>
      </c>
      <c r="D4565" s="81" t="s">
        <v>9368</v>
      </c>
      <c r="E4565" s="81">
        <v>1</v>
      </c>
      <c r="F4565" s="81" t="s">
        <v>6870</v>
      </c>
      <c r="G4565" s="81">
        <v>1</v>
      </c>
      <c r="H4565" s="82">
        <v>131.25</v>
      </c>
      <c r="I4565" s="92">
        <v>0.28000000000000003</v>
      </c>
      <c r="J4565" s="78">
        <f t="shared" si="147"/>
        <v>94.5</v>
      </c>
    </row>
    <row r="4566" spans="1:10" ht="15.5">
      <c r="A4566" s="34">
        <f t="shared" si="146"/>
        <v>4562</v>
      </c>
      <c r="B4566" s="81" t="s">
        <v>186</v>
      </c>
      <c r="C4566" s="81" t="s">
        <v>9369</v>
      </c>
      <c r="D4566" s="81" t="s">
        <v>9370</v>
      </c>
      <c r="E4566" s="81">
        <v>1</v>
      </c>
      <c r="F4566" s="81" t="s">
        <v>6870</v>
      </c>
      <c r="G4566" s="81">
        <v>1</v>
      </c>
      <c r="H4566" s="82">
        <v>196.25</v>
      </c>
      <c r="I4566" s="92">
        <v>0.28000000000000003</v>
      </c>
      <c r="J4566" s="78">
        <f t="shared" si="147"/>
        <v>141.29999999999998</v>
      </c>
    </row>
    <row r="4567" spans="1:10" ht="15.5">
      <c r="A4567" s="34">
        <f t="shared" ref="A4567:A4630" si="148">SUM(A4566+1)</f>
        <v>4563</v>
      </c>
      <c r="B4567" s="81" t="s">
        <v>186</v>
      </c>
      <c r="C4567" s="81" t="s">
        <v>9371</v>
      </c>
      <c r="D4567" s="81" t="s">
        <v>9372</v>
      </c>
      <c r="E4567" s="81">
        <v>1</v>
      </c>
      <c r="F4567" s="81" t="s">
        <v>6870</v>
      </c>
      <c r="G4567" s="81">
        <v>1</v>
      </c>
      <c r="H4567" s="82">
        <v>196.25</v>
      </c>
      <c r="I4567" s="92">
        <v>0.28000000000000003</v>
      </c>
      <c r="J4567" s="78">
        <f t="shared" si="147"/>
        <v>141.29999999999998</v>
      </c>
    </row>
    <row r="4568" spans="1:10" ht="15.5">
      <c r="A4568" s="34">
        <f t="shared" si="148"/>
        <v>4564</v>
      </c>
      <c r="B4568" s="81" t="s">
        <v>186</v>
      </c>
      <c r="C4568" s="81" t="s">
        <v>9373</v>
      </c>
      <c r="D4568" s="81" t="s">
        <v>9374</v>
      </c>
      <c r="E4568" s="81">
        <v>1</v>
      </c>
      <c r="F4568" s="81" t="s">
        <v>6870</v>
      </c>
      <c r="G4568" s="81">
        <v>1</v>
      </c>
      <c r="H4568" s="82">
        <v>73</v>
      </c>
      <c r="I4568" s="92">
        <v>0.28000000000000003</v>
      </c>
      <c r="J4568" s="78">
        <f t="shared" si="147"/>
        <v>52.559999999999995</v>
      </c>
    </row>
    <row r="4569" spans="1:10" ht="15.5">
      <c r="A4569" s="34">
        <f t="shared" si="148"/>
        <v>4565</v>
      </c>
      <c r="B4569" s="81" t="s">
        <v>186</v>
      </c>
      <c r="C4569" s="81" t="s">
        <v>9375</v>
      </c>
      <c r="D4569" s="81" t="s">
        <v>9376</v>
      </c>
      <c r="E4569" s="81">
        <v>1</v>
      </c>
      <c r="F4569" s="81" t="s">
        <v>6870</v>
      </c>
      <c r="G4569" s="81">
        <v>1</v>
      </c>
      <c r="H4569" s="82">
        <v>215</v>
      </c>
      <c r="I4569" s="92">
        <v>0.28000000000000003</v>
      </c>
      <c r="J4569" s="78">
        <f t="shared" si="147"/>
        <v>154.79999999999998</v>
      </c>
    </row>
    <row r="4570" spans="1:10" ht="15.5">
      <c r="A4570" s="34">
        <f t="shared" si="148"/>
        <v>4566</v>
      </c>
      <c r="B4570" s="81" t="s">
        <v>186</v>
      </c>
      <c r="C4570" s="81" t="s">
        <v>9377</v>
      </c>
      <c r="D4570" s="81" t="s">
        <v>9378</v>
      </c>
      <c r="E4570" s="81">
        <v>1</v>
      </c>
      <c r="F4570" s="81" t="s">
        <v>6870</v>
      </c>
      <c r="G4570" s="81">
        <v>1</v>
      </c>
      <c r="H4570" s="82">
        <v>100.9</v>
      </c>
      <c r="I4570" s="92">
        <v>0.28000000000000003</v>
      </c>
      <c r="J4570" s="78">
        <f t="shared" si="147"/>
        <v>72.647999999999996</v>
      </c>
    </row>
    <row r="4571" spans="1:10" ht="15.5">
      <c r="A4571" s="34">
        <f t="shared" si="148"/>
        <v>4567</v>
      </c>
      <c r="B4571" s="81" t="s">
        <v>186</v>
      </c>
      <c r="C4571" s="81" t="s">
        <v>9379</v>
      </c>
      <c r="D4571" s="81" t="s">
        <v>9380</v>
      </c>
      <c r="E4571" s="81">
        <v>1</v>
      </c>
      <c r="F4571" s="81" t="s">
        <v>6870</v>
      </c>
      <c r="G4571" s="81">
        <v>1</v>
      </c>
      <c r="H4571" s="82">
        <v>296.39999999999998</v>
      </c>
      <c r="I4571" s="92">
        <v>0.28000000000000003</v>
      </c>
      <c r="J4571" s="78">
        <f t="shared" si="147"/>
        <v>213.40799999999999</v>
      </c>
    </row>
    <row r="4572" spans="1:10" ht="15.5">
      <c r="A4572" s="34">
        <f t="shared" si="148"/>
        <v>4568</v>
      </c>
      <c r="B4572" s="81" t="s">
        <v>186</v>
      </c>
      <c r="C4572" s="81" t="s">
        <v>9381</v>
      </c>
      <c r="D4572" s="81" t="s">
        <v>9382</v>
      </c>
      <c r="E4572" s="81">
        <v>1</v>
      </c>
      <c r="F4572" s="81" t="s">
        <v>6870</v>
      </c>
      <c r="G4572" s="81">
        <v>1</v>
      </c>
      <c r="H4572" s="82">
        <v>8334</v>
      </c>
      <c r="I4572" s="92">
        <v>0.28000000000000003</v>
      </c>
      <c r="J4572" s="78">
        <f t="shared" si="147"/>
        <v>6000.48</v>
      </c>
    </row>
    <row r="4573" spans="1:10" ht="29">
      <c r="A4573" s="34">
        <f t="shared" si="148"/>
        <v>4569</v>
      </c>
      <c r="B4573" s="81" t="s">
        <v>186</v>
      </c>
      <c r="C4573" s="81" t="s">
        <v>9383</v>
      </c>
      <c r="D4573" s="81" t="s">
        <v>9384</v>
      </c>
      <c r="E4573" s="81">
        <v>1</v>
      </c>
      <c r="F4573" s="81" t="s">
        <v>6870</v>
      </c>
      <c r="G4573" s="81">
        <v>1</v>
      </c>
      <c r="H4573" s="82">
        <v>10000</v>
      </c>
      <c r="I4573" s="92">
        <v>0.28000000000000003</v>
      </c>
      <c r="J4573" s="78">
        <f t="shared" si="147"/>
        <v>7200</v>
      </c>
    </row>
    <row r="4574" spans="1:10" ht="15.5">
      <c r="A4574" s="34">
        <f t="shared" si="148"/>
        <v>4570</v>
      </c>
      <c r="B4574" s="81" t="s">
        <v>186</v>
      </c>
      <c r="C4574" s="81" t="s">
        <v>9385</v>
      </c>
      <c r="D4574" s="81" t="s">
        <v>9386</v>
      </c>
      <c r="E4574" s="81">
        <v>1</v>
      </c>
      <c r="F4574" s="81" t="s">
        <v>6870</v>
      </c>
      <c r="G4574" s="81">
        <v>1</v>
      </c>
      <c r="H4574" s="82">
        <v>900</v>
      </c>
      <c r="I4574" s="92">
        <v>0.28000000000000003</v>
      </c>
      <c r="J4574" s="78">
        <f t="shared" si="147"/>
        <v>648</v>
      </c>
    </row>
    <row r="4575" spans="1:10" ht="15.5">
      <c r="A4575" s="34">
        <f t="shared" si="148"/>
        <v>4571</v>
      </c>
      <c r="B4575" s="81" t="s">
        <v>186</v>
      </c>
      <c r="C4575" s="81" t="s">
        <v>9387</v>
      </c>
      <c r="D4575" s="81" t="s">
        <v>9388</v>
      </c>
      <c r="E4575" s="81">
        <v>1</v>
      </c>
      <c r="F4575" s="81" t="s">
        <v>6870</v>
      </c>
      <c r="G4575" s="81">
        <v>1</v>
      </c>
      <c r="H4575" s="82">
        <v>557</v>
      </c>
      <c r="I4575" s="92">
        <v>0.28000000000000003</v>
      </c>
      <c r="J4575" s="78">
        <f t="shared" si="147"/>
        <v>401.03999999999996</v>
      </c>
    </row>
    <row r="4576" spans="1:10" ht="15.5">
      <c r="A4576" s="34">
        <f t="shared" si="148"/>
        <v>4572</v>
      </c>
      <c r="B4576" s="81" t="s">
        <v>186</v>
      </c>
      <c r="C4576" s="81" t="s">
        <v>9389</v>
      </c>
      <c r="D4576" s="81" t="s">
        <v>9390</v>
      </c>
      <c r="E4576" s="81">
        <v>1</v>
      </c>
      <c r="F4576" s="81" t="s">
        <v>6870</v>
      </c>
      <c r="G4576" s="81">
        <v>1</v>
      </c>
      <c r="H4576" s="82">
        <v>1000</v>
      </c>
      <c r="I4576" s="92">
        <v>0.28000000000000003</v>
      </c>
      <c r="J4576" s="78">
        <f t="shared" si="147"/>
        <v>720</v>
      </c>
    </row>
    <row r="4577" spans="1:10" ht="15.5">
      <c r="A4577" s="34">
        <f t="shared" si="148"/>
        <v>4573</v>
      </c>
      <c r="B4577" s="81" t="s">
        <v>186</v>
      </c>
      <c r="C4577" s="81" t="s">
        <v>9391</v>
      </c>
      <c r="D4577" s="81" t="s">
        <v>9392</v>
      </c>
      <c r="E4577" s="81">
        <v>1</v>
      </c>
      <c r="F4577" s="81" t="s">
        <v>6870</v>
      </c>
      <c r="G4577" s="81">
        <v>1</v>
      </c>
      <c r="H4577" s="82">
        <v>222</v>
      </c>
      <c r="I4577" s="92">
        <v>0.28000000000000003</v>
      </c>
      <c r="J4577" s="78">
        <f t="shared" si="147"/>
        <v>159.84</v>
      </c>
    </row>
    <row r="4578" spans="1:10" ht="15.5">
      <c r="A4578" s="34">
        <f t="shared" si="148"/>
        <v>4574</v>
      </c>
      <c r="B4578" s="81" t="s">
        <v>186</v>
      </c>
      <c r="C4578" s="81" t="s">
        <v>9393</v>
      </c>
      <c r="D4578" s="81" t="s">
        <v>9394</v>
      </c>
      <c r="E4578" s="81">
        <v>1</v>
      </c>
      <c r="F4578" s="81" t="s">
        <v>6870</v>
      </c>
      <c r="G4578" s="81">
        <v>1</v>
      </c>
      <c r="H4578" s="82">
        <v>900</v>
      </c>
      <c r="I4578" s="92">
        <v>0.28000000000000003</v>
      </c>
      <c r="J4578" s="78">
        <f t="shared" si="147"/>
        <v>648</v>
      </c>
    </row>
    <row r="4579" spans="1:10" ht="15.5">
      <c r="A4579" s="34">
        <f t="shared" si="148"/>
        <v>4575</v>
      </c>
      <c r="B4579" s="81" t="s">
        <v>186</v>
      </c>
      <c r="C4579" s="81" t="s">
        <v>9395</v>
      </c>
      <c r="D4579" s="81" t="s">
        <v>9396</v>
      </c>
      <c r="E4579" s="81">
        <v>1</v>
      </c>
      <c r="F4579" s="81" t="s">
        <v>6870</v>
      </c>
      <c r="G4579" s="81">
        <v>1</v>
      </c>
      <c r="H4579" s="82">
        <v>1528</v>
      </c>
      <c r="I4579" s="92">
        <v>0.28000000000000003</v>
      </c>
      <c r="J4579" s="78">
        <f t="shared" si="147"/>
        <v>1100.1599999999999</v>
      </c>
    </row>
    <row r="4580" spans="1:10" ht="29">
      <c r="A4580" s="34">
        <f t="shared" si="148"/>
        <v>4576</v>
      </c>
      <c r="B4580" s="81" t="s">
        <v>186</v>
      </c>
      <c r="C4580" s="81" t="s">
        <v>9397</v>
      </c>
      <c r="D4580" s="81" t="s">
        <v>9048</v>
      </c>
      <c r="E4580" s="81">
        <v>1</v>
      </c>
      <c r="F4580" s="81" t="s">
        <v>6870</v>
      </c>
      <c r="G4580" s="81">
        <v>1</v>
      </c>
      <c r="H4580" s="82">
        <v>83.9</v>
      </c>
      <c r="I4580" s="92">
        <v>0.28000000000000003</v>
      </c>
      <c r="J4580" s="78">
        <f t="shared" si="147"/>
        <v>60.408000000000001</v>
      </c>
    </row>
    <row r="4581" spans="1:10" ht="15.5">
      <c r="A4581" s="34">
        <f t="shared" si="148"/>
        <v>4577</v>
      </c>
      <c r="B4581" s="81" t="s">
        <v>186</v>
      </c>
      <c r="C4581" s="81" t="s">
        <v>9398</v>
      </c>
      <c r="D4581" s="81" t="s">
        <v>9399</v>
      </c>
      <c r="E4581" s="81">
        <v>1</v>
      </c>
      <c r="F4581" s="81" t="s">
        <v>6870</v>
      </c>
      <c r="G4581" s="81">
        <v>1</v>
      </c>
      <c r="H4581" s="82">
        <v>102</v>
      </c>
      <c r="I4581" s="92">
        <v>0.28000000000000003</v>
      </c>
      <c r="J4581" s="78">
        <f t="shared" si="147"/>
        <v>73.44</v>
      </c>
    </row>
    <row r="4582" spans="1:10" ht="29">
      <c r="A4582" s="34">
        <f t="shared" si="148"/>
        <v>4578</v>
      </c>
      <c r="B4582" s="81" t="s">
        <v>186</v>
      </c>
      <c r="C4582" s="81" t="s">
        <v>9400</v>
      </c>
      <c r="D4582" s="81" t="s">
        <v>9401</v>
      </c>
      <c r="E4582" s="81">
        <v>1</v>
      </c>
      <c r="F4582" s="81" t="s">
        <v>6870</v>
      </c>
      <c r="G4582" s="81">
        <v>1</v>
      </c>
      <c r="H4582" s="82">
        <v>77.7</v>
      </c>
      <c r="I4582" s="92">
        <v>0.28000000000000003</v>
      </c>
      <c r="J4582" s="78">
        <f t="shared" si="147"/>
        <v>55.944000000000003</v>
      </c>
    </row>
    <row r="4583" spans="1:10" ht="15.5">
      <c r="A4583" s="34">
        <f t="shared" si="148"/>
        <v>4579</v>
      </c>
      <c r="B4583" s="81" t="s">
        <v>186</v>
      </c>
      <c r="C4583" s="81" t="s">
        <v>9402</v>
      </c>
      <c r="D4583" s="81" t="s">
        <v>9403</v>
      </c>
      <c r="E4583" s="81">
        <v>1</v>
      </c>
      <c r="F4583" s="81" t="s">
        <v>6870</v>
      </c>
      <c r="G4583" s="81">
        <v>1</v>
      </c>
      <c r="H4583" s="82">
        <v>1111</v>
      </c>
      <c r="I4583" s="92">
        <v>0.28000000000000003</v>
      </c>
      <c r="J4583" s="78">
        <f t="shared" si="147"/>
        <v>799.92</v>
      </c>
    </row>
    <row r="4584" spans="1:10" ht="15.5">
      <c r="A4584" s="34">
        <f t="shared" si="148"/>
        <v>4580</v>
      </c>
      <c r="B4584" s="81" t="s">
        <v>186</v>
      </c>
      <c r="C4584" s="81" t="s">
        <v>9404</v>
      </c>
      <c r="D4584" s="81" t="s">
        <v>9405</v>
      </c>
      <c r="E4584" s="81">
        <v>1</v>
      </c>
      <c r="F4584" s="81" t="s">
        <v>6870</v>
      </c>
      <c r="G4584" s="81">
        <v>1</v>
      </c>
      <c r="H4584" s="82">
        <v>306</v>
      </c>
      <c r="I4584" s="92">
        <v>0.28000000000000003</v>
      </c>
      <c r="J4584" s="78">
        <f t="shared" si="147"/>
        <v>220.32</v>
      </c>
    </row>
    <row r="4585" spans="1:10" ht="15.5">
      <c r="A4585" s="34">
        <f t="shared" si="148"/>
        <v>4581</v>
      </c>
      <c r="B4585" s="81" t="s">
        <v>186</v>
      </c>
      <c r="C4585" s="81" t="s">
        <v>9406</v>
      </c>
      <c r="D4585" s="81" t="s">
        <v>9407</v>
      </c>
      <c r="E4585" s="81">
        <v>1</v>
      </c>
      <c r="F4585" s="81" t="s">
        <v>6870</v>
      </c>
      <c r="G4585" s="81">
        <v>1</v>
      </c>
      <c r="H4585" s="82">
        <v>550</v>
      </c>
      <c r="I4585" s="92">
        <v>0.28000000000000003</v>
      </c>
      <c r="J4585" s="78">
        <f t="shared" si="147"/>
        <v>396</v>
      </c>
    </row>
    <row r="4586" spans="1:10" ht="15.5">
      <c r="A4586" s="34">
        <f t="shared" si="148"/>
        <v>4582</v>
      </c>
      <c r="B4586" s="81" t="s">
        <v>186</v>
      </c>
      <c r="C4586" s="81" t="s">
        <v>9408</v>
      </c>
      <c r="D4586" s="81" t="s">
        <v>9409</v>
      </c>
      <c r="E4586" s="81">
        <v>1</v>
      </c>
      <c r="F4586" s="81" t="s">
        <v>6870</v>
      </c>
      <c r="G4586" s="81">
        <v>1</v>
      </c>
      <c r="H4586" s="82">
        <v>123</v>
      </c>
      <c r="I4586" s="92">
        <v>0.28000000000000003</v>
      </c>
      <c r="J4586" s="78">
        <f t="shared" si="147"/>
        <v>88.56</v>
      </c>
    </row>
    <row r="4587" spans="1:10" ht="15.5">
      <c r="A4587" s="34">
        <f t="shared" si="148"/>
        <v>4583</v>
      </c>
      <c r="B4587" s="81" t="s">
        <v>186</v>
      </c>
      <c r="C4587" s="81" t="s">
        <v>9410</v>
      </c>
      <c r="D4587" s="81" t="s">
        <v>9411</v>
      </c>
      <c r="E4587" s="81">
        <v>1</v>
      </c>
      <c r="F4587" s="81" t="s">
        <v>6870</v>
      </c>
      <c r="G4587" s="81">
        <v>1</v>
      </c>
      <c r="H4587" s="82">
        <v>550</v>
      </c>
      <c r="I4587" s="92">
        <v>0.28000000000000003</v>
      </c>
      <c r="J4587" s="78">
        <f t="shared" si="147"/>
        <v>396</v>
      </c>
    </row>
    <row r="4588" spans="1:10" ht="29">
      <c r="A4588" s="34">
        <f t="shared" si="148"/>
        <v>4584</v>
      </c>
      <c r="B4588" s="81" t="s">
        <v>186</v>
      </c>
      <c r="C4588" s="81" t="s">
        <v>9412</v>
      </c>
      <c r="D4588" s="81" t="s">
        <v>9413</v>
      </c>
      <c r="E4588" s="81">
        <v>1</v>
      </c>
      <c r="F4588" s="81" t="s">
        <v>6870</v>
      </c>
      <c r="G4588" s="81">
        <v>1</v>
      </c>
      <c r="H4588" s="82">
        <v>235</v>
      </c>
      <c r="I4588" s="92">
        <v>0.28000000000000003</v>
      </c>
      <c r="J4588" s="78">
        <f t="shared" si="147"/>
        <v>169.2</v>
      </c>
    </row>
    <row r="4589" spans="1:10" ht="29">
      <c r="A4589" s="34">
        <f t="shared" si="148"/>
        <v>4585</v>
      </c>
      <c r="B4589" s="81" t="s">
        <v>186</v>
      </c>
      <c r="C4589" s="81" t="s">
        <v>9414</v>
      </c>
      <c r="D4589" s="81" t="s">
        <v>9415</v>
      </c>
      <c r="E4589" s="81">
        <v>1</v>
      </c>
      <c r="F4589" s="81" t="s">
        <v>6870</v>
      </c>
      <c r="G4589" s="81">
        <v>1</v>
      </c>
      <c r="H4589" s="82">
        <v>121</v>
      </c>
      <c r="I4589" s="92">
        <v>0.28000000000000003</v>
      </c>
      <c r="J4589" s="78">
        <f t="shared" si="147"/>
        <v>87.11999999999999</v>
      </c>
    </row>
    <row r="4590" spans="1:10" ht="29">
      <c r="A4590" s="34">
        <f t="shared" si="148"/>
        <v>4586</v>
      </c>
      <c r="B4590" s="81" t="s">
        <v>186</v>
      </c>
      <c r="C4590" s="81" t="s">
        <v>9416</v>
      </c>
      <c r="D4590" s="81" t="s">
        <v>9417</v>
      </c>
      <c r="E4590" s="81">
        <v>1</v>
      </c>
      <c r="F4590" s="81" t="s">
        <v>6870</v>
      </c>
      <c r="G4590" s="81">
        <v>1</v>
      </c>
      <c r="H4590" s="82">
        <v>118</v>
      </c>
      <c r="I4590" s="92">
        <v>0.28000000000000003</v>
      </c>
      <c r="J4590" s="78">
        <f t="shared" si="147"/>
        <v>84.96</v>
      </c>
    </row>
    <row r="4591" spans="1:10" ht="29">
      <c r="A4591" s="34">
        <f t="shared" si="148"/>
        <v>4587</v>
      </c>
      <c r="B4591" s="81" t="s">
        <v>186</v>
      </c>
      <c r="C4591" s="81" t="s">
        <v>9418</v>
      </c>
      <c r="D4591" s="81" t="s">
        <v>9419</v>
      </c>
      <c r="E4591" s="81">
        <v>1</v>
      </c>
      <c r="F4591" s="81" t="s">
        <v>6870</v>
      </c>
      <c r="G4591" s="81">
        <v>1</v>
      </c>
      <c r="H4591" s="82">
        <v>242</v>
      </c>
      <c r="I4591" s="92">
        <v>0.28000000000000003</v>
      </c>
      <c r="J4591" s="78">
        <f t="shared" si="147"/>
        <v>174.23999999999998</v>
      </c>
    </row>
    <row r="4592" spans="1:10" ht="43.5">
      <c r="A4592" s="34">
        <f t="shared" si="148"/>
        <v>4588</v>
      </c>
      <c r="B4592" s="81" t="s">
        <v>186</v>
      </c>
      <c r="C4592" s="81" t="s">
        <v>9420</v>
      </c>
      <c r="D4592" s="81" t="s">
        <v>9421</v>
      </c>
      <c r="E4592" s="81">
        <v>1</v>
      </c>
      <c r="F4592" s="81" t="s">
        <v>6870</v>
      </c>
      <c r="G4592" s="81">
        <v>1</v>
      </c>
      <c r="H4592" s="82">
        <v>2841</v>
      </c>
      <c r="I4592" s="92">
        <v>0.28000000000000003</v>
      </c>
      <c r="J4592" s="78">
        <f t="shared" si="147"/>
        <v>2045.52</v>
      </c>
    </row>
    <row r="4593" spans="1:10" ht="29">
      <c r="A4593" s="34">
        <f t="shared" si="148"/>
        <v>4589</v>
      </c>
      <c r="B4593" s="81" t="s">
        <v>186</v>
      </c>
      <c r="C4593" s="81" t="s">
        <v>9422</v>
      </c>
      <c r="D4593" s="81" t="s">
        <v>9423</v>
      </c>
      <c r="E4593" s="81">
        <v>1</v>
      </c>
      <c r="F4593" s="81" t="s">
        <v>6870</v>
      </c>
      <c r="G4593" s="81">
        <v>1</v>
      </c>
      <c r="H4593" s="82">
        <v>4329</v>
      </c>
      <c r="I4593" s="92">
        <v>0.28000000000000003</v>
      </c>
      <c r="J4593" s="78">
        <f t="shared" ref="J4593:J4656" si="149">H4593*(1-I4593)</f>
        <v>3116.88</v>
      </c>
    </row>
    <row r="4594" spans="1:10" ht="29">
      <c r="A4594" s="34">
        <f t="shared" si="148"/>
        <v>4590</v>
      </c>
      <c r="B4594" s="81" t="s">
        <v>186</v>
      </c>
      <c r="C4594" s="81" t="s">
        <v>9424</v>
      </c>
      <c r="D4594" s="81" t="s">
        <v>9425</v>
      </c>
      <c r="E4594" s="81">
        <v>1</v>
      </c>
      <c r="F4594" s="81" t="s">
        <v>6870</v>
      </c>
      <c r="G4594" s="81">
        <v>1</v>
      </c>
      <c r="H4594" s="82">
        <v>4436</v>
      </c>
      <c r="I4594" s="92">
        <v>0.28000000000000003</v>
      </c>
      <c r="J4594" s="78">
        <f t="shared" si="149"/>
        <v>3193.92</v>
      </c>
    </row>
    <row r="4595" spans="1:10" ht="29">
      <c r="A4595" s="34">
        <f t="shared" si="148"/>
        <v>4591</v>
      </c>
      <c r="B4595" s="81" t="s">
        <v>186</v>
      </c>
      <c r="C4595" s="81" t="s">
        <v>9426</v>
      </c>
      <c r="D4595" s="81" t="s">
        <v>9427</v>
      </c>
      <c r="E4595" s="81">
        <v>1</v>
      </c>
      <c r="F4595" s="81" t="s">
        <v>6870</v>
      </c>
      <c r="G4595" s="81">
        <v>1</v>
      </c>
      <c r="H4595" s="82">
        <v>5082</v>
      </c>
      <c r="I4595" s="92">
        <v>0.28000000000000003</v>
      </c>
      <c r="J4595" s="78">
        <f t="shared" si="149"/>
        <v>3659.04</v>
      </c>
    </row>
    <row r="4596" spans="1:10" ht="29">
      <c r="A4596" s="34">
        <f t="shared" si="148"/>
        <v>4592</v>
      </c>
      <c r="B4596" s="81" t="s">
        <v>186</v>
      </c>
      <c r="C4596" s="81" t="s">
        <v>9428</v>
      </c>
      <c r="D4596" s="81" t="s">
        <v>9429</v>
      </c>
      <c r="E4596" s="81">
        <v>1</v>
      </c>
      <c r="F4596" s="81" t="s">
        <v>6870</v>
      </c>
      <c r="G4596" s="81">
        <v>1</v>
      </c>
      <c r="H4596" s="82">
        <v>4436</v>
      </c>
      <c r="I4596" s="92">
        <v>0.28000000000000003</v>
      </c>
      <c r="J4596" s="78">
        <f t="shared" si="149"/>
        <v>3193.92</v>
      </c>
    </row>
    <row r="4597" spans="1:10" ht="29">
      <c r="A4597" s="34">
        <f t="shared" si="148"/>
        <v>4593</v>
      </c>
      <c r="B4597" s="81" t="s">
        <v>186</v>
      </c>
      <c r="C4597" s="81" t="s">
        <v>9430</v>
      </c>
      <c r="D4597" s="81" t="s">
        <v>9431</v>
      </c>
      <c r="E4597" s="81">
        <v>1</v>
      </c>
      <c r="F4597" s="81" t="s">
        <v>6870</v>
      </c>
      <c r="G4597" s="81">
        <v>1</v>
      </c>
      <c r="H4597" s="82">
        <v>5082</v>
      </c>
      <c r="I4597" s="92">
        <v>0.28000000000000003</v>
      </c>
      <c r="J4597" s="78">
        <f t="shared" si="149"/>
        <v>3659.04</v>
      </c>
    </row>
    <row r="4598" spans="1:10" ht="29">
      <c r="A4598" s="34">
        <f t="shared" si="148"/>
        <v>4594</v>
      </c>
      <c r="B4598" s="81" t="s">
        <v>186</v>
      </c>
      <c r="C4598" s="81" t="s">
        <v>9432</v>
      </c>
      <c r="D4598" s="81" t="s">
        <v>9433</v>
      </c>
      <c r="E4598" s="81">
        <v>1</v>
      </c>
      <c r="F4598" s="81" t="s">
        <v>6870</v>
      </c>
      <c r="G4598" s="81">
        <v>1</v>
      </c>
      <c r="H4598" s="82">
        <v>3827</v>
      </c>
      <c r="I4598" s="92">
        <v>0.28000000000000003</v>
      </c>
      <c r="J4598" s="78">
        <f t="shared" si="149"/>
        <v>2755.44</v>
      </c>
    </row>
    <row r="4599" spans="1:10" ht="29">
      <c r="A4599" s="34">
        <f t="shared" si="148"/>
        <v>4595</v>
      </c>
      <c r="B4599" s="81" t="s">
        <v>186</v>
      </c>
      <c r="C4599" s="81" t="s">
        <v>9434</v>
      </c>
      <c r="D4599" s="81" t="s">
        <v>9435</v>
      </c>
      <c r="E4599" s="81">
        <v>1</v>
      </c>
      <c r="F4599" s="81" t="s">
        <v>6870</v>
      </c>
      <c r="G4599" s="81">
        <v>1</v>
      </c>
      <c r="H4599" s="82">
        <v>3420</v>
      </c>
      <c r="I4599" s="92">
        <v>0.28000000000000003</v>
      </c>
      <c r="J4599" s="78">
        <f t="shared" si="149"/>
        <v>2462.4</v>
      </c>
    </row>
    <row r="4600" spans="1:10" ht="15.5">
      <c r="A4600" s="34">
        <f t="shared" si="148"/>
        <v>4596</v>
      </c>
      <c r="B4600" s="81" t="s">
        <v>186</v>
      </c>
      <c r="C4600" s="81" t="s">
        <v>9436</v>
      </c>
      <c r="D4600" s="81" t="s">
        <v>9437</v>
      </c>
      <c r="E4600" s="81">
        <v>1</v>
      </c>
      <c r="F4600" s="81" t="s">
        <v>6870</v>
      </c>
      <c r="G4600" s="81">
        <v>1</v>
      </c>
      <c r="H4600" s="82">
        <v>24</v>
      </c>
      <c r="I4600" s="92">
        <v>0.28000000000000003</v>
      </c>
      <c r="J4600" s="78">
        <f t="shared" si="149"/>
        <v>17.28</v>
      </c>
    </row>
    <row r="4601" spans="1:10" ht="15.5">
      <c r="A4601" s="34">
        <f t="shared" si="148"/>
        <v>4597</v>
      </c>
      <c r="B4601" s="81" t="s">
        <v>186</v>
      </c>
      <c r="C4601" s="81" t="s">
        <v>9438</v>
      </c>
      <c r="D4601" s="81" t="s">
        <v>9439</v>
      </c>
      <c r="E4601" s="81">
        <v>1</v>
      </c>
      <c r="F4601" s="81" t="s">
        <v>6870</v>
      </c>
      <c r="G4601" s="81">
        <v>1</v>
      </c>
      <c r="H4601" s="82">
        <v>73</v>
      </c>
      <c r="I4601" s="92">
        <v>0.28000000000000003</v>
      </c>
      <c r="J4601" s="78">
        <f t="shared" si="149"/>
        <v>52.559999999999995</v>
      </c>
    </row>
    <row r="4602" spans="1:10" ht="15.5">
      <c r="A4602" s="34">
        <f t="shared" si="148"/>
        <v>4598</v>
      </c>
      <c r="B4602" s="81" t="s">
        <v>186</v>
      </c>
      <c r="C4602" s="81" t="s">
        <v>9440</v>
      </c>
      <c r="D4602" s="81" t="s">
        <v>9441</v>
      </c>
      <c r="E4602" s="81">
        <v>1</v>
      </c>
      <c r="F4602" s="81" t="s">
        <v>6870</v>
      </c>
      <c r="G4602" s="81">
        <v>1</v>
      </c>
      <c r="H4602" s="82">
        <v>85.75</v>
      </c>
      <c r="I4602" s="92">
        <v>0.28000000000000003</v>
      </c>
      <c r="J4602" s="78">
        <f t="shared" si="149"/>
        <v>61.739999999999995</v>
      </c>
    </row>
    <row r="4603" spans="1:10" ht="15.5">
      <c r="A4603" s="34">
        <f t="shared" si="148"/>
        <v>4599</v>
      </c>
      <c r="B4603" s="81" t="s">
        <v>186</v>
      </c>
      <c r="C4603" s="81" t="s">
        <v>9442</v>
      </c>
      <c r="D4603" s="81" t="s">
        <v>9443</v>
      </c>
      <c r="E4603" s="81">
        <v>1</v>
      </c>
      <c r="F4603" s="81" t="s">
        <v>6870</v>
      </c>
      <c r="G4603" s="81">
        <v>1</v>
      </c>
      <c r="H4603" s="82">
        <v>46</v>
      </c>
      <c r="I4603" s="92">
        <v>0.28000000000000003</v>
      </c>
      <c r="J4603" s="78">
        <f t="shared" si="149"/>
        <v>33.119999999999997</v>
      </c>
    </row>
    <row r="4604" spans="1:10" ht="15.5">
      <c r="A4604" s="34">
        <f t="shared" si="148"/>
        <v>4600</v>
      </c>
      <c r="B4604" s="81" t="s">
        <v>186</v>
      </c>
      <c r="C4604" s="81" t="s">
        <v>9444</v>
      </c>
      <c r="D4604" s="81" t="s">
        <v>9445</v>
      </c>
      <c r="E4604" s="81">
        <v>1</v>
      </c>
      <c r="F4604" s="81" t="s">
        <v>6870</v>
      </c>
      <c r="G4604" s="81">
        <v>1</v>
      </c>
      <c r="H4604" s="82">
        <v>19</v>
      </c>
      <c r="I4604" s="92">
        <v>0.28000000000000003</v>
      </c>
      <c r="J4604" s="78">
        <f t="shared" si="149"/>
        <v>13.68</v>
      </c>
    </row>
    <row r="4605" spans="1:10" ht="15.5">
      <c r="A4605" s="34">
        <f t="shared" si="148"/>
        <v>4601</v>
      </c>
      <c r="B4605" s="81" t="s">
        <v>186</v>
      </c>
      <c r="C4605" s="81" t="s">
        <v>9446</v>
      </c>
      <c r="D4605" s="81" t="s">
        <v>9447</v>
      </c>
      <c r="E4605" s="81">
        <v>1</v>
      </c>
      <c r="F4605" s="81" t="s">
        <v>6870</v>
      </c>
      <c r="G4605" s="81">
        <v>1</v>
      </c>
      <c r="H4605" s="82">
        <v>22</v>
      </c>
      <c r="I4605" s="92">
        <v>0.28000000000000003</v>
      </c>
      <c r="J4605" s="78">
        <f t="shared" si="149"/>
        <v>15.84</v>
      </c>
    </row>
    <row r="4606" spans="1:10" ht="15.5">
      <c r="A4606" s="34">
        <f t="shared" si="148"/>
        <v>4602</v>
      </c>
      <c r="B4606" s="81" t="s">
        <v>186</v>
      </c>
      <c r="C4606" s="81" t="s">
        <v>9448</v>
      </c>
      <c r="D4606" s="81" t="s">
        <v>9449</v>
      </c>
      <c r="E4606" s="81">
        <v>1</v>
      </c>
      <c r="F4606" s="81" t="s">
        <v>6870</v>
      </c>
      <c r="G4606" s="81">
        <v>1</v>
      </c>
      <c r="H4606" s="82">
        <v>229.5</v>
      </c>
      <c r="I4606" s="92">
        <v>0.28000000000000003</v>
      </c>
      <c r="J4606" s="78">
        <f t="shared" si="149"/>
        <v>165.23999999999998</v>
      </c>
    </row>
    <row r="4607" spans="1:10" ht="15.5">
      <c r="A4607" s="34">
        <f t="shared" si="148"/>
        <v>4603</v>
      </c>
      <c r="B4607" s="81" t="s">
        <v>186</v>
      </c>
      <c r="C4607" s="81" t="s">
        <v>9450</v>
      </c>
      <c r="D4607" s="81" t="s">
        <v>9451</v>
      </c>
      <c r="E4607" s="81">
        <v>1</v>
      </c>
      <c r="F4607" s="81" t="s">
        <v>6870</v>
      </c>
      <c r="G4607" s="81">
        <v>1</v>
      </c>
      <c r="H4607" s="82">
        <v>229.5</v>
      </c>
      <c r="I4607" s="92">
        <v>0.28000000000000003</v>
      </c>
      <c r="J4607" s="78">
        <f t="shared" si="149"/>
        <v>165.23999999999998</v>
      </c>
    </row>
    <row r="4608" spans="1:10" ht="15.5">
      <c r="A4608" s="34">
        <f t="shared" si="148"/>
        <v>4604</v>
      </c>
      <c r="B4608" s="81" t="s">
        <v>186</v>
      </c>
      <c r="C4608" s="81" t="s">
        <v>9452</v>
      </c>
      <c r="D4608" s="81" t="s">
        <v>9453</v>
      </c>
      <c r="E4608" s="81">
        <v>1</v>
      </c>
      <c r="F4608" s="81" t="s">
        <v>6870</v>
      </c>
      <c r="G4608" s="81">
        <v>1</v>
      </c>
      <c r="H4608" s="82">
        <v>1680.25</v>
      </c>
      <c r="I4608" s="92">
        <v>0.28000000000000003</v>
      </c>
      <c r="J4608" s="78">
        <f t="shared" si="149"/>
        <v>1209.78</v>
      </c>
    </row>
    <row r="4609" spans="1:10" ht="15.5">
      <c r="A4609" s="34">
        <f t="shared" si="148"/>
        <v>4605</v>
      </c>
      <c r="B4609" s="81" t="s">
        <v>186</v>
      </c>
      <c r="C4609" s="81" t="s">
        <v>9454</v>
      </c>
      <c r="D4609" s="81" t="s">
        <v>9455</v>
      </c>
      <c r="E4609" s="81">
        <v>1</v>
      </c>
      <c r="F4609" s="81" t="s">
        <v>6870</v>
      </c>
      <c r="G4609" s="81">
        <v>1</v>
      </c>
      <c r="H4609" s="82">
        <v>141</v>
      </c>
      <c r="I4609" s="92">
        <v>0.28000000000000003</v>
      </c>
      <c r="J4609" s="78">
        <f t="shared" si="149"/>
        <v>101.52</v>
      </c>
    </row>
    <row r="4610" spans="1:10" ht="15.5">
      <c r="A4610" s="34">
        <f t="shared" si="148"/>
        <v>4606</v>
      </c>
      <c r="B4610" s="81" t="s">
        <v>186</v>
      </c>
      <c r="C4610" s="81" t="s">
        <v>9456</v>
      </c>
      <c r="D4610" s="81" t="s">
        <v>9457</v>
      </c>
      <c r="E4610" s="81">
        <v>1</v>
      </c>
      <c r="F4610" s="81" t="s">
        <v>6870</v>
      </c>
      <c r="G4610" s="81">
        <v>1</v>
      </c>
      <c r="H4610" s="82">
        <v>156</v>
      </c>
      <c r="I4610" s="92">
        <v>0.28000000000000003</v>
      </c>
      <c r="J4610" s="78">
        <f t="shared" si="149"/>
        <v>112.32</v>
      </c>
    </row>
    <row r="4611" spans="1:10" ht="15.5">
      <c r="A4611" s="34">
        <f t="shared" si="148"/>
        <v>4607</v>
      </c>
      <c r="B4611" s="81" t="s">
        <v>186</v>
      </c>
      <c r="C4611" s="81" t="s">
        <v>9458</v>
      </c>
      <c r="D4611" s="81" t="s">
        <v>9459</v>
      </c>
      <c r="E4611" s="81">
        <v>1</v>
      </c>
      <c r="F4611" s="81" t="s">
        <v>6870</v>
      </c>
      <c r="G4611" s="81">
        <v>1</v>
      </c>
      <c r="H4611" s="82">
        <v>93</v>
      </c>
      <c r="I4611" s="92">
        <v>0.28000000000000003</v>
      </c>
      <c r="J4611" s="78">
        <f t="shared" si="149"/>
        <v>66.959999999999994</v>
      </c>
    </row>
    <row r="4612" spans="1:10" ht="15.5">
      <c r="A4612" s="34">
        <f t="shared" si="148"/>
        <v>4608</v>
      </c>
      <c r="B4612" s="81" t="s">
        <v>186</v>
      </c>
      <c r="C4612" s="81" t="s">
        <v>9460</v>
      </c>
      <c r="D4612" s="81" t="s">
        <v>9461</v>
      </c>
      <c r="E4612" s="81">
        <v>1</v>
      </c>
      <c r="F4612" s="81" t="s">
        <v>6870</v>
      </c>
      <c r="G4612" s="81">
        <v>1</v>
      </c>
      <c r="H4612" s="82">
        <v>79</v>
      </c>
      <c r="I4612" s="92">
        <v>0.28000000000000003</v>
      </c>
      <c r="J4612" s="78">
        <f t="shared" si="149"/>
        <v>56.879999999999995</v>
      </c>
    </row>
    <row r="4613" spans="1:10" ht="15.5">
      <c r="A4613" s="34">
        <f t="shared" si="148"/>
        <v>4609</v>
      </c>
      <c r="B4613" s="81" t="s">
        <v>186</v>
      </c>
      <c r="C4613" s="81" t="s">
        <v>9462</v>
      </c>
      <c r="D4613" s="81" t="s">
        <v>9463</v>
      </c>
      <c r="E4613" s="81">
        <v>1</v>
      </c>
      <c r="F4613" s="81" t="s">
        <v>6870</v>
      </c>
      <c r="G4613" s="81">
        <v>1</v>
      </c>
      <c r="H4613" s="82">
        <v>66</v>
      </c>
      <c r="I4613" s="92">
        <v>0.28000000000000003</v>
      </c>
      <c r="J4613" s="78">
        <f t="shared" si="149"/>
        <v>47.519999999999996</v>
      </c>
    </row>
    <row r="4614" spans="1:10" ht="15.5">
      <c r="A4614" s="34">
        <f t="shared" si="148"/>
        <v>4610</v>
      </c>
      <c r="B4614" s="81" t="s">
        <v>186</v>
      </c>
      <c r="C4614" s="81" t="s">
        <v>9464</v>
      </c>
      <c r="D4614" s="81" t="s">
        <v>9465</v>
      </c>
      <c r="E4614" s="81">
        <v>1</v>
      </c>
      <c r="F4614" s="81" t="s">
        <v>6870</v>
      </c>
      <c r="G4614" s="81">
        <v>1</v>
      </c>
      <c r="H4614" s="82">
        <v>79</v>
      </c>
      <c r="I4614" s="92">
        <v>0.28000000000000003</v>
      </c>
      <c r="J4614" s="78">
        <f t="shared" si="149"/>
        <v>56.879999999999995</v>
      </c>
    </row>
    <row r="4615" spans="1:10" ht="15.5">
      <c r="A4615" s="34">
        <f t="shared" si="148"/>
        <v>4611</v>
      </c>
      <c r="B4615" s="81" t="s">
        <v>186</v>
      </c>
      <c r="C4615" s="81" t="s">
        <v>9466</v>
      </c>
      <c r="D4615" s="81" t="s">
        <v>9467</v>
      </c>
      <c r="E4615" s="81">
        <v>1</v>
      </c>
      <c r="F4615" s="81" t="s">
        <v>6870</v>
      </c>
      <c r="G4615" s="81">
        <v>1</v>
      </c>
      <c r="H4615" s="82">
        <v>62</v>
      </c>
      <c r="I4615" s="92">
        <v>0.28000000000000003</v>
      </c>
      <c r="J4615" s="78">
        <f t="shared" si="149"/>
        <v>44.64</v>
      </c>
    </row>
    <row r="4616" spans="1:10" ht="15.5">
      <c r="A4616" s="34">
        <f t="shared" si="148"/>
        <v>4612</v>
      </c>
      <c r="B4616" s="81" t="s">
        <v>186</v>
      </c>
      <c r="C4616" s="81" t="s">
        <v>9468</v>
      </c>
      <c r="D4616" s="81" t="s">
        <v>9469</v>
      </c>
      <c r="E4616" s="81">
        <v>1</v>
      </c>
      <c r="F4616" s="81" t="s">
        <v>6870</v>
      </c>
      <c r="G4616" s="81">
        <v>1</v>
      </c>
      <c r="H4616" s="82">
        <v>184</v>
      </c>
      <c r="I4616" s="92">
        <v>0.28000000000000003</v>
      </c>
      <c r="J4616" s="78">
        <f t="shared" si="149"/>
        <v>132.47999999999999</v>
      </c>
    </row>
    <row r="4617" spans="1:10" ht="15.5">
      <c r="A4617" s="34">
        <f t="shared" si="148"/>
        <v>4613</v>
      </c>
      <c r="B4617" s="81" t="s">
        <v>186</v>
      </c>
      <c r="C4617" s="81" t="s">
        <v>9470</v>
      </c>
      <c r="D4617" s="81" t="s">
        <v>9471</v>
      </c>
      <c r="E4617" s="81">
        <v>1</v>
      </c>
      <c r="F4617" s="81" t="s">
        <v>6870</v>
      </c>
      <c r="G4617" s="81">
        <v>1</v>
      </c>
      <c r="H4617" s="82">
        <v>109</v>
      </c>
      <c r="I4617" s="92">
        <v>0.28000000000000003</v>
      </c>
      <c r="J4617" s="78">
        <f t="shared" si="149"/>
        <v>78.48</v>
      </c>
    </row>
    <row r="4618" spans="1:10" ht="15.5">
      <c r="A4618" s="34">
        <f t="shared" si="148"/>
        <v>4614</v>
      </c>
      <c r="B4618" s="81" t="s">
        <v>186</v>
      </c>
      <c r="C4618" s="81" t="s">
        <v>9472</v>
      </c>
      <c r="D4618" s="81" t="s">
        <v>9473</v>
      </c>
      <c r="E4618" s="81">
        <v>1</v>
      </c>
      <c r="F4618" s="81" t="s">
        <v>6870</v>
      </c>
      <c r="G4618" s="81">
        <v>1</v>
      </c>
      <c r="H4618" s="82">
        <v>92</v>
      </c>
      <c r="I4618" s="92">
        <v>0.28000000000000003</v>
      </c>
      <c r="J4618" s="78">
        <f t="shared" si="149"/>
        <v>66.239999999999995</v>
      </c>
    </row>
    <row r="4619" spans="1:10" ht="15.5">
      <c r="A4619" s="34">
        <f t="shared" si="148"/>
        <v>4615</v>
      </c>
      <c r="B4619" s="81" t="s">
        <v>186</v>
      </c>
      <c r="C4619" s="81" t="s">
        <v>9474</v>
      </c>
      <c r="D4619" s="81" t="s">
        <v>9475</v>
      </c>
      <c r="E4619" s="81">
        <v>1</v>
      </c>
      <c r="F4619" s="81" t="s">
        <v>6870</v>
      </c>
      <c r="G4619" s="81">
        <v>1</v>
      </c>
      <c r="H4619" s="82">
        <v>31</v>
      </c>
      <c r="I4619" s="92">
        <v>0.28000000000000003</v>
      </c>
      <c r="J4619" s="78">
        <f t="shared" si="149"/>
        <v>22.32</v>
      </c>
    </row>
    <row r="4620" spans="1:10" ht="15.5">
      <c r="A4620" s="34">
        <f t="shared" si="148"/>
        <v>4616</v>
      </c>
      <c r="B4620" s="81" t="s">
        <v>186</v>
      </c>
      <c r="C4620" s="81" t="s">
        <v>9476</v>
      </c>
      <c r="D4620" s="81" t="s">
        <v>9477</v>
      </c>
      <c r="E4620" s="81">
        <v>1</v>
      </c>
      <c r="F4620" s="81" t="s">
        <v>6870</v>
      </c>
      <c r="G4620" s="81">
        <v>1</v>
      </c>
      <c r="H4620" s="82">
        <v>83</v>
      </c>
      <c r="I4620" s="92">
        <v>0.28000000000000003</v>
      </c>
      <c r="J4620" s="78">
        <f t="shared" si="149"/>
        <v>59.76</v>
      </c>
    </row>
    <row r="4621" spans="1:10" ht="15.5">
      <c r="A4621" s="34">
        <f t="shared" si="148"/>
        <v>4617</v>
      </c>
      <c r="B4621" s="81" t="s">
        <v>186</v>
      </c>
      <c r="C4621" s="81" t="s">
        <v>9478</v>
      </c>
      <c r="D4621" s="81" t="s">
        <v>9479</v>
      </c>
      <c r="E4621" s="81">
        <v>1</v>
      </c>
      <c r="F4621" s="81" t="s">
        <v>6870</v>
      </c>
      <c r="G4621" s="81">
        <v>1</v>
      </c>
      <c r="H4621" s="82">
        <v>184</v>
      </c>
      <c r="I4621" s="92">
        <v>0.28000000000000003</v>
      </c>
      <c r="J4621" s="78">
        <f t="shared" si="149"/>
        <v>132.47999999999999</v>
      </c>
    </row>
    <row r="4622" spans="1:10" ht="15.5">
      <c r="A4622" s="34">
        <f t="shared" si="148"/>
        <v>4618</v>
      </c>
      <c r="B4622" s="81" t="s">
        <v>186</v>
      </c>
      <c r="C4622" s="81" t="s">
        <v>9480</v>
      </c>
      <c r="D4622" s="81" t="s">
        <v>9481</v>
      </c>
      <c r="E4622" s="81">
        <v>1</v>
      </c>
      <c r="F4622" s="81" t="s">
        <v>6870</v>
      </c>
      <c r="G4622" s="81">
        <v>1</v>
      </c>
      <c r="H4622" s="82">
        <v>111</v>
      </c>
      <c r="I4622" s="92">
        <v>0.28000000000000003</v>
      </c>
      <c r="J4622" s="78">
        <f t="shared" si="149"/>
        <v>79.92</v>
      </c>
    </row>
    <row r="4623" spans="1:10" ht="15.5">
      <c r="A4623" s="34">
        <f t="shared" si="148"/>
        <v>4619</v>
      </c>
      <c r="B4623" s="81" t="s">
        <v>186</v>
      </c>
      <c r="C4623" s="81" t="s">
        <v>9482</v>
      </c>
      <c r="D4623" s="81" t="s">
        <v>9483</v>
      </c>
      <c r="E4623" s="81">
        <v>1</v>
      </c>
      <c r="F4623" s="81" t="s">
        <v>6870</v>
      </c>
      <c r="G4623" s="81">
        <v>1</v>
      </c>
      <c r="H4623" s="82">
        <v>123</v>
      </c>
      <c r="I4623" s="92">
        <v>0.28000000000000003</v>
      </c>
      <c r="J4623" s="78">
        <f t="shared" si="149"/>
        <v>88.56</v>
      </c>
    </row>
    <row r="4624" spans="1:10" ht="15.5">
      <c r="A4624" s="34">
        <f t="shared" si="148"/>
        <v>4620</v>
      </c>
      <c r="B4624" s="81" t="s">
        <v>186</v>
      </c>
      <c r="C4624" s="81" t="s">
        <v>9484</v>
      </c>
      <c r="D4624" s="81" t="s">
        <v>9485</v>
      </c>
      <c r="E4624" s="81">
        <v>1</v>
      </c>
      <c r="F4624" s="81" t="s">
        <v>6870</v>
      </c>
      <c r="G4624" s="81">
        <v>1</v>
      </c>
      <c r="H4624" s="82">
        <v>143</v>
      </c>
      <c r="I4624" s="92">
        <v>0.28000000000000003</v>
      </c>
      <c r="J4624" s="78">
        <f t="shared" si="149"/>
        <v>102.96</v>
      </c>
    </row>
    <row r="4625" spans="1:10" ht="15.5">
      <c r="A4625" s="34">
        <f t="shared" si="148"/>
        <v>4621</v>
      </c>
      <c r="B4625" s="81" t="s">
        <v>186</v>
      </c>
      <c r="C4625" s="81" t="s">
        <v>9486</v>
      </c>
      <c r="D4625" s="81" t="s">
        <v>9487</v>
      </c>
      <c r="E4625" s="81">
        <v>1</v>
      </c>
      <c r="F4625" s="81" t="s">
        <v>6870</v>
      </c>
      <c r="G4625" s="81">
        <v>1</v>
      </c>
      <c r="H4625" s="82">
        <v>143</v>
      </c>
      <c r="I4625" s="92">
        <v>0.28000000000000003</v>
      </c>
      <c r="J4625" s="78">
        <f t="shared" si="149"/>
        <v>102.96</v>
      </c>
    </row>
    <row r="4626" spans="1:10" ht="15.5">
      <c r="A4626" s="34">
        <f t="shared" si="148"/>
        <v>4622</v>
      </c>
      <c r="B4626" s="81" t="s">
        <v>186</v>
      </c>
      <c r="C4626" s="81" t="s">
        <v>9488</v>
      </c>
      <c r="D4626" s="81" t="s">
        <v>9489</v>
      </c>
      <c r="E4626" s="81">
        <v>1</v>
      </c>
      <c r="F4626" s="81" t="s">
        <v>6870</v>
      </c>
      <c r="G4626" s="81">
        <v>1</v>
      </c>
      <c r="H4626" s="82">
        <v>206</v>
      </c>
      <c r="I4626" s="92">
        <v>0.28000000000000003</v>
      </c>
      <c r="J4626" s="78">
        <f t="shared" si="149"/>
        <v>148.32</v>
      </c>
    </row>
    <row r="4627" spans="1:10" ht="15.5">
      <c r="A4627" s="34">
        <f t="shared" si="148"/>
        <v>4623</v>
      </c>
      <c r="B4627" s="81" t="s">
        <v>186</v>
      </c>
      <c r="C4627" s="81" t="s">
        <v>9490</v>
      </c>
      <c r="D4627" s="81" t="s">
        <v>9491</v>
      </c>
      <c r="E4627" s="81">
        <v>1</v>
      </c>
      <c r="F4627" s="81" t="s">
        <v>6870</v>
      </c>
      <c r="G4627" s="81">
        <v>1</v>
      </c>
      <c r="H4627" s="82">
        <v>227</v>
      </c>
      <c r="I4627" s="92">
        <v>0.28000000000000003</v>
      </c>
      <c r="J4627" s="78">
        <f t="shared" si="149"/>
        <v>163.44</v>
      </c>
    </row>
    <row r="4628" spans="1:10" ht="15.5">
      <c r="A4628" s="34">
        <f t="shared" si="148"/>
        <v>4624</v>
      </c>
      <c r="B4628" s="81" t="s">
        <v>186</v>
      </c>
      <c r="C4628" s="81" t="s">
        <v>9492</v>
      </c>
      <c r="D4628" s="81" t="s">
        <v>9493</v>
      </c>
      <c r="E4628" s="81">
        <v>1</v>
      </c>
      <c r="F4628" s="81" t="s">
        <v>6870</v>
      </c>
      <c r="G4628" s="81">
        <v>1</v>
      </c>
      <c r="H4628" s="82">
        <v>281</v>
      </c>
      <c r="I4628" s="92">
        <v>0.28000000000000003</v>
      </c>
      <c r="J4628" s="78">
        <f t="shared" si="149"/>
        <v>202.32</v>
      </c>
    </row>
    <row r="4629" spans="1:10" ht="15.5">
      <c r="A4629" s="34">
        <f t="shared" si="148"/>
        <v>4625</v>
      </c>
      <c r="B4629" s="81" t="s">
        <v>186</v>
      </c>
      <c r="C4629" s="81" t="s">
        <v>9494</v>
      </c>
      <c r="D4629" s="81" t="s">
        <v>9495</v>
      </c>
      <c r="E4629" s="81">
        <v>1</v>
      </c>
      <c r="F4629" s="81" t="s">
        <v>6870</v>
      </c>
      <c r="G4629" s="81">
        <v>1</v>
      </c>
      <c r="H4629" s="82">
        <v>16</v>
      </c>
      <c r="I4629" s="92">
        <v>0.28000000000000003</v>
      </c>
      <c r="J4629" s="78">
        <f t="shared" si="149"/>
        <v>11.52</v>
      </c>
    </row>
    <row r="4630" spans="1:10" ht="15.5">
      <c r="A4630" s="34">
        <f t="shared" si="148"/>
        <v>4626</v>
      </c>
      <c r="B4630" s="81" t="s">
        <v>186</v>
      </c>
      <c r="C4630" s="81" t="s">
        <v>9496</v>
      </c>
      <c r="D4630" s="81" t="s">
        <v>9497</v>
      </c>
      <c r="E4630" s="81">
        <v>1</v>
      </c>
      <c r="F4630" s="81" t="s">
        <v>6870</v>
      </c>
      <c r="G4630" s="81">
        <v>1</v>
      </c>
      <c r="H4630" s="82">
        <v>33</v>
      </c>
      <c r="I4630" s="92">
        <v>0.28000000000000003</v>
      </c>
      <c r="J4630" s="78">
        <f t="shared" si="149"/>
        <v>23.759999999999998</v>
      </c>
    </row>
    <row r="4631" spans="1:10" ht="15.5">
      <c r="A4631" s="34">
        <f t="shared" ref="A4631:A4694" si="150">SUM(A4630+1)</f>
        <v>4627</v>
      </c>
      <c r="B4631" s="81" t="s">
        <v>186</v>
      </c>
      <c r="C4631" s="81" t="s">
        <v>9498</v>
      </c>
      <c r="D4631" s="81" t="s">
        <v>9499</v>
      </c>
      <c r="E4631" s="81">
        <v>1</v>
      </c>
      <c r="F4631" s="81" t="s">
        <v>6870</v>
      </c>
      <c r="G4631" s="81">
        <v>1</v>
      </c>
      <c r="H4631" s="82">
        <v>127</v>
      </c>
      <c r="I4631" s="92">
        <v>0.28000000000000003</v>
      </c>
      <c r="J4631" s="78">
        <f t="shared" si="149"/>
        <v>91.44</v>
      </c>
    </row>
    <row r="4632" spans="1:10" ht="15.5">
      <c r="A4632" s="34">
        <f t="shared" si="150"/>
        <v>4628</v>
      </c>
      <c r="B4632" s="81" t="s">
        <v>186</v>
      </c>
      <c r="C4632" s="81" t="s">
        <v>9500</v>
      </c>
      <c r="D4632" s="81" t="s">
        <v>9501</v>
      </c>
      <c r="E4632" s="81">
        <v>1</v>
      </c>
      <c r="F4632" s="81" t="s">
        <v>6870</v>
      </c>
      <c r="G4632" s="81">
        <v>1</v>
      </c>
      <c r="H4632" s="82">
        <v>104</v>
      </c>
      <c r="I4632" s="92">
        <v>0.28000000000000003</v>
      </c>
      <c r="J4632" s="78">
        <f t="shared" si="149"/>
        <v>74.88</v>
      </c>
    </row>
    <row r="4633" spans="1:10" ht="15.5">
      <c r="A4633" s="34">
        <f t="shared" si="150"/>
        <v>4629</v>
      </c>
      <c r="B4633" s="81" t="s">
        <v>186</v>
      </c>
      <c r="C4633" s="81" t="s">
        <v>9502</v>
      </c>
      <c r="D4633" s="81" t="s">
        <v>9503</v>
      </c>
      <c r="E4633" s="81">
        <v>1</v>
      </c>
      <c r="F4633" s="81" t="s">
        <v>6870</v>
      </c>
      <c r="G4633" s="81">
        <v>1</v>
      </c>
      <c r="H4633" s="82">
        <v>83</v>
      </c>
      <c r="I4633" s="92">
        <v>0.28000000000000003</v>
      </c>
      <c r="J4633" s="78">
        <f t="shared" si="149"/>
        <v>59.76</v>
      </c>
    </row>
    <row r="4634" spans="1:10" ht="15.5">
      <c r="A4634" s="34">
        <f t="shared" si="150"/>
        <v>4630</v>
      </c>
      <c r="B4634" s="81" t="s">
        <v>186</v>
      </c>
      <c r="C4634" s="81" t="s">
        <v>9504</v>
      </c>
      <c r="D4634" s="81" t="s">
        <v>9505</v>
      </c>
      <c r="E4634" s="81">
        <v>1</v>
      </c>
      <c r="F4634" s="81" t="s">
        <v>6870</v>
      </c>
      <c r="G4634" s="81">
        <v>1</v>
      </c>
      <c r="H4634" s="82">
        <v>97</v>
      </c>
      <c r="I4634" s="92">
        <v>0.28000000000000003</v>
      </c>
      <c r="J4634" s="78">
        <f t="shared" si="149"/>
        <v>69.84</v>
      </c>
    </row>
    <row r="4635" spans="1:10" ht="15.5">
      <c r="A4635" s="34">
        <f t="shared" si="150"/>
        <v>4631</v>
      </c>
      <c r="B4635" s="81" t="s">
        <v>186</v>
      </c>
      <c r="C4635" s="81" t="s">
        <v>9506</v>
      </c>
      <c r="D4635" s="81" t="s">
        <v>9507</v>
      </c>
      <c r="E4635" s="81">
        <v>1</v>
      </c>
      <c r="F4635" s="81" t="s">
        <v>6870</v>
      </c>
      <c r="G4635" s="81">
        <v>1</v>
      </c>
      <c r="H4635" s="82">
        <v>100</v>
      </c>
      <c r="I4635" s="92">
        <v>0.28000000000000003</v>
      </c>
      <c r="J4635" s="78">
        <f t="shared" si="149"/>
        <v>72</v>
      </c>
    </row>
    <row r="4636" spans="1:10" ht="15.5">
      <c r="A4636" s="34">
        <f t="shared" si="150"/>
        <v>4632</v>
      </c>
      <c r="B4636" s="81" t="s">
        <v>186</v>
      </c>
      <c r="C4636" s="81" t="s">
        <v>9508</v>
      </c>
      <c r="D4636" s="81" t="s">
        <v>9509</v>
      </c>
      <c r="E4636" s="81">
        <v>1</v>
      </c>
      <c r="F4636" s="81" t="s">
        <v>6870</v>
      </c>
      <c r="G4636" s="81">
        <v>1</v>
      </c>
      <c r="H4636" s="82">
        <v>305</v>
      </c>
      <c r="I4636" s="92">
        <v>0.28000000000000003</v>
      </c>
      <c r="J4636" s="78">
        <f t="shared" si="149"/>
        <v>219.6</v>
      </c>
    </row>
    <row r="4637" spans="1:10" ht="15.5">
      <c r="A4637" s="34">
        <f t="shared" si="150"/>
        <v>4633</v>
      </c>
      <c r="B4637" s="81" t="s">
        <v>186</v>
      </c>
      <c r="C4637" s="81" t="s">
        <v>9510</v>
      </c>
      <c r="D4637" s="81" t="s">
        <v>9511</v>
      </c>
      <c r="E4637" s="81">
        <v>1</v>
      </c>
      <c r="F4637" s="81" t="s">
        <v>6870</v>
      </c>
      <c r="G4637" s="81">
        <v>1</v>
      </c>
      <c r="H4637" s="82">
        <v>325</v>
      </c>
      <c r="I4637" s="92">
        <v>0.28000000000000003</v>
      </c>
      <c r="J4637" s="78">
        <f t="shared" si="149"/>
        <v>234</v>
      </c>
    </row>
    <row r="4638" spans="1:10" ht="29">
      <c r="A4638" s="34">
        <f t="shared" si="150"/>
        <v>4634</v>
      </c>
      <c r="B4638" s="81" t="s">
        <v>186</v>
      </c>
      <c r="C4638" s="81" t="s">
        <v>9512</v>
      </c>
      <c r="D4638" s="81" t="s">
        <v>9513</v>
      </c>
      <c r="E4638" s="81">
        <v>1</v>
      </c>
      <c r="F4638" s="81" t="s">
        <v>6870</v>
      </c>
      <c r="G4638" s="81">
        <v>1</v>
      </c>
      <c r="H4638" s="82">
        <v>1116</v>
      </c>
      <c r="I4638" s="92">
        <v>0.28000000000000003</v>
      </c>
      <c r="J4638" s="78">
        <f t="shared" si="149"/>
        <v>803.52</v>
      </c>
    </row>
    <row r="4639" spans="1:10" ht="15.5">
      <c r="A4639" s="34">
        <f t="shared" si="150"/>
        <v>4635</v>
      </c>
      <c r="B4639" s="81" t="s">
        <v>186</v>
      </c>
      <c r="C4639" s="81" t="s">
        <v>9514</v>
      </c>
      <c r="D4639" s="81" t="s">
        <v>9515</v>
      </c>
      <c r="E4639" s="81">
        <v>1</v>
      </c>
      <c r="F4639" s="81" t="s">
        <v>6870</v>
      </c>
      <c r="G4639" s="81">
        <v>1</v>
      </c>
      <c r="H4639" s="82">
        <v>6890.4</v>
      </c>
      <c r="I4639" s="92">
        <v>0.28000000000000003</v>
      </c>
      <c r="J4639" s="78">
        <f t="shared" si="149"/>
        <v>4961.0879999999997</v>
      </c>
    </row>
    <row r="4640" spans="1:10" ht="15.5">
      <c r="A4640" s="34">
        <f t="shared" si="150"/>
        <v>4636</v>
      </c>
      <c r="B4640" s="81" t="s">
        <v>186</v>
      </c>
      <c r="C4640" s="81" t="s">
        <v>9516</v>
      </c>
      <c r="D4640" s="81" t="s">
        <v>9517</v>
      </c>
      <c r="E4640" s="81">
        <v>1</v>
      </c>
      <c r="F4640" s="81" t="s">
        <v>6870</v>
      </c>
      <c r="G4640" s="81">
        <v>1</v>
      </c>
      <c r="H4640" s="82">
        <v>62</v>
      </c>
      <c r="I4640" s="92">
        <v>0.28000000000000003</v>
      </c>
      <c r="J4640" s="78">
        <f t="shared" si="149"/>
        <v>44.64</v>
      </c>
    </row>
    <row r="4641" spans="1:10" ht="15.5">
      <c r="A4641" s="34">
        <f t="shared" si="150"/>
        <v>4637</v>
      </c>
      <c r="B4641" s="81" t="s">
        <v>186</v>
      </c>
      <c r="C4641" s="81" t="s">
        <v>9518</v>
      </c>
      <c r="D4641" s="81" t="s">
        <v>9519</v>
      </c>
      <c r="E4641" s="81">
        <v>1</v>
      </c>
      <c r="F4641" s="81" t="s">
        <v>6870</v>
      </c>
      <c r="G4641" s="81">
        <v>1</v>
      </c>
      <c r="H4641" s="82">
        <v>57</v>
      </c>
      <c r="I4641" s="92">
        <v>0.28000000000000003</v>
      </c>
      <c r="J4641" s="78">
        <f t="shared" si="149"/>
        <v>41.04</v>
      </c>
    </row>
    <row r="4642" spans="1:10" ht="15.5">
      <c r="A4642" s="34">
        <f t="shared" si="150"/>
        <v>4638</v>
      </c>
      <c r="B4642" s="81" t="s">
        <v>186</v>
      </c>
      <c r="C4642" s="81" t="s">
        <v>9520</v>
      </c>
      <c r="D4642" s="81" t="s">
        <v>9521</v>
      </c>
      <c r="E4642" s="81">
        <v>1</v>
      </c>
      <c r="F4642" s="81" t="s">
        <v>6870</v>
      </c>
      <c r="G4642" s="81">
        <v>1</v>
      </c>
      <c r="H4642" s="82">
        <v>54</v>
      </c>
      <c r="I4642" s="92">
        <v>0.28000000000000003</v>
      </c>
      <c r="J4642" s="78">
        <f t="shared" si="149"/>
        <v>38.879999999999995</v>
      </c>
    </row>
    <row r="4643" spans="1:10" ht="15.5">
      <c r="A4643" s="34">
        <f t="shared" si="150"/>
        <v>4639</v>
      </c>
      <c r="B4643" s="81" t="s">
        <v>186</v>
      </c>
      <c r="C4643" s="81" t="s">
        <v>9522</v>
      </c>
      <c r="D4643" s="81" t="s">
        <v>9523</v>
      </c>
      <c r="E4643" s="81">
        <v>1</v>
      </c>
      <c r="F4643" s="81" t="s">
        <v>6870</v>
      </c>
      <c r="G4643" s="81">
        <v>1</v>
      </c>
      <c r="H4643" s="82">
        <v>57</v>
      </c>
      <c r="I4643" s="92">
        <v>0.28000000000000003</v>
      </c>
      <c r="J4643" s="78">
        <f t="shared" si="149"/>
        <v>41.04</v>
      </c>
    </row>
    <row r="4644" spans="1:10" ht="15.5">
      <c r="A4644" s="34">
        <f t="shared" si="150"/>
        <v>4640</v>
      </c>
      <c r="B4644" s="81" t="s">
        <v>186</v>
      </c>
      <c r="C4644" s="81" t="s">
        <v>9524</v>
      </c>
      <c r="D4644" s="81" t="s">
        <v>9525</v>
      </c>
      <c r="E4644" s="81">
        <v>1</v>
      </c>
      <c r="F4644" s="81" t="s">
        <v>6870</v>
      </c>
      <c r="G4644" s="81">
        <v>1</v>
      </c>
      <c r="H4644" s="82">
        <v>71</v>
      </c>
      <c r="I4644" s="92">
        <v>0.28000000000000003</v>
      </c>
      <c r="J4644" s="78">
        <f t="shared" si="149"/>
        <v>51.12</v>
      </c>
    </row>
    <row r="4645" spans="1:10" ht="15.5">
      <c r="A4645" s="34">
        <f t="shared" si="150"/>
        <v>4641</v>
      </c>
      <c r="B4645" s="81" t="s">
        <v>186</v>
      </c>
      <c r="C4645" s="81" t="s">
        <v>9526</v>
      </c>
      <c r="D4645" s="81" t="s">
        <v>9527</v>
      </c>
      <c r="E4645" s="81">
        <v>1</v>
      </c>
      <c r="F4645" s="81" t="s">
        <v>6870</v>
      </c>
      <c r="G4645" s="81">
        <v>1</v>
      </c>
      <c r="H4645" s="82">
        <v>54</v>
      </c>
      <c r="I4645" s="92">
        <v>0.28000000000000003</v>
      </c>
      <c r="J4645" s="78">
        <f t="shared" si="149"/>
        <v>38.879999999999995</v>
      </c>
    </row>
    <row r="4646" spans="1:10" ht="15.5">
      <c r="A4646" s="34">
        <f t="shared" si="150"/>
        <v>4642</v>
      </c>
      <c r="B4646" s="81" t="s">
        <v>186</v>
      </c>
      <c r="C4646" s="81" t="s">
        <v>9528</v>
      </c>
      <c r="D4646" s="81" t="s">
        <v>9529</v>
      </c>
      <c r="E4646" s="81">
        <v>1</v>
      </c>
      <c r="F4646" s="81" t="s">
        <v>6870</v>
      </c>
      <c r="G4646" s="81">
        <v>1</v>
      </c>
      <c r="H4646" s="82">
        <v>57</v>
      </c>
      <c r="I4646" s="92">
        <v>0.28000000000000003</v>
      </c>
      <c r="J4646" s="78">
        <f t="shared" si="149"/>
        <v>41.04</v>
      </c>
    </row>
    <row r="4647" spans="1:10" ht="15.5">
      <c r="A4647" s="34">
        <f t="shared" si="150"/>
        <v>4643</v>
      </c>
      <c r="B4647" s="81" t="s">
        <v>186</v>
      </c>
      <c r="C4647" s="81" t="s">
        <v>9530</v>
      </c>
      <c r="D4647" s="81" t="s">
        <v>9531</v>
      </c>
      <c r="E4647" s="81">
        <v>1</v>
      </c>
      <c r="F4647" s="81" t="s">
        <v>6870</v>
      </c>
      <c r="G4647" s="81">
        <v>1</v>
      </c>
      <c r="H4647" s="82">
        <v>54</v>
      </c>
      <c r="I4647" s="92">
        <v>0.28000000000000003</v>
      </c>
      <c r="J4647" s="78">
        <f t="shared" si="149"/>
        <v>38.879999999999995</v>
      </c>
    </row>
    <row r="4648" spans="1:10" ht="15.5">
      <c r="A4648" s="34">
        <f t="shared" si="150"/>
        <v>4644</v>
      </c>
      <c r="B4648" s="81" t="s">
        <v>186</v>
      </c>
      <c r="C4648" s="81" t="s">
        <v>9532</v>
      </c>
      <c r="D4648" s="81" t="s">
        <v>9533</v>
      </c>
      <c r="E4648" s="81">
        <v>1</v>
      </c>
      <c r="F4648" s="81" t="s">
        <v>6870</v>
      </c>
      <c r="G4648" s="81">
        <v>1</v>
      </c>
      <c r="H4648" s="82">
        <v>73</v>
      </c>
      <c r="I4648" s="92">
        <v>0.28000000000000003</v>
      </c>
      <c r="J4648" s="78">
        <f t="shared" si="149"/>
        <v>52.559999999999995</v>
      </c>
    </row>
    <row r="4649" spans="1:10" ht="15.5">
      <c r="A4649" s="34">
        <f t="shared" si="150"/>
        <v>4645</v>
      </c>
      <c r="B4649" s="81" t="s">
        <v>186</v>
      </c>
      <c r="C4649" s="81" t="s">
        <v>9534</v>
      </c>
      <c r="D4649" s="81" t="s">
        <v>9535</v>
      </c>
      <c r="E4649" s="81">
        <v>1</v>
      </c>
      <c r="F4649" s="81" t="s">
        <v>6870</v>
      </c>
      <c r="G4649" s="81">
        <v>1</v>
      </c>
      <c r="H4649" s="82">
        <v>146</v>
      </c>
      <c r="I4649" s="92">
        <v>0.28000000000000003</v>
      </c>
      <c r="J4649" s="78">
        <f t="shared" si="149"/>
        <v>105.11999999999999</v>
      </c>
    </row>
    <row r="4650" spans="1:10" ht="15.5">
      <c r="A4650" s="34">
        <f t="shared" si="150"/>
        <v>4646</v>
      </c>
      <c r="B4650" s="81" t="s">
        <v>186</v>
      </c>
      <c r="C4650" s="81" t="s">
        <v>9536</v>
      </c>
      <c r="D4650" s="81" t="s">
        <v>9537</v>
      </c>
      <c r="E4650" s="81">
        <v>1</v>
      </c>
      <c r="F4650" s="81" t="s">
        <v>6870</v>
      </c>
      <c r="G4650" s="81">
        <v>1</v>
      </c>
      <c r="H4650" s="82">
        <v>47</v>
      </c>
      <c r="I4650" s="92">
        <v>0.28000000000000003</v>
      </c>
      <c r="J4650" s="78">
        <f t="shared" si="149"/>
        <v>33.839999999999996</v>
      </c>
    </row>
    <row r="4651" spans="1:10" ht="15.5">
      <c r="A4651" s="34">
        <f t="shared" si="150"/>
        <v>4647</v>
      </c>
      <c r="B4651" s="81" t="s">
        <v>186</v>
      </c>
      <c r="C4651" s="81" t="s">
        <v>9538</v>
      </c>
      <c r="D4651" s="81" t="s">
        <v>9539</v>
      </c>
      <c r="E4651" s="81">
        <v>1</v>
      </c>
      <c r="F4651" s="81" t="s">
        <v>6870</v>
      </c>
      <c r="G4651" s="81">
        <v>1</v>
      </c>
      <c r="H4651" s="82">
        <v>47</v>
      </c>
      <c r="I4651" s="92">
        <v>0.28000000000000003</v>
      </c>
      <c r="J4651" s="78">
        <f t="shared" si="149"/>
        <v>33.839999999999996</v>
      </c>
    </row>
    <row r="4652" spans="1:10" ht="15.5">
      <c r="A4652" s="34">
        <f t="shared" si="150"/>
        <v>4648</v>
      </c>
      <c r="B4652" s="81" t="s">
        <v>186</v>
      </c>
      <c r="C4652" s="81" t="s">
        <v>9540</v>
      </c>
      <c r="D4652" s="81" t="s">
        <v>9541</v>
      </c>
      <c r="E4652" s="81">
        <v>1</v>
      </c>
      <c r="F4652" s="81" t="s">
        <v>6870</v>
      </c>
      <c r="G4652" s="81">
        <v>1</v>
      </c>
      <c r="H4652" s="82">
        <v>92</v>
      </c>
      <c r="I4652" s="92">
        <v>0.28000000000000003</v>
      </c>
      <c r="J4652" s="78">
        <f t="shared" si="149"/>
        <v>66.239999999999995</v>
      </c>
    </row>
    <row r="4653" spans="1:10" ht="29">
      <c r="A4653" s="34">
        <f t="shared" si="150"/>
        <v>4649</v>
      </c>
      <c r="B4653" s="81" t="s">
        <v>186</v>
      </c>
      <c r="C4653" s="81" t="s">
        <v>9542</v>
      </c>
      <c r="D4653" s="81" t="s">
        <v>9543</v>
      </c>
      <c r="E4653" s="81">
        <v>1</v>
      </c>
      <c r="F4653" s="81" t="s">
        <v>6870</v>
      </c>
      <c r="G4653" s="81">
        <v>1</v>
      </c>
      <c r="H4653" s="82">
        <v>92</v>
      </c>
      <c r="I4653" s="92">
        <v>0.28000000000000003</v>
      </c>
      <c r="J4653" s="78">
        <f t="shared" si="149"/>
        <v>66.239999999999995</v>
      </c>
    </row>
    <row r="4654" spans="1:10" ht="15.5">
      <c r="A4654" s="34">
        <f t="shared" si="150"/>
        <v>4650</v>
      </c>
      <c r="B4654" s="81" t="s">
        <v>186</v>
      </c>
      <c r="C4654" s="81" t="s">
        <v>9544</v>
      </c>
      <c r="D4654" s="81" t="s">
        <v>9545</v>
      </c>
      <c r="E4654" s="81">
        <v>1</v>
      </c>
      <c r="F4654" s="81" t="s">
        <v>6870</v>
      </c>
      <c r="G4654" s="81">
        <v>1</v>
      </c>
      <c r="H4654" s="82">
        <v>55</v>
      </c>
      <c r="I4654" s="92">
        <v>0.28000000000000003</v>
      </c>
      <c r="J4654" s="78">
        <f t="shared" si="149"/>
        <v>39.6</v>
      </c>
    </row>
    <row r="4655" spans="1:10" ht="15.5">
      <c r="A4655" s="34">
        <f t="shared" si="150"/>
        <v>4651</v>
      </c>
      <c r="B4655" s="81" t="s">
        <v>186</v>
      </c>
      <c r="C4655" s="81" t="s">
        <v>9546</v>
      </c>
      <c r="D4655" s="81" t="s">
        <v>9547</v>
      </c>
      <c r="E4655" s="81">
        <v>1</v>
      </c>
      <c r="F4655" s="81" t="s">
        <v>6870</v>
      </c>
      <c r="G4655" s="81">
        <v>1</v>
      </c>
      <c r="H4655" s="82">
        <v>55</v>
      </c>
      <c r="I4655" s="92">
        <v>0.28000000000000003</v>
      </c>
      <c r="J4655" s="78">
        <f t="shared" si="149"/>
        <v>39.6</v>
      </c>
    </row>
    <row r="4656" spans="1:10" ht="15.5">
      <c r="A4656" s="34">
        <f t="shared" si="150"/>
        <v>4652</v>
      </c>
      <c r="B4656" s="81" t="s">
        <v>186</v>
      </c>
      <c r="C4656" s="81" t="s">
        <v>9548</v>
      </c>
      <c r="D4656" s="81" t="s">
        <v>9549</v>
      </c>
      <c r="E4656" s="81">
        <v>1</v>
      </c>
      <c r="F4656" s="81" t="s">
        <v>6870</v>
      </c>
      <c r="G4656" s="81">
        <v>1</v>
      </c>
      <c r="H4656" s="82">
        <v>47</v>
      </c>
      <c r="I4656" s="92">
        <v>0.28000000000000003</v>
      </c>
      <c r="J4656" s="78">
        <f t="shared" si="149"/>
        <v>33.839999999999996</v>
      </c>
    </row>
    <row r="4657" spans="1:10" ht="15.5">
      <c r="A4657" s="34">
        <f t="shared" si="150"/>
        <v>4653</v>
      </c>
      <c r="B4657" s="81" t="s">
        <v>186</v>
      </c>
      <c r="C4657" s="81" t="s">
        <v>9550</v>
      </c>
      <c r="D4657" s="81" t="s">
        <v>9551</v>
      </c>
      <c r="E4657" s="81">
        <v>1</v>
      </c>
      <c r="F4657" s="81" t="s">
        <v>6870</v>
      </c>
      <c r="G4657" s="81">
        <v>1</v>
      </c>
      <c r="H4657" s="82">
        <v>55</v>
      </c>
      <c r="I4657" s="92">
        <v>0.28000000000000003</v>
      </c>
      <c r="J4657" s="78">
        <f t="shared" ref="J4657:J4720" si="151">H4657*(1-I4657)</f>
        <v>39.6</v>
      </c>
    </row>
    <row r="4658" spans="1:10" ht="15.5">
      <c r="A4658" s="34">
        <f t="shared" si="150"/>
        <v>4654</v>
      </c>
      <c r="B4658" s="81" t="s">
        <v>186</v>
      </c>
      <c r="C4658" s="81" t="s">
        <v>9552</v>
      </c>
      <c r="D4658" s="81" t="s">
        <v>9553</v>
      </c>
      <c r="E4658" s="81">
        <v>1</v>
      </c>
      <c r="F4658" s="81" t="s">
        <v>6870</v>
      </c>
      <c r="G4658" s="81">
        <v>1</v>
      </c>
      <c r="H4658" s="82">
        <v>55</v>
      </c>
      <c r="I4658" s="92">
        <v>0.28000000000000003</v>
      </c>
      <c r="J4658" s="78">
        <f t="shared" si="151"/>
        <v>39.6</v>
      </c>
    </row>
    <row r="4659" spans="1:10" ht="15.5">
      <c r="A4659" s="34">
        <f t="shared" si="150"/>
        <v>4655</v>
      </c>
      <c r="B4659" s="81" t="s">
        <v>186</v>
      </c>
      <c r="C4659" s="81" t="s">
        <v>9554</v>
      </c>
      <c r="D4659" s="81" t="s">
        <v>9555</v>
      </c>
      <c r="E4659" s="81">
        <v>1</v>
      </c>
      <c r="F4659" s="81" t="s">
        <v>6870</v>
      </c>
      <c r="G4659" s="81">
        <v>1</v>
      </c>
      <c r="H4659" s="82">
        <v>29.9</v>
      </c>
      <c r="I4659" s="92">
        <v>0.28000000000000003</v>
      </c>
      <c r="J4659" s="78">
        <f t="shared" si="151"/>
        <v>21.527999999999999</v>
      </c>
    </row>
    <row r="4660" spans="1:10" ht="15.5">
      <c r="A4660" s="34">
        <f t="shared" si="150"/>
        <v>4656</v>
      </c>
      <c r="B4660" s="81" t="s">
        <v>186</v>
      </c>
      <c r="C4660" s="81" t="s">
        <v>9556</v>
      </c>
      <c r="D4660" s="81" t="s">
        <v>9557</v>
      </c>
      <c r="E4660" s="81">
        <v>1</v>
      </c>
      <c r="F4660" s="81" t="s">
        <v>6870</v>
      </c>
      <c r="G4660" s="81">
        <v>1</v>
      </c>
      <c r="H4660" s="82">
        <v>16.399999999999999</v>
      </c>
      <c r="I4660" s="92">
        <v>0.28000000000000003</v>
      </c>
      <c r="J4660" s="78">
        <f t="shared" si="151"/>
        <v>11.807999999999998</v>
      </c>
    </row>
    <row r="4661" spans="1:10" ht="15.5">
      <c r="A4661" s="34">
        <f t="shared" si="150"/>
        <v>4657</v>
      </c>
      <c r="B4661" s="81" t="s">
        <v>186</v>
      </c>
      <c r="C4661" s="81" t="s">
        <v>9558</v>
      </c>
      <c r="D4661" s="81" t="s">
        <v>9559</v>
      </c>
      <c r="E4661" s="81">
        <v>1</v>
      </c>
      <c r="F4661" s="81" t="s">
        <v>6870</v>
      </c>
      <c r="G4661" s="81">
        <v>1</v>
      </c>
      <c r="H4661" s="82">
        <v>75</v>
      </c>
      <c r="I4661" s="92">
        <v>0.28000000000000003</v>
      </c>
      <c r="J4661" s="78">
        <f t="shared" si="151"/>
        <v>54</v>
      </c>
    </row>
    <row r="4662" spans="1:10" ht="15.5">
      <c r="A4662" s="34">
        <f t="shared" si="150"/>
        <v>4658</v>
      </c>
      <c r="B4662" s="81" t="s">
        <v>186</v>
      </c>
      <c r="C4662" s="81" t="s">
        <v>9560</v>
      </c>
      <c r="D4662" s="81" t="s">
        <v>9561</v>
      </c>
      <c r="E4662" s="81">
        <v>1</v>
      </c>
      <c r="F4662" s="81" t="s">
        <v>6870</v>
      </c>
      <c r="G4662" s="81">
        <v>1</v>
      </c>
      <c r="H4662" s="82">
        <v>31</v>
      </c>
      <c r="I4662" s="92">
        <v>0.28000000000000003</v>
      </c>
      <c r="J4662" s="78">
        <f t="shared" si="151"/>
        <v>22.32</v>
      </c>
    </row>
    <row r="4663" spans="1:10" ht="15.5">
      <c r="A4663" s="34">
        <f t="shared" si="150"/>
        <v>4659</v>
      </c>
      <c r="B4663" s="81" t="s">
        <v>186</v>
      </c>
      <c r="C4663" s="81" t="s">
        <v>9562</v>
      </c>
      <c r="D4663" s="81" t="s">
        <v>9563</v>
      </c>
      <c r="E4663" s="81">
        <v>1</v>
      </c>
      <c r="F4663" s="81" t="s">
        <v>6870</v>
      </c>
      <c r="G4663" s="81">
        <v>1</v>
      </c>
      <c r="H4663" s="82">
        <v>15.5</v>
      </c>
      <c r="I4663" s="92">
        <v>0.28000000000000003</v>
      </c>
      <c r="J4663" s="78">
        <f t="shared" si="151"/>
        <v>11.16</v>
      </c>
    </row>
    <row r="4664" spans="1:10" ht="15.5">
      <c r="A4664" s="34">
        <f t="shared" si="150"/>
        <v>4660</v>
      </c>
      <c r="B4664" s="81" t="s">
        <v>186</v>
      </c>
      <c r="C4664" s="81" t="s">
        <v>9564</v>
      </c>
      <c r="D4664" s="81" t="s">
        <v>9565</v>
      </c>
      <c r="E4664" s="81">
        <v>1</v>
      </c>
      <c r="F4664" s="81" t="s">
        <v>6870</v>
      </c>
      <c r="G4664" s="81">
        <v>1</v>
      </c>
      <c r="H4664" s="82">
        <v>29.5</v>
      </c>
      <c r="I4664" s="92">
        <v>0.28000000000000003</v>
      </c>
      <c r="J4664" s="78">
        <f t="shared" si="151"/>
        <v>21.24</v>
      </c>
    </row>
    <row r="4665" spans="1:10" ht="29">
      <c r="A4665" s="34">
        <f t="shared" si="150"/>
        <v>4661</v>
      </c>
      <c r="B4665" s="81" t="s">
        <v>186</v>
      </c>
      <c r="C4665" s="81" t="s">
        <v>9566</v>
      </c>
      <c r="D4665" s="81" t="s">
        <v>9567</v>
      </c>
      <c r="E4665" s="81">
        <v>1</v>
      </c>
      <c r="F4665" s="81" t="s">
        <v>6870</v>
      </c>
      <c r="G4665" s="81">
        <v>1</v>
      </c>
      <c r="H4665" s="82">
        <v>74</v>
      </c>
      <c r="I4665" s="92">
        <v>0.28000000000000003</v>
      </c>
      <c r="J4665" s="78">
        <f t="shared" si="151"/>
        <v>53.28</v>
      </c>
    </row>
    <row r="4666" spans="1:10" ht="15.5">
      <c r="A4666" s="34">
        <f t="shared" si="150"/>
        <v>4662</v>
      </c>
      <c r="B4666" s="81" t="s">
        <v>186</v>
      </c>
      <c r="C4666" s="81" t="s">
        <v>9568</v>
      </c>
      <c r="D4666" s="81" t="s">
        <v>9569</v>
      </c>
      <c r="E4666" s="81">
        <v>1</v>
      </c>
      <c r="F4666" s="81" t="s">
        <v>6870</v>
      </c>
      <c r="G4666" s="81">
        <v>1</v>
      </c>
      <c r="H4666" s="82">
        <v>75</v>
      </c>
      <c r="I4666" s="92">
        <v>0.28000000000000003</v>
      </c>
      <c r="J4666" s="78">
        <f t="shared" si="151"/>
        <v>54</v>
      </c>
    </row>
    <row r="4667" spans="1:10" ht="29">
      <c r="A4667" s="34">
        <f t="shared" si="150"/>
        <v>4663</v>
      </c>
      <c r="B4667" s="81" t="s">
        <v>186</v>
      </c>
      <c r="C4667" s="81" t="s">
        <v>9570</v>
      </c>
      <c r="D4667" s="81" t="s">
        <v>9571</v>
      </c>
      <c r="E4667" s="81">
        <v>1</v>
      </c>
      <c r="F4667" s="81" t="s">
        <v>6870</v>
      </c>
      <c r="G4667" s="81">
        <v>1</v>
      </c>
      <c r="H4667" s="82">
        <v>77.25</v>
      </c>
      <c r="I4667" s="92">
        <v>0.28000000000000003</v>
      </c>
      <c r="J4667" s="78">
        <f t="shared" si="151"/>
        <v>55.62</v>
      </c>
    </row>
    <row r="4668" spans="1:10" ht="43.5">
      <c r="A4668" s="34">
        <f t="shared" si="150"/>
        <v>4664</v>
      </c>
      <c r="B4668" s="81" t="s">
        <v>186</v>
      </c>
      <c r="C4668" s="81" t="s">
        <v>9572</v>
      </c>
      <c r="D4668" s="81" t="s">
        <v>9573</v>
      </c>
      <c r="E4668" s="81">
        <v>1</v>
      </c>
      <c r="F4668" s="81" t="s">
        <v>6870</v>
      </c>
      <c r="G4668" s="81">
        <v>1</v>
      </c>
      <c r="H4668" s="82">
        <v>1750</v>
      </c>
      <c r="I4668" s="92">
        <v>0.28000000000000003</v>
      </c>
      <c r="J4668" s="78">
        <f t="shared" si="151"/>
        <v>1260</v>
      </c>
    </row>
    <row r="4669" spans="1:10" ht="43.5">
      <c r="A4669" s="34">
        <f t="shared" si="150"/>
        <v>4665</v>
      </c>
      <c r="B4669" s="81" t="s">
        <v>186</v>
      </c>
      <c r="C4669" s="81" t="s">
        <v>9574</v>
      </c>
      <c r="D4669" s="81" t="s">
        <v>9575</v>
      </c>
      <c r="E4669" s="81">
        <v>1</v>
      </c>
      <c r="F4669" s="81" t="s">
        <v>6870</v>
      </c>
      <c r="G4669" s="81">
        <v>1</v>
      </c>
      <c r="H4669" s="82">
        <v>1750</v>
      </c>
      <c r="I4669" s="92">
        <v>0.28000000000000003</v>
      </c>
      <c r="J4669" s="78">
        <f t="shared" si="151"/>
        <v>1260</v>
      </c>
    </row>
    <row r="4670" spans="1:10" ht="29">
      <c r="A4670" s="34">
        <f t="shared" si="150"/>
        <v>4666</v>
      </c>
      <c r="B4670" s="81" t="s">
        <v>186</v>
      </c>
      <c r="C4670" s="81" t="s">
        <v>9576</v>
      </c>
      <c r="D4670" s="81" t="s">
        <v>9577</v>
      </c>
      <c r="E4670" s="81">
        <v>1</v>
      </c>
      <c r="F4670" s="81" t="s">
        <v>6870</v>
      </c>
      <c r="G4670" s="81">
        <v>1</v>
      </c>
      <c r="H4670" s="82">
        <v>85</v>
      </c>
      <c r="I4670" s="92">
        <v>0.28000000000000003</v>
      </c>
      <c r="J4670" s="78">
        <f t="shared" si="151"/>
        <v>61.199999999999996</v>
      </c>
    </row>
    <row r="4671" spans="1:10" ht="15.5">
      <c r="A4671" s="34">
        <f t="shared" si="150"/>
        <v>4667</v>
      </c>
      <c r="B4671" s="81" t="s">
        <v>186</v>
      </c>
      <c r="C4671" s="81" t="s">
        <v>9578</v>
      </c>
      <c r="D4671" s="81" t="s">
        <v>9579</v>
      </c>
      <c r="E4671" s="81">
        <v>1</v>
      </c>
      <c r="F4671" s="81" t="s">
        <v>6870</v>
      </c>
      <c r="G4671" s="81">
        <v>1</v>
      </c>
      <c r="H4671" s="82">
        <v>85</v>
      </c>
      <c r="I4671" s="92">
        <v>0.28000000000000003</v>
      </c>
      <c r="J4671" s="78">
        <f t="shared" si="151"/>
        <v>61.199999999999996</v>
      </c>
    </row>
    <row r="4672" spans="1:10" ht="29">
      <c r="A4672" s="34">
        <f t="shared" si="150"/>
        <v>4668</v>
      </c>
      <c r="B4672" s="81" t="s">
        <v>186</v>
      </c>
      <c r="C4672" s="81" t="s">
        <v>9580</v>
      </c>
      <c r="D4672" s="81" t="s">
        <v>9581</v>
      </c>
      <c r="E4672" s="81">
        <v>1</v>
      </c>
      <c r="F4672" s="81" t="s">
        <v>6870</v>
      </c>
      <c r="G4672" s="81">
        <v>1</v>
      </c>
      <c r="H4672" s="82">
        <v>95</v>
      </c>
      <c r="I4672" s="92">
        <v>0.28000000000000003</v>
      </c>
      <c r="J4672" s="78">
        <f t="shared" si="151"/>
        <v>68.399999999999991</v>
      </c>
    </row>
    <row r="4673" spans="1:10" ht="29">
      <c r="A4673" s="34">
        <f t="shared" si="150"/>
        <v>4669</v>
      </c>
      <c r="B4673" s="81" t="s">
        <v>186</v>
      </c>
      <c r="C4673" s="81" t="s">
        <v>9582</v>
      </c>
      <c r="D4673" s="81" t="s">
        <v>9583</v>
      </c>
      <c r="E4673" s="81">
        <v>1</v>
      </c>
      <c r="F4673" s="81" t="s">
        <v>6870</v>
      </c>
      <c r="G4673" s="81">
        <v>1</v>
      </c>
      <c r="H4673" s="82">
        <v>1404</v>
      </c>
      <c r="I4673" s="92">
        <v>0.28000000000000003</v>
      </c>
      <c r="J4673" s="78">
        <f t="shared" si="151"/>
        <v>1010.88</v>
      </c>
    </row>
    <row r="4674" spans="1:10" ht="29">
      <c r="A4674" s="34">
        <f t="shared" si="150"/>
        <v>4670</v>
      </c>
      <c r="B4674" s="81" t="s">
        <v>186</v>
      </c>
      <c r="C4674" s="81" t="s">
        <v>9584</v>
      </c>
      <c r="D4674" s="81" t="s">
        <v>9585</v>
      </c>
      <c r="E4674" s="81">
        <v>1</v>
      </c>
      <c r="F4674" s="81" t="s">
        <v>6870</v>
      </c>
      <c r="G4674" s="81">
        <v>1</v>
      </c>
      <c r="H4674" s="82">
        <v>3253</v>
      </c>
      <c r="I4674" s="92">
        <v>0.28000000000000003</v>
      </c>
      <c r="J4674" s="78">
        <f t="shared" si="151"/>
        <v>2342.16</v>
      </c>
    </row>
    <row r="4675" spans="1:10" ht="29">
      <c r="A4675" s="34">
        <f t="shared" si="150"/>
        <v>4671</v>
      </c>
      <c r="B4675" s="81" t="s">
        <v>186</v>
      </c>
      <c r="C4675" s="81" t="s">
        <v>9586</v>
      </c>
      <c r="D4675" s="81" t="s">
        <v>9587</v>
      </c>
      <c r="E4675" s="81">
        <v>1</v>
      </c>
      <c r="F4675" s="81" t="s">
        <v>6870</v>
      </c>
      <c r="G4675" s="81">
        <v>1</v>
      </c>
      <c r="H4675" s="82">
        <v>3153</v>
      </c>
      <c r="I4675" s="92">
        <v>0.28000000000000003</v>
      </c>
      <c r="J4675" s="78">
        <f t="shared" si="151"/>
        <v>2270.16</v>
      </c>
    </row>
    <row r="4676" spans="1:10" ht="29">
      <c r="A4676" s="34">
        <f t="shared" si="150"/>
        <v>4672</v>
      </c>
      <c r="B4676" s="81" t="s">
        <v>186</v>
      </c>
      <c r="C4676" s="81" t="s">
        <v>9588</v>
      </c>
      <c r="D4676" s="81" t="s">
        <v>9589</v>
      </c>
      <c r="E4676" s="81">
        <v>1</v>
      </c>
      <c r="F4676" s="81" t="s">
        <v>6870</v>
      </c>
      <c r="G4676" s="81">
        <v>1</v>
      </c>
      <c r="H4676" s="82">
        <v>3711</v>
      </c>
      <c r="I4676" s="92">
        <v>0.28000000000000003</v>
      </c>
      <c r="J4676" s="78">
        <f t="shared" si="151"/>
        <v>2671.92</v>
      </c>
    </row>
    <row r="4677" spans="1:10" ht="29">
      <c r="A4677" s="34">
        <f t="shared" si="150"/>
        <v>4673</v>
      </c>
      <c r="B4677" s="81" t="s">
        <v>186</v>
      </c>
      <c r="C4677" s="81" t="s">
        <v>9590</v>
      </c>
      <c r="D4677" s="81" t="s">
        <v>9591</v>
      </c>
      <c r="E4677" s="81">
        <v>1</v>
      </c>
      <c r="F4677" s="81" t="s">
        <v>6870</v>
      </c>
      <c r="G4677" s="81">
        <v>1</v>
      </c>
      <c r="H4677" s="82">
        <v>3711</v>
      </c>
      <c r="I4677" s="92">
        <v>0.28000000000000003</v>
      </c>
      <c r="J4677" s="78">
        <f t="shared" si="151"/>
        <v>2671.92</v>
      </c>
    </row>
    <row r="4678" spans="1:10" ht="29">
      <c r="A4678" s="34">
        <f t="shared" si="150"/>
        <v>4674</v>
      </c>
      <c r="B4678" s="81" t="s">
        <v>186</v>
      </c>
      <c r="C4678" s="81" t="s">
        <v>9592</v>
      </c>
      <c r="D4678" s="81" t="s">
        <v>9593</v>
      </c>
      <c r="E4678" s="81">
        <v>1</v>
      </c>
      <c r="F4678" s="81" t="s">
        <v>6870</v>
      </c>
      <c r="G4678" s="81">
        <v>1</v>
      </c>
      <c r="H4678" s="82">
        <v>3711</v>
      </c>
      <c r="I4678" s="92">
        <v>0.28000000000000003</v>
      </c>
      <c r="J4678" s="78">
        <f t="shared" si="151"/>
        <v>2671.92</v>
      </c>
    </row>
    <row r="4679" spans="1:10" ht="29">
      <c r="A4679" s="34">
        <f t="shared" si="150"/>
        <v>4675</v>
      </c>
      <c r="B4679" s="81" t="s">
        <v>186</v>
      </c>
      <c r="C4679" s="81" t="s">
        <v>9594</v>
      </c>
      <c r="D4679" s="81" t="s">
        <v>9595</v>
      </c>
      <c r="E4679" s="81">
        <v>1</v>
      </c>
      <c r="F4679" s="81" t="s">
        <v>6870</v>
      </c>
      <c r="G4679" s="81">
        <v>1</v>
      </c>
      <c r="H4679" s="82">
        <v>2697</v>
      </c>
      <c r="I4679" s="92">
        <v>0.28000000000000003</v>
      </c>
      <c r="J4679" s="78">
        <f t="shared" si="151"/>
        <v>1941.84</v>
      </c>
    </row>
    <row r="4680" spans="1:10" ht="29">
      <c r="A4680" s="34">
        <f t="shared" si="150"/>
        <v>4676</v>
      </c>
      <c r="B4680" s="81" t="s">
        <v>186</v>
      </c>
      <c r="C4680" s="81" t="s">
        <v>9596</v>
      </c>
      <c r="D4680" s="81" t="s">
        <v>9597</v>
      </c>
      <c r="E4680" s="81">
        <v>1</v>
      </c>
      <c r="F4680" s="81" t="s">
        <v>6870</v>
      </c>
      <c r="G4680" s="81">
        <v>1</v>
      </c>
      <c r="H4680" s="82">
        <v>3265</v>
      </c>
      <c r="I4680" s="92">
        <v>0.28000000000000003</v>
      </c>
      <c r="J4680" s="78">
        <f t="shared" si="151"/>
        <v>2350.7999999999997</v>
      </c>
    </row>
    <row r="4681" spans="1:10" ht="29">
      <c r="A4681" s="34">
        <f t="shared" si="150"/>
        <v>4677</v>
      </c>
      <c r="B4681" s="81" t="s">
        <v>186</v>
      </c>
      <c r="C4681" s="81" t="s">
        <v>9598</v>
      </c>
      <c r="D4681" s="81" t="s">
        <v>9599</v>
      </c>
      <c r="E4681" s="81">
        <v>1</v>
      </c>
      <c r="F4681" s="81" t="s">
        <v>6870</v>
      </c>
      <c r="G4681" s="81">
        <v>1</v>
      </c>
      <c r="H4681" s="82">
        <v>3265</v>
      </c>
      <c r="I4681" s="92">
        <v>0.28000000000000003</v>
      </c>
      <c r="J4681" s="78">
        <f t="shared" si="151"/>
        <v>2350.7999999999997</v>
      </c>
    </row>
    <row r="4682" spans="1:10" ht="29">
      <c r="A4682" s="34">
        <f t="shared" si="150"/>
        <v>4678</v>
      </c>
      <c r="B4682" s="81" t="s">
        <v>186</v>
      </c>
      <c r="C4682" s="81" t="s">
        <v>9600</v>
      </c>
      <c r="D4682" s="81" t="s">
        <v>9601</v>
      </c>
      <c r="E4682" s="81">
        <v>1</v>
      </c>
      <c r="F4682" s="81" t="s">
        <v>6870</v>
      </c>
      <c r="G4682" s="81">
        <v>1</v>
      </c>
      <c r="H4682" s="82">
        <v>3265</v>
      </c>
      <c r="I4682" s="92">
        <v>0.28000000000000003</v>
      </c>
      <c r="J4682" s="78">
        <f t="shared" si="151"/>
        <v>2350.7999999999997</v>
      </c>
    </row>
    <row r="4683" spans="1:10" ht="29">
      <c r="A4683" s="34">
        <f t="shared" si="150"/>
        <v>4679</v>
      </c>
      <c r="B4683" s="81" t="s">
        <v>186</v>
      </c>
      <c r="C4683" s="81" t="s">
        <v>9602</v>
      </c>
      <c r="D4683" s="81" t="s">
        <v>9603</v>
      </c>
      <c r="E4683" s="81">
        <v>1</v>
      </c>
      <c r="F4683" s="81" t="s">
        <v>6870</v>
      </c>
      <c r="G4683" s="81">
        <v>1</v>
      </c>
      <c r="H4683" s="82">
        <v>2585</v>
      </c>
      <c r="I4683" s="92">
        <v>0.28000000000000003</v>
      </c>
      <c r="J4683" s="78">
        <f t="shared" si="151"/>
        <v>1861.1999999999998</v>
      </c>
    </row>
    <row r="4684" spans="1:10" ht="29">
      <c r="A4684" s="34">
        <f t="shared" si="150"/>
        <v>4680</v>
      </c>
      <c r="B4684" s="81" t="s">
        <v>186</v>
      </c>
      <c r="C4684" s="81" t="s">
        <v>9604</v>
      </c>
      <c r="D4684" s="81" t="s">
        <v>9605</v>
      </c>
      <c r="E4684" s="81">
        <v>1</v>
      </c>
      <c r="F4684" s="81" t="s">
        <v>6870</v>
      </c>
      <c r="G4684" s="81">
        <v>1</v>
      </c>
      <c r="H4684" s="82">
        <v>3153</v>
      </c>
      <c r="I4684" s="92">
        <v>0.28000000000000003</v>
      </c>
      <c r="J4684" s="78">
        <f t="shared" si="151"/>
        <v>2270.16</v>
      </c>
    </row>
    <row r="4685" spans="1:10" ht="29">
      <c r="A4685" s="34">
        <f t="shared" si="150"/>
        <v>4681</v>
      </c>
      <c r="B4685" s="81" t="s">
        <v>186</v>
      </c>
      <c r="C4685" s="81" t="s">
        <v>9606</v>
      </c>
      <c r="D4685" s="81" t="s">
        <v>9607</v>
      </c>
      <c r="E4685" s="81">
        <v>1</v>
      </c>
      <c r="F4685" s="81" t="s">
        <v>6870</v>
      </c>
      <c r="G4685" s="81">
        <v>1</v>
      </c>
      <c r="H4685" s="82">
        <v>3153</v>
      </c>
      <c r="I4685" s="92">
        <v>0.28000000000000003</v>
      </c>
      <c r="J4685" s="78">
        <f t="shared" si="151"/>
        <v>2270.16</v>
      </c>
    </row>
    <row r="4686" spans="1:10" ht="29">
      <c r="A4686" s="34">
        <f t="shared" si="150"/>
        <v>4682</v>
      </c>
      <c r="B4686" s="81" t="s">
        <v>186</v>
      </c>
      <c r="C4686" s="81" t="s">
        <v>9608</v>
      </c>
      <c r="D4686" s="81" t="s">
        <v>9609</v>
      </c>
      <c r="E4686" s="81">
        <v>1</v>
      </c>
      <c r="F4686" s="81" t="s">
        <v>6870</v>
      </c>
      <c r="G4686" s="81">
        <v>1</v>
      </c>
      <c r="H4686" s="82">
        <v>3153</v>
      </c>
      <c r="I4686" s="92">
        <v>0.28000000000000003</v>
      </c>
      <c r="J4686" s="78">
        <f t="shared" si="151"/>
        <v>2270.16</v>
      </c>
    </row>
    <row r="4687" spans="1:10" ht="15.5">
      <c r="A4687" s="34">
        <f t="shared" si="150"/>
        <v>4683</v>
      </c>
      <c r="B4687" s="81" t="s">
        <v>186</v>
      </c>
      <c r="C4687" s="81" t="s">
        <v>9610</v>
      </c>
      <c r="D4687" s="81" t="s">
        <v>9611</v>
      </c>
      <c r="E4687" s="81">
        <v>1</v>
      </c>
      <c r="F4687" s="81" t="s">
        <v>6870</v>
      </c>
      <c r="G4687" s="81">
        <v>1</v>
      </c>
      <c r="H4687" s="82">
        <v>2140</v>
      </c>
      <c r="I4687" s="92">
        <v>0.28000000000000003</v>
      </c>
      <c r="J4687" s="78">
        <f t="shared" si="151"/>
        <v>1540.8</v>
      </c>
    </row>
    <row r="4688" spans="1:10" ht="29">
      <c r="A4688" s="34">
        <f t="shared" si="150"/>
        <v>4684</v>
      </c>
      <c r="B4688" s="81" t="s">
        <v>186</v>
      </c>
      <c r="C4688" s="81" t="s">
        <v>9612</v>
      </c>
      <c r="D4688" s="81" t="s">
        <v>9613</v>
      </c>
      <c r="E4688" s="81">
        <v>1</v>
      </c>
      <c r="F4688" s="81" t="s">
        <v>6870</v>
      </c>
      <c r="G4688" s="81">
        <v>1</v>
      </c>
      <c r="H4688" s="82">
        <v>2697</v>
      </c>
      <c r="I4688" s="92">
        <v>0.28000000000000003</v>
      </c>
      <c r="J4688" s="78">
        <f t="shared" si="151"/>
        <v>1941.84</v>
      </c>
    </row>
    <row r="4689" spans="1:10" ht="15.5">
      <c r="A4689" s="34">
        <f t="shared" si="150"/>
        <v>4685</v>
      </c>
      <c r="B4689" s="81" t="s">
        <v>186</v>
      </c>
      <c r="C4689" s="81" t="s">
        <v>9614</v>
      </c>
      <c r="D4689" s="81" t="s">
        <v>9615</v>
      </c>
      <c r="E4689" s="81">
        <v>1</v>
      </c>
      <c r="F4689" s="81" t="s">
        <v>6870</v>
      </c>
      <c r="G4689" s="81">
        <v>1</v>
      </c>
      <c r="H4689" s="82">
        <v>2697</v>
      </c>
      <c r="I4689" s="92">
        <v>0.28000000000000003</v>
      </c>
      <c r="J4689" s="78">
        <f t="shared" si="151"/>
        <v>1941.84</v>
      </c>
    </row>
    <row r="4690" spans="1:10" ht="15.5">
      <c r="A4690" s="34">
        <f t="shared" si="150"/>
        <v>4686</v>
      </c>
      <c r="B4690" s="81" t="s">
        <v>186</v>
      </c>
      <c r="C4690" s="81" t="s">
        <v>9616</v>
      </c>
      <c r="D4690" s="81" t="s">
        <v>9617</v>
      </c>
      <c r="E4690" s="81">
        <v>1</v>
      </c>
      <c r="F4690" s="81" t="s">
        <v>6870</v>
      </c>
      <c r="G4690" s="81">
        <v>1</v>
      </c>
      <c r="H4690" s="82">
        <v>2697</v>
      </c>
      <c r="I4690" s="92">
        <v>0.28000000000000003</v>
      </c>
      <c r="J4690" s="78">
        <f t="shared" si="151"/>
        <v>1941.84</v>
      </c>
    </row>
    <row r="4691" spans="1:10" ht="29">
      <c r="A4691" s="34">
        <f t="shared" si="150"/>
        <v>4687</v>
      </c>
      <c r="B4691" s="81" t="s">
        <v>186</v>
      </c>
      <c r="C4691" s="81" t="s">
        <v>9618</v>
      </c>
      <c r="D4691" s="81" t="s">
        <v>9619</v>
      </c>
      <c r="E4691" s="81">
        <v>1</v>
      </c>
      <c r="F4691" s="81" t="s">
        <v>6870</v>
      </c>
      <c r="G4691" s="81">
        <v>1</v>
      </c>
      <c r="H4691" s="82">
        <v>3878</v>
      </c>
      <c r="I4691" s="92">
        <v>0.28000000000000003</v>
      </c>
      <c r="J4691" s="78">
        <f t="shared" si="151"/>
        <v>2792.16</v>
      </c>
    </row>
    <row r="4692" spans="1:10" ht="43.5">
      <c r="A4692" s="34">
        <f t="shared" si="150"/>
        <v>4688</v>
      </c>
      <c r="B4692" s="81" t="s">
        <v>186</v>
      </c>
      <c r="C4692" s="81" t="s">
        <v>9620</v>
      </c>
      <c r="D4692" s="81" t="s">
        <v>9621</v>
      </c>
      <c r="E4692" s="81">
        <v>1</v>
      </c>
      <c r="F4692" s="81" t="s">
        <v>6870</v>
      </c>
      <c r="G4692" s="81">
        <v>1</v>
      </c>
      <c r="H4692" s="82">
        <v>4435</v>
      </c>
      <c r="I4692" s="92">
        <v>0.28000000000000003</v>
      </c>
      <c r="J4692" s="78">
        <f t="shared" si="151"/>
        <v>3193.2</v>
      </c>
    </row>
    <row r="4693" spans="1:10" ht="29">
      <c r="A4693" s="34">
        <f t="shared" si="150"/>
        <v>4689</v>
      </c>
      <c r="B4693" s="81" t="s">
        <v>186</v>
      </c>
      <c r="C4693" s="81" t="s">
        <v>9622</v>
      </c>
      <c r="D4693" s="81" t="s">
        <v>9623</v>
      </c>
      <c r="E4693" s="81">
        <v>1</v>
      </c>
      <c r="F4693" s="81" t="s">
        <v>6870</v>
      </c>
      <c r="G4693" s="81">
        <v>1</v>
      </c>
      <c r="H4693" s="82">
        <v>4435</v>
      </c>
      <c r="I4693" s="92">
        <v>0.28000000000000003</v>
      </c>
      <c r="J4693" s="78">
        <f t="shared" si="151"/>
        <v>3193.2</v>
      </c>
    </row>
    <row r="4694" spans="1:10" ht="29">
      <c r="A4694" s="34">
        <f t="shared" si="150"/>
        <v>4690</v>
      </c>
      <c r="B4694" s="81" t="s">
        <v>186</v>
      </c>
      <c r="C4694" s="81" t="s">
        <v>9624</v>
      </c>
      <c r="D4694" s="81" t="s">
        <v>9625</v>
      </c>
      <c r="E4694" s="81">
        <v>1</v>
      </c>
      <c r="F4694" s="81" t="s">
        <v>6870</v>
      </c>
      <c r="G4694" s="81">
        <v>1</v>
      </c>
      <c r="H4694" s="82">
        <v>4435</v>
      </c>
      <c r="I4694" s="92">
        <v>0.28000000000000003</v>
      </c>
      <c r="J4694" s="78">
        <f t="shared" si="151"/>
        <v>3193.2</v>
      </c>
    </row>
    <row r="4695" spans="1:10" ht="29">
      <c r="A4695" s="34">
        <f t="shared" ref="A4695:A4758" si="152">SUM(A4694+1)</f>
        <v>4691</v>
      </c>
      <c r="B4695" s="81" t="s">
        <v>186</v>
      </c>
      <c r="C4695" s="81" t="s">
        <v>9626</v>
      </c>
      <c r="D4695" s="81" t="s">
        <v>9627</v>
      </c>
      <c r="E4695" s="81">
        <v>1</v>
      </c>
      <c r="F4695" s="81" t="s">
        <v>6870</v>
      </c>
      <c r="G4695" s="81">
        <v>1</v>
      </c>
      <c r="H4695" s="82">
        <v>3432</v>
      </c>
      <c r="I4695" s="92">
        <v>0.28000000000000003</v>
      </c>
      <c r="J4695" s="78">
        <f t="shared" si="151"/>
        <v>2471.04</v>
      </c>
    </row>
    <row r="4696" spans="1:10" ht="29">
      <c r="A4696" s="34">
        <f t="shared" si="152"/>
        <v>4692</v>
      </c>
      <c r="B4696" s="81" t="s">
        <v>186</v>
      </c>
      <c r="C4696" s="81" t="s">
        <v>9628</v>
      </c>
      <c r="D4696" s="81" t="s">
        <v>9629</v>
      </c>
      <c r="E4696" s="81">
        <v>1</v>
      </c>
      <c r="F4696" s="81" t="s">
        <v>6870</v>
      </c>
      <c r="G4696" s="81">
        <v>1</v>
      </c>
      <c r="H4696" s="82">
        <v>3989</v>
      </c>
      <c r="I4696" s="92">
        <v>0.28000000000000003</v>
      </c>
      <c r="J4696" s="78">
        <f t="shared" si="151"/>
        <v>2872.08</v>
      </c>
    </row>
    <row r="4697" spans="1:10" ht="29">
      <c r="A4697" s="34">
        <f t="shared" si="152"/>
        <v>4693</v>
      </c>
      <c r="B4697" s="81" t="s">
        <v>186</v>
      </c>
      <c r="C4697" s="81" t="s">
        <v>9630</v>
      </c>
      <c r="D4697" s="81" t="s">
        <v>9631</v>
      </c>
      <c r="E4697" s="81">
        <v>1</v>
      </c>
      <c r="F4697" s="81" t="s">
        <v>6870</v>
      </c>
      <c r="G4697" s="81">
        <v>1</v>
      </c>
      <c r="H4697" s="82">
        <v>3989</v>
      </c>
      <c r="I4697" s="92">
        <v>0.28000000000000003</v>
      </c>
      <c r="J4697" s="78">
        <f t="shared" si="151"/>
        <v>2872.08</v>
      </c>
    </row>
    <row r="4698" spans="1:10" ht="29">
      <c r="A4698" s="34">
        <f t="shared" si="152"/>
        <v>4694</v>
      </c>
      <c r="B4698" s="81" t="s">
        <v>186</v>
      </c>
      <c r="C4698" s="81" t="s">
        <v>9632</v>
      </c>
      <c r="D4698" s="81" t="s">
        <v>9633</v>
      </c>
      <c r="E4698" s="81">
        <v>1</v>
      </c>
      <c r="F4698" s="81" t="s">
        <v>6870</v>
      </c>
      <c r="G4698" s="81">
        <v>1</v>
      </c>
      <c r="H4698" s="82">
        <v>3989</v>
      </c>
      <c r="I4698" s="92">
        <v>0.28000000000000003</v>
      </c>
      <c r="J4698" s="78">
        <f t="shared" si="151"/>
        <v>2872.08</v>
      </c>
    </row>
    <row r="4699" spans="1:10" ht="29">
      <c r="A4699" s="34">
        <f t="shared" si="152"/>
        <v>4695</v>
      </c>
      <c r="B4699" s="81" t="s">
        <v>186</v>
      </c>
      <c r="C4699" s="81" t="s">
        <v>9634</v>
      </c>
      <c r="D4699" s="81" t="s">
        <v>9635</v>
      </c>
      <c r="E4699" s="81">
        <v>1</v>
      </c>
      <c r="F4699" s="81" t="s">
        <v>6870</v>
      </c>
      <c r="G4699" s="81">
        <v>1</v>
      </c>
      <c r="H4699" s="82">
        <v>3321</v>
      </c>
      <c r="I4699" s="92">
        <v>0.28000000000000003</v>
      </c>
      <c r="J4699" s="78">
        <f t="shared" si="151"/>
        <v>2391.12</v>
      </c>
    </row>
    <row r="4700" spans="1:10" ht="29">
      <c r="A4700" s="34">
        <f t="shared" si="152"/>
        <v>4696</v>
      </c>
      <c r="B4700" s="81" t="s">
        <v>186</v>
      </c>
      <c r="C4700" s="81" t="s">
        <v>9636</v>
      </c>
      <c r="D4700" s="81" t="s">
        <v>9637</v>
      </c>
      <c r="E4700" s="81">
        <v>1</v>
      </c>
      <c r="F4700" s="81" t="s">
        <v>6870</v>
      </c>
      <c r="G4700" s="81">
        <v>1</v>
      </c>
      <c r="H4700" s="82">
        <v>3878</v>
      </c>
      <c r="I4700" s="92">
        <v>0.28000000000000003</v>
      </c>
      <c r="J4700" s="78">
        <f t="shared" si="151"/>
        <v>2792.16</v>
      </c>
    </row>
    <row r="4701" spans="1:10" ht="29">
      <c r="A4701" s="34">
        <f t="shared" si="152"/>
        <v>4697</v>
      </c>
      <c r="B4701" s="81" t="s">
        <v>186</v>
      </c>
      <c r="C4701" s="81" t="s">
        <v>9638</v>
      </c>
      <c r="D4701" s="81" t="s">
        <v>9639</v>
      </c>
      <c r="E4701" s="81">
        <v>1</v>
      </c>
      <c r="F4701" s="81" t="s">
        <v>6870</v>
      </c>
      <c r="G4701" s="81">
        <v>1</v>
      </c>
      <c r="H4701" s="82">
        <v>3878</v>
      </c>
      <c r="I4701" s="92">
        <v>0.28000000000000003</v>
      </c>
      <c r="J4701" s="78">
        <f t="shared" si="151"/>
        <v>2792.16</v>
      </c>
    </row>
    <row r="4702" spans="1:10" ht="29">
      <c r="A4702" s="34">
        <f t="shared" si="152"/>
        <v>4698</v>
      </c>
      <c r="B4702" s="81" t="s">
        <v>186</v>
      </c>
      <c r="C4702" s="81" t="s">
        <v>9640</v>
      </c>
      <c r="D4702" s="81" t="s">
        <v>9641</v>
      </c>
      <c r="E4702" s="81">
        <v>1</v>
      </c>
      <c r="F4702" s="81" t="s">
        <v>6870</v>
      </c>
      <c r="G4702" s="81">
        <v>1</v>
      </c>
      <c r="H4702" s="82">
        <v>3878</v>
      </c>
      <c r="I4702" s="92">
        <v>0.28000000000000003</v>
      </c>
      <c r="J4702" s="78">
        <f t="shared" si="151"/>
        <v>2792.16</v>
      </c>
    </row>
    <row r="4703" spans="1:10" ht="29">
      <c r="A4703" s="34">
        <f t="shared" si="152"/>
        <v>4699</v>
      </c>
      <c r="B4703" s="81" t="s">
        <v>186</v>
      </c>
      <c r="C4703" s="81" t="s">
        <v>9642</v>
      </c>
      <c r="D4703" s="81" t="s">
        <v>9643</v>
      </c>
      <c r="E4703" s="81">
        <v>1</v>
      </c>
      <c r="F4703" s="81" t="s">
        <v>6870</v>
      </c>
      <c r="G4703" s="81">
        <v>1</v>
      </c>
      <c r="H4703" s="82">
        <v>2864</v>
      </c>
      <c r="I4703" s="92">
        <v>0.28000000000000003</v>
      </c>
      <c r="J4703" s="78">
        <f t="shared" si="151"/>
        <v>2062.08</v>
      </c>
    </row>
    <row r="4704" spans="1:10" ht="29">
      <c r="A4704" s="34">
        <f t="shared" si="152"/>
        <v>4700</v>
      </c>
      <c r="B4704" s="81" t="s">
        <v>186</v>
      </c>
      <c r="C4704" s="81" t="s">
        <v>9644</v>
      </c>
      <c r="D4704" s="81" t="s">
        <v>9645</v>
      </c>
      <c r="E4704" s="81">
        <v>1</v>
      </c>
      <c r="F4704" s="81" t="s">
        <v>6870</v>
      </c>
      <c r="G4704" s="81">
        <v>1</v>
      </c>
      <c r="H4704" s="82">
        <v>3432</v>
      </c>
      <c r="I4704" s="92">
        <v>0.28000000000000003</v>
      </c>
      <c r="J4704" s="78">
        <f t="shared" si="151"/>
        <v>2471.04</v>
      </c>
    </row>
    <row r="4705" spans="1:10" ht="29">
      <c r="A4705" s="34">
        <f t="shared" si="152"/>
        <v>4701</v>
      </c>
      <c r="B4705" s="81" t="s">
        <v>186</v>
      </c>
      <c r="C4705" s="81" t="s">
        <v>9646</v>
      </c>
      <c r="D4705" s="81" t="s">
        <v>9647</v>
      </c>
      <c r="E4705" s="81">
        <v>1</v>
      </c>
      <c r="F4705" s="81" t="s">
        <v>6870</v>
      </c>
      <c r="G4705" s="81">
        <v>1</v>
      </c>
      <c r="H4705" s="82">
        <v>3432</v>
      </c>
      <c r="I4705" s="92">
        <v>0.28000000000000003</v>
      </c>
      <c r="J4705" s="78">
        <f t="shared" si="151"/>
        <v>2471.04</v>
      </c>
    </row>
    <row r="4706" spans="1:10" ht="29">
      <c r="A4706" s="34">
        <f t="shared" si="152"/>
        <v>4702</v>
      </c>
      <c r="B4706" s="81" t="s">
        <v>186</v>
      </c>
      <c r="C4706" s="81" t="s">
        <v>9648</v>
      </c>
      <c r="D4706" s="81" t="s">
        <v>9649</v>
      </c>
      <c r="E4706" s="81">
        <v>1</v>
      </c>
      <c r="F4706" s="81" t="s">
        <v>6870</v>
      </c>
      <c r="G4706" s="81">
        <v>1</v>
      </c>
      <c r="H4706" s="82">
        <v>3432</v>
      </c>
      <c r="I4706" s="92">
        <v>0.28000000000000003</v>
      </c>
      <c r="J4706" s="78">
        <f t="shared" si="151"/>
        <v>2471.04</v>
      </c>
    </row>
    <row r="4707" spans="1:10" ht="29">
      <c r="A4707" s="34">
        <f t="shared" si="152"/>
        <v>4703</v>
      </c>
      <c r="B4707" s="81" t="s">
        <v>186</v>
      </c>
      <c r="C4707" s="81" t="s">
        <v>9650</v>
      </c>
      <c r="D4707" s="81" t="s">
        <v>9651</v>
      </c>
      <c r="E4707" s="81">
        <v>1</v>
      </c>
      <c r="F4707" s="81" t="s">
        <v>6870</v>
      </c>
      <c r="G4707" s="81">
        <v>1</v>
      </c>
      <c r="H4707" s="82">
        <v>3488</v>
      </c>
      <c r="I4707" s="92">
        <v>0.28000000000000003</v>
      </c>
      <c r="J4707" s="78">
        <f t="shared" si="151"/>
        <v>2511.36</v>
      </c>
    </row>
    <row r="4708" spans="1:10" ht="29">
      <c r="A4708" s="34">
        <f t="shared" si="152"/>
        <v>4704</v>
      </c>
      <c r="B4708" s="81" t="s">
        <v>186</v>
      </c>
      <c r="C4708" s="81" t="s">
        <v>9652</v>
      </c>
      <c r="D4708" s="81" t="s">
        <v>9653</v>
      </c>
      <c r="E4708" s="81">
        <v>1</v>
      </c>
      <c r="F4708" s="81" t="s">
        <v>6870</v>
      </c>
      <c r="G4708" s="81">
        <v>1</v>
      </c>
      <c r="H4708" s="82">
        <v>4045</v>
      </c>
      <c r="I4708" s="92">
        <v>0.28000000000000003</v>
      </c>
      <c r="J4708" s="78">
        <f t="shared" si="151"/>
        <v>2912.4</v>
      </c>
    </row>
    <row r="4709" spans="1:10" ht="29">
      <c r="A4709" s="34">
        <f t="shared" si="152"/>
        <v>4705</v>
      </c>
      <c r="B4709" s="81" t="s">
        <v>186</v>
      </c>
      <c r="C4709" s="81" t="s">
        <v>9654</v>
      </c>
      <c r="D4709" s="81" t="s">
        <v>9655</v>
      </c>
      <c r="E4709" s="81">
        <v>1</v>
      </c>
      <c r="F4709" s="81" t="s">
        <v>6870</v>
      </c>
      <c r="G4709" s="81">
        <v>1</v>
      </c>
      <c r="H4709" s="82">
        <v>4045</v>
      </c>
      <c r="I4709" s="92">
        <v>0.28000000000000003</v>
      </c>
      <c r="J4709" s="78">
        <f t="shared" si="151"/>
        <v>2912.4</v>
      </c>
    </row>
    <row r="4710" spans="1:10" ht="29">
      <c r="A4710" s="34">
        <f t="shared" si="152"/>
        <v>4706</v>
      </c>
      <c r="B4710" s="81" t="s">
        <v>186</v>
      </c>
      <c r="C4710" s="81" t="s">
        <v>9656</v>
      </c>
      <c r="D4710" s="81" t="s">
        <v>9657</v>
      </c>
      <c r="E4710" s="81">
        <v>1</v>
      </c>
      <c r="F4710" s="81" t="s">
        <v>6870</v>
      </c>
      <c r="G4710" s="81">
        <v>1</v>
      </c>
      <c r="H4710" s="82">
        <v>4045</v>
      </c>
      <c r="I4710" s="92">
        <v>0.28000000000000003</v>
      </c>
      <c r="J4710" s="78">
        <f t="shared" si="151"/>
        <v>2912.4</v>
      </c>
    </row>
    <row r="4711" spans="1:10" ht="29">
      <c r="A4711" s="34">
        <f t="shared" si="152"/>
        <v>4707</v>
      </c>
      <c r="B4711" s="81" t="s">
        <v>186</v>
      </c>
      <c r="C4711" s="81" t="s">
        <v>9658</v>
      </c>
      <c r="D4711" s="81" t="s">
        <v>9659</v>
      </c>
      <c r="E4711" s="81">
        <v>1</v>
      </c>
      <c r="F4711" s="81" t="s">
        <v>6870</v>
      </c>
      <c r="G4711" s="81">
        <v>1</v>
      </c>
      <c r="H4711" s="82">
        <v>3042</v>
      </c>
      <c r="I4711" s="92">
        <v>0.28000000000000003</v>
      </c>
      <c r="J4711" s="78">
        <f t="shared" si="151"/>
        <v>2190.2399999999998</v>
      </c>
    </row>
    <row r="4712" spans="1:10" ht="29">
      <c r="A4712" s="34">
        <f t="shared" si="152"/>
        <v>4708</v>
      </c>
      <c r="B4712" s="81" t="s">
        <v>186</v>
      </c>
      <c r="C4712" s="81" t="s">
        <v>9660</v>
      </c>
      <c r="D4712" s="81" t="s">
        <v>9661</v>
      </c>
      <c r="E4712" s="81">
        <v>1</v>
      </c>
      <c r="F4712" s="81" t="s">
        <v>6870</v>
      </c>
      <c r="G4712" s="81">
        <v>1</v>
      </c>
      <c r="H4712" s="82">
        <v>3599</v>
      </c>
      <c r="I4712" s="92">
        <v>0.28000000000000003</v>
      </c>
      <c r="J4712" s="78">
        <f t="shared" si="151"/>
        <v>2591.2799999999997</v>
      </c>
    </row>
    <row r="4713" spans="1:10" ht="29">
      <c r="A4713" s="34">
        <f t="shared" si="152"/>
        <v>4709</v>
      </c>
      <c r="B4713" s="81" t="s">
        <v>186</v>
      </c>
      <c r="C4713" s="81" t="s">
        <v>9662</v>
      </c>
      <c r="D4713" s="81" t="s">
        <v>9663</v>
      </c>
      <c r="E4713" s="81">
        <v>1</v>
      </c>
      <c r="F4713" s="81" t="s">
        <v>6870</v>
      </c>
      <c r="G4713" s="81">
        <v>1</v>
      </c>
      <c r="H4713" s="82">
        <v>3599</v>
      </c>
      <c r="I4713" s="92">
        <v>0.28000000000000003</v>
      </c>
      <c r="J4713" s="78">
        <f t="shared" si="151"/>
        <v>2591.2799999999997</v>
      </c>
    </row>
    <row r="4714" spans="1:10" ht="29">
      <c r="A4714" s="34">
        <f t="shared" si="152"/>
        <v>4710</v>
      </c>
      <c r="B4714" s="81" t="s">
        <v>186</v>
      </c>
      <c r="C4714" s="81" t="s">
        <v>9664</v>
      </c>
      <c r="D4714" s="81" t="s">
        <v>9665</v>
      </c>
      <c r="E4714" s="81">
        <v>1</v>
      </c>
      <c r="F4714" s="81" t="s">
        <v>6870</v>
      </c>
      <c r="G4714" s="81">
        <v>1</v>
      </c>
      <c r="H4714" s="82">
        <v>3599</v>
      </c>
      <c r="I4714" s="92">
        <v>0.28000000000000003</v>
      </c>
      <c r="J4714" s="78">
        <f t="shared" si="151"/>
        <v>2591.2799999999997</v>
      </c>
    </row>
    <row r="4715" spans="1:10" ht="29">
      <c r="A4715" s="34">
        <f t="shared" si="152"/>
        <v>4711</v>
      </c>
      <c r="B4715" s="81" t="s">
        <v>186</v>
      </c>
      <c r="C4715" s="81" t="s">
        <v>9666</v>
      </c>
      <c r="D4715" s="81" t="s">
        <v>9667</v>
      </c>
      <c r="E4715" s="81">
        <v>1</v>
      </c>
      <c r="F4715" s="81" t="s">
        <v>6870</v>
      </c>
      <c r="G4715" s="81">
        <v>1</v>
      </c>
      <c r="H4715" s="82">
        <v>2920</v>
      </c>
      <c r="I4715" s="92">
        <v>0.28000000000000003</v>
      </c>
      <c r="J4715" s="78">
        <f t="shared" si="151"/>
        <v>2102.4</v>
      </c>
    </row>
    <row r="4716" spans="1:10" ht="29">
      <c r="A4716" s="34">
        <f t="shared" si="152"/>
        <v>4712</v>
      </c>
      <c r="B4716" s="81" t="s">
        <v>186</v>
      </c>
      <c r="C4716" s="81" t="s">
        <v>9668</v>
      </c>
      <c r="D4716" s="81" t="s">
        <v>9669</v>
      </c>
      <c r="E4716" s="81">
        <v>1</v>
      </c>
      <c r="F4716" s="81" t="s">
        <v>6870</v>
      </c>
      <c r="G4716" s="81">
        <v>1</v>
      </c>
      <c r="H4716" s="82">
        <v>3488</v>
      </c>
      <c r="I4716" s="92">
        <v>0.28000000000000003</v>
      </c>
      <c r="J4716" s="78">
        <f t="shared" si="151"/>
        <v>2511.36</v>
      </c>
    </row>
    <row r="4717" spans="1:10" ht="29">
      <c r="A4717" s="34">
        <f t="shared" si="152"/>
        <v>4713</v>
      </c>
      <c r="B4717" s="81" t="s">
        <v>186</v>
      </c>
      <c r="C4717" s="81" t="s">
        <v>9670</v>
      </c>
      <c r="D4717" s="81" t="s">
        <v>9671</v>
      </c>
      <c r="E4717" s="81">
        <v>1</v>
      </c>
      <c r="F4717" s="81" t="s">
        <v>6870</v>
      </c>
      <c r="G4717" s="81">
        <v>1</v>
      </c>
      <c r="H4717" s="82">
        <v>3488</v>
      </c>
      <c r="I4717" s="92">
        <v>0.28000000000000003</v>
      </c>
      <c r="J4717" s="78">
        <f t="shared" si="151"/>
        <v>2511.36</v>
      </c>
    </row>
    <row r="4718" spans="1:10" ht="29">
      <c r="A4718" s="34">
        <f t="shared" si="152"/>
        <v>4714</v>
      </c>
      <c r="B4718" s="81" t="s">
        <v>186</v>
      </c>
      <c r="C4718" s="81" t="s">
        <v>9672</v>
      </c>
      <c r="D4718" s="81" t="s">
        <v>9673</v>
      </c>
      <c r="E4718" s="81">
        <v>1</v>
      </c>
      <c r="F4718" s="81" t="s">
        <v>6870</v>
      </c>
      <c r="G4718" s="81">
        <v>1</v>
      </c>
      <c r="H4718" s="82">
        <v>3488</v>
      </c>
      <c r="I4718" s="92">
        <v>0.28000000000000003</v>
      </c>
      <c r="J4718" s="78">
        <f t="shared" si="151"/>
        <v>2511.36</v>
      </c>
    </row>
    <row r="4719" spans="1:10" ht="15.5">
      <c r="A4719" s="34">
        <f t="shared" si="152"/>
        <v>4715</v>
      </c>
      <c r="B4719" s="81" t="s">
        <v>186</v>
      </c>
      <c r="C4719" s="81" t="s">
        <v>9674</v>
      </c>
      <c r="D4719" s="81" t="s">
        <v>9675</v>
      </c>
      <c r="E4719" s="81">
        <v>1</v>
      </c>
      <c r="F4719" s="81" t="s">
        <v>6870</v>
      </c>
      <c r="G4719" s="81">
        <v>1</v>
      </c>
      <c r="H4719" s="82">
        <v>2474</v>
      </c>
      <c r="I4719" s="92">
        <v>0.28000000000000003</v>
      </c>
      <c r="J4719" s="78">
        <f t="shared" si="151"/>
        <v>1781.28</v>
      </c>
    </row>
    <row r="4720" spans="1:10" ht="29">
      <c r="A4720" s="34">
        <f t="shared" si="152"/>
        <v>4716</v>
      </c>
      <c r="B4720" s="81" t="s">
        <v>186</v>
      </c>
      <c r="C4720" s="81" t="s">
        <v>9676</v>
      </c>
      <c r="D4720" s="81" t="s">
        <v>9677</v>
      </c>
      <c r="E4720" s="81">
        <v>1</v>
      </c>
      <c r="F4720" s="81" t="s">
        <v>6870</v>
      </c>
      <c r="G4720" s="81">
        <v>1</v>
      </c>
      <c r="H4720" s="82">
        <v>3042</v>
      </c>
      <c r="I4720" s="92">
        <v>0.28000000000000003</v>
      </c>
      <c r="J4720" s="78">
        <f t="shared" si="151"/>
        <v>2190.2399999999998</v>
      </c>
    </row>
    <row r="4721" spans="1:10" ht="15.5">
      <c r="A4721" s="34">
        <f t="shared" si="152"/>
        <v>4717</v>
      </c>
      <c r="B4721" s="81" t="s">
        <v>186</v>
      </c>
      <c r="C4721" s="81" t="s">
        <v>9678</v>
      </c>
      <c r="D4721" s="81" t="s">
        <v>9679</v>
      </c>
      <c r="E4721" s="81">
        <v>1</v>
      </c>
      <c r="F4721" s="81" t="s">
        <v>6870</v>
      </c>
      <c r="G4721" s="81">
        <v>1</v>
      </c>
      <c r="H4721" s="82">
        <v>3042</v>
      </c>
      <c r="I4721" s="92">
        <v>0.28000000000000003</v>
      </c>
      <c r="J4721" s="78">
        <f t="shared" ref="J4721:J4784" si="153">H4721*(1-I4721)</f>
        <v>2190.2399999999998</v>
      </c>
    </row>
    <row r="4722" spans="1:10" ht="15.5">
      <c r="A4722" s="34">
        <f t="shared" si="152"/>
        <v>4718</v>
      </c>
      <c r="B4722" s="81" t="s">
        <v>186</v>
      </c>
      <c r="C4722" s="81" t="s">
        <v>9680</v>
      </c>
      <c r="D4722" s="81" t="s">
        <v>9681</v>
      </c>
      <c r="E4722" s="81">
        <v>1</v>
      </c>
      <c r="F4722" s="81" t="s">
        <v>6870</v>
      </c>
      <c r="G4722" s="81">
        <v>1</v>
      </c>
      <c r="H4722" s="82">
        <v>3042</v>
      </c>
      <c r="I4722" s="92">
        <v>0.28000000000000003</v>
      </c>
      <c r="J4722" s="78">
        <f t="shared" si="153"/>
        <v>2190.2399999999998</v>
      </c>
    </row>
    <row r="4723" spans="1:10" ht="29">
      <c r="A4723" s="34">
        <f t="shared" si="152"/>
        <v>4719</v>
      </c>
      <c r="B4723" s="81" t="s">
        <v>186</v>
      </c>
      <c r="C4723" s="81" t="s">
        <v>9682</v>
      </c>
      <c r="D4723" s="81" t="s">
        <v>9683</v>
      </c>
      <c r="E4723" s="81">
        <v>1</v>
      </c>
      <c r="F4723" s="81" t="s">
        <v>6870</v>
      </c>
      <c r="G4723" s="81">
        <v>1</v>
      </c>
      <c r="H4723" s="82">
        <v>4212</v>
      </c>
      <c r="I4723" s="92">
        <v>0.28000000000000003</v>
      </c>
      <c r="J4723" s="78">
        <f t="shared" si="153"/>
        <v>3032.64</v>
      </c>
    </row>
    <row r="4724" spans="1:10" ht="43.5">
      <c r="A4724" s="34">
        <f t="shared" si="152"/>
        <v>4720</v>
      </c>
      <c r="B4724" s="81" t="s">
        <v>186</v>
      </c>
      <c r="C4724" s="81" t="s">
        <v>9684</v>
      </c>
      <c r="D4724" s="81" t="s">
        <v>9685</v>
      </c>
      <c r="E4724" s="81">
        <v>1</v>
      </c>
      <c r="F4724" s="81" t="s">
        <v>6870</v>
      </c>
      <c r="G4724" s="81">
        <v>1</v>
      </c>
      <c r="H4724" s="82">
        <v>4780</v>
      </c>
      <c r="I4724" s="92">
        <v>0.28000000000000003</v>
      </c>
      <c r="J4724" s="78">
        <f t="shared" si="153"/>
        <v>3441.6</v>
      </c>
    </row>
    <row r="4725" spans="1:10" ht="29">
      <c r="A4725" s="34">
        <f t="shared" si="152"/>
        <v>4721</v>
      </c>
      <c r="B4725" s="81" t="s">
        <v>186</v>
      </c>
      <c r="C4725" s="81" t="s">
        <v>9686</v>
      </c>
      <c r="D4725" s="81" t="s">
        <v>9687</v>
      </c>
      <c r="E4725" s="81">
        <v>1</v>
      </c>
      <c r="F4725" s="81" t="s">
        <v>6870</v>
      </c>
      <c r="G4725" s="81">
        <v>1</v>
      </c>
      <c r="H4725" s="82">
        <v>4780</v>
      </c>
      <c r="I4725" s="92">
        <v>0.28000000000000003</v>
      </c>
      <c r="J4725" s="78">
        <f t="shared" si="153"/>
        <v>3441.6</v>
      </c>
    </row>
    <row r="4726" spans="1:10" ht="29">
      <c r="A4726" s="34">
        <f t="shared" si="152"/>
        <v>4722</v>
      </c>
      <c r="B4726" s="81" t="s">
        <v>186</v>
      </c>
      <c r="C4726" s="81" t="s">
        <v>9688</v>
      </c>
      <c r="D4726" s="81" t="s">
        <v>9689</v>
      </c>
      <c r="E4726" s="81">
        <v>1</v>
      </c>
      <c r="F4726" s="81" t="s">
        <v>6870</v>
      </c>
      <c r="G4726" s="81">
        <v>1</v>
      </c>
      <c r="H4726" s="82">
        <v>4780</v>
      </c>
      <c r="I4726" s="92">
        <v>0.28000000000000003</v>
      </c>
      <c r="J4726" s="78">
        <f t="shared" si="153"/>
        <v>3441.6</v>
      </c>
    </row>
    <row r="4727" spans="1:10" ht="29">
      <c r="A4727" s="34">
        <f t="shared" si="152"/>
        <v>4723</v>
      </c>
      <c r="B4727" s="81" t="s">
        <v>186</v>
      </c>
      <c r="C4727" s="81" t="s">
        <v>9690</v>
      </c>
      <c r="D4727" s="81" t="s">
        <v>9691</v>
      </c>
      <c r="E4727" s="81">
        <v>1</v>
      </c>
      <c r="F4727" s="81" t="s">
        <v>6870</v>
      </c>
      <c r="G4727" s="81">
        <v>1</v>
      </c>
      <c r="H4727" s="82">
        <v>3766</v>
      </c>
      <c r="I4727" s="92">
        <v>0.28000000000000003</v>
      </c>
      <c r="J4727" s="78">
        <f t="shared" si="153"/>
        <v>2711.52</v>
      </c>
    </row>
    <row r="4728" spans="1:10" ht="29">
      <c r="A4728" s="34">
        <f t="shared" si="152"/>
        <v>4724</v>
      </c>
      <c r="B4728" s="81" t="s">
        <v>186</v>
      </c>
      <c r="C4728" s="81" t="s">
        <v>9692</v>
      </c>
      <c r="D4728" s="81" t="s">
        <v>9693</v>
      </c>
      <c r="E4728" s="81">
        <v>1</v>
      </c>
      <c r="F4728" s="81" t="s">
        <v>6870</v>
      </c>
      <c r="G4728" s="81">
        <v>1</v>
      </c>
      <c r="H4728" s="82">
        <v>4323</v>
      </c>
      <c r="I4728" s="92">
        <v>0.28000000000000003</v>
      </c>
      <c r="J4728" s="78">
        <f t="shared" si="153"/>
        <v>3112.56</v>
      </c>
    </row>
    <row r="4729" spans="1:10" ht="29">
      <c r="A4729" s="34">
        <f t="shared" si="152"/>
        <v>4725</v>
      </c>
      <c r="B4729" s="81" t="s">
        <v>186</v>
      </c>
      <c r="C4729" s="81" t="s">
        <v>9694</v>
      </c>
      <c r="D4729" s="81" t="s">
        <v>9695</v>
      </c>
      <c r="E4729" s="81">
        <v>1</v>
      </c>
      <c r="F4729" s="81" t="s">
        <v>6870</v>
      </c>
      <c r="G4729" s="81">
        <v>1</v>
      </c>
      <c r="H4729" s="82">
        <v>4323</v>
      </c>
      <c r="I4729" s="92">
        <v>0.28000000000000003</v>
      </c>
      <c r="J4729" s="78">
        <f t="shared" si="153"/>
        <v>3112.56</v>
      </c>
    </row>
    <row r="4730" spans="1:10" ht="29">
      <c r="A4730" s="34">
        <f t="shared" si="152"/>
        <v>4726</v>
      </c>
      <c r="B4730" s="81" t="s">
        <v>186</v>
      </c>
      <c r="C4730" s="81" t="s">
        <v>9696</v>
      </c>
      <c r="D4730" s="81" t="s">
        <v>9697</v>
      </c>
      <c r="E4730" s="81">
        <v>1</v>
      </c>
      <c r="F4730" s="81" t="s">
        <v>6870</v>
      </c>
      <c r="G4730" s="81">
        <v>1</v>
      </c>
      <c r="H4730" s="82">
        <v>4323</v>
      </c>
      <c r="I4730" s="92">
        <v>0.28000000000000003</v>
      </c>
      <c r="J4730" s="78">
        <f t="shared" si="153"/>
        <v>3112.56</v>
      </c>
    </row>
    <row r="4731" spans="1:10" ht="29">
      <c r="A4731" s="34">
        <f t="shared" si="152"/>
        <v>4727</v>
      </c>
      <c r="B4731" s="81" t="s">
        <v>186</v>
      </c>
      <c r="C4731" s="81" t="s">
        <v>9698</v>
      </c>
      <c r="D4731" s="81" t="s">
        <v>9699</v>
      </c>
      <c r="E4731" s="81">
        <v>1</v>
      </c>
      <c r="F4731" s="81" t="s">
        <v>6870</v>
      </c>
      <c r="G4731" s="81">
        <v>1</v>
      </c>
      <c r="H4731" s="82">
        <v>3655</v>
      </c>
      <c r="I4731" s="92">
        <v>0.28000000000000003</v>
      </c>
      <c r="J4731" s="78">
        <f t="shared" si="153"/>
        <v>2631.6</v>
      </c>
    </row>
    <row r="4732" spans="1:10" ht="29">
      <c r="A4732" s="34">
        <f t="shared" si="152"/>
        <v>4728</v>
      </c>
      <c r="B4732" s="81" t="s">
        <v>186</v>
      </c>
      <c r="C4732" s="81" t="s">
        <v>9700</v>
      </c>
      <c r="D4732" s="81" t="s">
        <v>9701</v>
      </c>
      <c r="E4732" s="81">
        <v>1</v>
      </c>
      <c r="F4732" s="81" t="s">
        <v>6870</v>
      </c>
      <c r="G4732" s="81">
        <v>1</v>
      </c>
      <c r="H4732" s="82">
        <v>4212</v>
      </c>
      <c r="I4732" s="92">
        <v>0.28000000000000003</v>
      </c>
      <c r="J4732" s="78">
        <f t="shared" si="153"/>
        <v>3032.64</v>
      </c>
    </row>
    <row r="4733" spans="1:10" ht="29">
      <c r="A4733" s="34">
        <f t="shared" si="152"/>
        <v>4729</v>
      </c>
      <c r="B4733" s="81" t="s">
        <v>186</v>
      </c>
      <c r="C4733" s="81" t="s">
        <v>9702</v>
      </c>
      <c r="D4733" s="81" t="s">
        <v>9703</v>
      </c>
      <c r="E4733" s="81">
        <v>1</v>
      </c>
      <c r="F4733" s="81" t="s">
        <v>6870</v>
      </c>
      <c r="G4733" s="81">
        <v>1</v>
      </c>
      <c r="H4733" s="82">
        <v>4212</v>
      </c>
      <c r="I4733" s="92">
        <v>0.28000000000000003</v>
      </c>
      <c r="J4733" s="78">
        <f t="shared" si="153"/>
        <v>3032.64</v>
      </c>
    </row>
    <row r="4734" spans="1:10" ht="29">
      <c r="A4734" s="34">
        <f t="shared" si="152"/>
        <v>4730</v>
      </c>
      <c r="B4734" s="81" t="s">
        <v>186</v>
      </c>
      <c r="C4734" s="81" t="s">
        <v>9704</v>
      </c>
      <c r="D4734" s="81" t="s">
        <v>9705</v>
      </c>
      <c r="E4734" s="81">
        <v>1</v>
      </c>
      <c r="F4734" s="81" t="s">
        <v>6870</v>
      </c>
      <c r="G4734" s="81">
        <v>1</v>
      </c>
      <c r="H4734" s="82">
        <v>4212</v>
      </c>
      <c r="I4734" s="92">
        <v>0.28000000000000003</v>
      </c>
      <c r="J4734" s="78">
        <f t="shared" si="153"/>
        <v>3032.64</v>
      </c>
    </row>
    <row r="4735" spans="1:10" ht="29">
      <c r="A4735" s="34">
        <f t="shared" si="152"/>
        <v>4731</v>
      </c>
      <c r="B4735" s="81" t="s">
        <v>186</v>
      </c>
      <c r="C4735" s="81" t="s">
        <v>9706</v>
      </c>
      <c r="D4735" s="81" t="s">
        <v>9707</v>
      </c>
      <c r="E4735" s="81">
        <v>1</v>
      </c>
      <c r="F4735" s="81" t="s">
        <v>6870</v>
      </c>
      <c r="G4735" s="81">
        <v>1</v>
      </c>
      <c r="H4735" s="82">
        <v>3209</v>
      </c>
      <c r="I4735" s="92">
        <v>0.28000000000000003</v>
      </c>
      <c r="J4735" s="78">
        <f t="shared" si="153"/>
        <v>2310.48</v>
      </c>
    </row>
    <row r="4736" spans="1:10" ht="29">
      <c r="A4736" s="34">
        <f t="shared" si="152"/>
        <v>4732</v>
      </c>
      <c r="B4736" s="81" t="s">
        <v>186</v>
      </c>
      <c r="C4736" s="81" t="s">
        <v>9708</v>
      </c>
      <c r="D4736" s="81" t="s">
        <v>9709</v>
      </c>
      <c r="E4736" s="81">
        <v>1</v>
      </c>
      <c r="F4736" s="81" t="s">
        <v>6870</v>
      </c>
      <c r="G4736" s="81">
        <v>1</v>
      </c>
      <c r="H4736" s="82">
        <v>3766</v>
      </c>
      <c r="I4736" s="92">
        <v>0.28000000000000003</v>
      </c>
      <c r="J4736" s="78">
        <f t="shared" si="153"/>
        <v>2711.52</v>
      </c>
    </row>
    <row r="4737" spans="1:10" ht="29">
      <c r="A4737" s="34">
        <f t="shared" si="152"/>
        <v>4733</v>
      </c>
      <c r="B4737" s="81" t="s">
        <v>186</v>
      </c>
      <c r="C4737" s="81" t="s">
        <v>9710</v>
      </c>
      <c r="D4737" s="81" t="s">
        <v>9711</v>
      </c>
      <c r="E4737" s="81">
        <v>1</v>
      </c>
      <c r="F4737" s="81" t="s">
        <v>6870</v>
      </c>
      <c r="G4737" s="81">
        <v>1</v>
      </c>
      <c r="H4737" s="82">
        <v>3766</v>
      </c>
      <c r="I4737" s="92">
        <v>0.28000000000000003</v>
      </c>
      <c r="J4737" s="78">
        <f t="shared" si="153"/>
        <v>2711.52</v>
      </c>
    </row>
    <row r="4738" spans="1:10" ht="29">
      <c r="A4738" s="34">
        <f t="shared" si="152"/>
        <v>4734</v>
      </c>
      <c r="B4738" s="81" t="s">
        <v>186</v>
      </c>
      <c r="C4738" s="81" t="s">
        <v>9712</v>
      </c>
      <c r="D4738" s="81" t="s">
        <v>9713</v>
      </c>
      <c r="E4738" s="81">
        <v>1</v>
      </c>
      <c r="F4738" s="81" t="s">
        <v>6870</v>
      </c>
      <c r="G4738" s="81">
        <v>1</v>
      </c>
      <c r="H4738" s="82">
        <v>3766</v>
      </c>
      <c r="I4738" s="92">
        <v>0.28000000000000003</v>
      </c>
      <c r="J4738" s="78">
        <f t="shared" si="153"/>
        <v>2711.52</v>
      </c>
    </row>
    <row r="4739" spans="1:10" ht="29">
      <c r="A4739" s="34">
        <f t="shared" si="152"/>
        <v>4735</v>
      </c>
      <c r="B4739" s="81" t="s">
        <v>186</v>
      </c>
      <c r="C4739" s="81" t="s">
        <v>9714</v>
      </c>
      <c r="D4739" s="81" t="s">
        <v>9715</v>
      </c>
      <c r="E4739" s="81">
        <v>1</v>
      </c>
      <c r="F4739" s="81" t="s">
        <v>6870</v>
      </c>
      <c r="G4739" s="81">
        <v>1</v>
      </c>
      <c r="H4739" s="82">
        <v>5727</v>
      </c>
      <c r="I4739" s="92">
        <v>0.28000000000000003</v>
      </c>
      <c r="J4739" s="78">
        <f t="shared" si="153"/>
        <v>4123.4399999999996</v>
      </c>
    </row>
    <row r="4740" spans="1:10" ht="29">
      <c r="A4740" s="34">
        <f t="shared" si="152"/>
        <v>4736</v>
      </c>
      <c r="B4740" s="81" t="s">
        <v>186</v>
      </c>
      <c r="C4740" s="81" t="s">
        <v>9716</v>
      </c>
      <c r="D4740" s="81" t="s">
        <v>9717</v>
      </c>
      <c r="E4740" s="81">
        <v>1</v>
      </c>
      <c r="F4740" s="81" t="s">
        <v>6870</v>
      </c>
      <c r="G4740" s="81">
        <v>1</v>
      </c>
      <c r="H4740" s="82">
        <v>5281</v>
      </c>
      <c r="I4740" s="92">
        <v>0.28000000000000003</v>
      </c>
      <c r="J4740" s="78">
        <f t="shared" si="153"/>
        <v>3802.3199999999997</v>
      </c>
    </row>
    <row r="4741" spans="1:10" ht="29">
      <c r="A4741" s="34">
        <f t="shared" si="152"/>
        <v>4737</v>
      </c>
      <c r="B4741" s="81" t="s">
        <v>186</v>
      </c>
      <c r="C4741" s="81" t="s">
        <v>9718</v>
      </c>
      <c r="D4741" s="81" t="s">
        <v>9719</v>
      </c>
      <c r="E4741" s="81">
        <v>1</v>
      </c>
      <c r="F4741" s="81" t="s">
        <v>6870</v>
      </c>
      <c r="G4741" s="81">
        <v>1</v>
      </c>
      <c r="H4741" s="82">
        <v>5839</v>
      </c>
      <c r="I4741" s="92">
        <v>0.28000000000000003</v>
      </c>
      <c r="J4741" s="78">
        <f t="shared" si="153"/>
        <v>4204.08</v>
      </c>
    </row>
    <row r="4742" spans="1:10" ht="29">
      <c r="A4742" s="34">
        <f t="shared" si="152"/>
        <v>4738</v>
      </c>
      <c r="B4742" s="81" t="s">
        <v>186</v>
      </c>
      <c r="C4742" s="81" t="s">
        <v>9720</v>
      </c>
      <c r="D4742" s="81" t="s">
        <v>9721</v>
      </c>
      <c r="E4742" s="81">
        <v>1</v>
      </c>
      <c r="F4742" s="81" t="s">
        <v>6870</v>
      </c>
      <c r="G4742" s="81">
        <v>1</v>
      </c>
      <c r="H4742" s="82">
        <v>6407</v>
      </c>
      <c r="I4742" s="92">
        <v>0.28000000000000003</v>
      </c>
      <c r="J4742" s="78">
        <f t="shared" si="153"/>
        <v>4613.04</v>
      </c>
    </row>
    <row r="4743" spans="1:10" ht="43.5">
      <c r="A4743" s="34">
        <f t="shared" si="152"/>
        <v>4739</v>
      </c>
      <c r="B4743" s="81" t="s">
        <v>186</v>
      </c>
      <c r="C4743" s="81" t="s">
        <v>9722</v>
      </c>
      <c r="D4743" s="81" t="s">
        <v>9723</v>
      </c>
      <c r="E4743" s="81">
        <v>1</v>
      </c>
      <c r="F4743" s="81" t="s">
        <v>6870</v>
      </c>
      <c r="G4743" s="81">
        <v>1</v>
      </c>
      <c r="H4743" s="82">
        <v>6964</v>
      </c>
      <c r="I4743" s="92">
        <v>0.28000000000000003</v>
      </c>
      <c r="J4743" s="78">
        <f t="shared" si="153"/>
        <v>5014.08</v>
      </c>
    </row>
    <row r="4744" spans="1:10" ht="29">
      <c r="A4744" s="34">
        <f t="shared" si="152"/>
        <v>4740</v>
      </c>
      <c r="B4744" s="81" t="s">
        <v>186</v>
      </c>
      <c r="C4744" s="81" t="s">
        <v>9724</v>
      </c>
      <c r="D4744" s="81" t="s">
        <v>9725</v>
      </c>
      <c r="E4744" s="81">
        <v>1</v>
      </c>
      <c r="F4744" s="81" t="s">
        <v>6870</v>
      </c>
      <c r="G4744" s="81">
        <v>1</v>
      </c>
      <c r="H4744" s="82">
        <v>6964</v>
      </c>
      <c r="I4744" s="92">
        <v>0.28000000000000003</v>
      </c>
      <c r="J4744" s="78">
        <f t="shared" si="153"/>
        <v>5014.08</v>
      </c>
    </row>
    <row r="4745" spans="1:10" ht="29">
      <c r="A4745" s="34">
        <f t="shared" si="152"/>
        <v>4741</v>
      </c>
      <c r="B4745" s="81" t="s">
        <v>186</v>
      </c>
      <c r="C4745" s="81" t="s">
        <v>9726</v>
      </c>
      <c r="D4745" s="81" t="s">
        <v>9727</v>
      </c>
      <c r="E4745" s="81">
        <v>1</v>
      </c>
      <c r="F4745" s="81" t="s">
        <v>6870</v>
      </c>
      <c r="G4745" s="81">
        <v>1</v>
      </c>
      <c r="H4745" s="82">
        <v>6964</v>
      </c>
      <c r="I4745" s="92">
        <v>0.28000000000000003</v>
      </c>
      <c r="J4745" s="78">
        <f t="shared" si="153"/>
        <v>5014.08</v>
      </c>
    </row>
    <row r="4746" spans="1:10" ht="29">
      <c r="A4746" s="34">
        <f t="shared" si="152"/>
        <v>4742</v>
      </c>
      <c r="B4746" s="81" t="s">
        <v>186</v>
      </c>
      <c r="C4746" s="81" t="s">
        <v>9728</v>
      </c>
      <c r="D4746" s="81" t="s">
        <v>9729</v>
      </c>
      <c r="E4746" s="81">
        <v>1</v>
      </c>
      <c r="F4746" s="81" t="s">
        <v>6870</v>
      </c>
      <c r="G4746" s="81">
        <v>1</v>
      </c>
      <c r="H4746" s="82">
        <v>5950</v>
      </c>
      <c r="I4746" s="92">
        <v>0.28000000000000003</v>
      </c>
      <c r="J4746" s="78">
        <f t="shared" si="153"/>
        <v>4284</v>
      </c>
    </row>
    <row r="4747" spans="1:10" ht="29">
      <c r="A4747" s="34">
        <f t="shared" si="152"/>
        <v>4743</v>
      </c>
      <c r="B4747" s="81" t="s">
        <v>186</v>
      </c>
      <c r="C4747" s="81" t="s">
        <v>9730</v>
      </c>
      <c r="D4747" s="81" t="s">
        <v>9731</v>
      </c>
      <c r="E4747" s="81">
        <v>1</v>
      </c>
      <c r="F4747" s="81" t="s">
        <v>6870</v>
      </c>
      <c r="G4747" s="81">
        <v>1</v>
      </c>
      <c r="H4747" s="82">
        <v>6518</v>
      </c>
      <c r="I4747" s="92">
        <v>0.28000000000000003</v>
      </c>
      <c r="J4747" s="78">
        <f t="shared" si="153"/>
        <v>4692.96</v>
      </c>
    </row>
    <row r="4748" spans="1:10" ht="29">
      <c r="A4748" s="34">
        <f t="shared" si="152"/>
        <v>4744</v>
      </c>
      <c r="B4748" s="81" t="s">
        <v>186</v>
      </c>
      <c r="C4748" s="81" t="s">
        <v>9732</v>
      </c>
      <c r="D4748" s="81" t="s">
        <v>9733</v>
      </c>
      <c r="E4748" s="81">
        <v>1</v>
      </c>
      <c r="F4748" s="81" t="s">
        <v>6870</v>
      </c>
      <c r="G4748" s="81">
        <v>1</v>
      </c>
      <c r="H4748" s="82">
        <v>6518</v>
      </c>
      <c r="I4748" s="92">
        <v>0.28000000000000003</v>
      </c>
      <c r="J4748" s="78">
        <f t="shared" si="153"/>
        <v>4692.96</v>
      </c>
    </row>
    <row r="4749" spans="1:10" ht="29">
      <c r="A4749" s="34">
        <f t="shared" si="152"/>
        <v>4745</v>
      </c>
      <c r="B4749" s="81" t="s">
        <v>186</v>
      </c>
      <c r="C4749" s="81" t="s">
        <v>9734</v>
      </c>
      <c r="D4749" s="81" t="s">
        <v>9735</v>
      </c>
      <c r="E4749" s="81">
        <v>1</v>
      </c>
      <c r="F4749" s="81" t="s">
        <v>6870</v>
      </c>
      <c r="G4749" s="81">
        <v>1</v>
      </c>
      <c r="H4749" s="82">
        <v>6518</v>
      </c>
      <c r="I4749" s="92">
        <v>0.28000000000000003</v>
      </c>
      <c r="J4749" s="78">
        <f t="shared" si="153"/>
        <v>4692.96</v>
      </c>
    </row>
    <row r="4750" spans="1:10" ht="29">
      <c r="A4750" s="34">
        <f t="shared" si="152"/>
        <v>4746</v>
      </c>
      <c r="B4750" s="81" t="s">
        <v>186</v>
      </c>
      <c r="C4750" s="81" t="s">
        <v>9736</v>
      </c>
      <c r="D4750" s="81" t="s">
        <v>9737</v>
      </c>
      <c r="E4750" s="81">
        <v>1</v>
      </c>
      <c r="F4750" s="81" t="s">
        <v>6870</v>
      </c>
      <c r="G4750" s="81">
        <v>1</v>
      </c>
      <c r="H4750" s="82">
        <v>5170</v>
      </c>
      <c r="I4750" s="92">
        <v>0.28000000000000003</v>
      </c>
      <c r="J4750" s="78">
        <f t="shared" si="153"/>
        <v>3722.3999999999996</v>
      </c>
    </row>
    <row r="4751" spans="1:10" ht="29">
      <c r="A4751" s="34">
        <f t="shared" si="152"/>
        <v>4747</v>
      </c>
      <c r="B4751" s="81" t="s">
        <v>186</v>
      </c>
      <c r="C4751" s="81" t="s">
        <v>9738</v>
      </c>
      <c r="D4751" s="81" t="s">
        <v>9739</v>
      </c>
      <c r="E4751" s="81">
        <v>1</v>
      </c>
      <c r="F4751" s="81" t="s">
        <v>6870</v>
      </c>
      <c r="G4751" s="81">
        <v>1</v>
      </c>
      <c r="H4751" s="82">
        <v>5727</v>
      </c>
      <c r="I4751" s="92">
        <v>0.28000000000000003</v>
      </c>
      <c r="J4751" s="78">
        <f t="shared" si="153"/>
        <v>4123.4399999999996</v>
      </c>
    </row>
    <row r="4752" spans="1:10" ht="29">
      <c r="A4752" s="34">
        <f t="shared" si="152"/>
        <v>4748</v>
      </c>
      <c r="B4752" s="81" t="s">
        <v>186</v>
      </c>
      <c r="C4752" s="81" t="s">
        <v>9740</v>
      </c>
      <c r="D4752" s="81" t="s">
        <v>9741</v>
      </c>
      <c r="E4752" s="81">
        <v>1</v>
      </c>
      <c r="F4752" s="81" t="s">
        <v>6870</v>
      </c>
      <c r="G4752" s="81">
        <v>1</v>
      </c>
      <c r="H4752" s="82">
        <v>5727</v>
      </c>
      <c r="I4752" s="92">
        <v>0.28000000000000003</v>
      </c>
      <c r="J4752" s="78">
        <f t="shared" si="153"/>
        <v>4123.4399999999996</v>
      </c>
    </row>
    <row r="4753" spans="1:10" ht="29">
      <c r="A4753" s="34">
        <f t="shared" si="152"/>
        <v>4749</v>
      </c>
      <c r="B4753" s="81" t="s">
        <v>186</v>
      </c>
      <c r="C4753" s="81" t="s">
        <v>9742</v>
      </c>
      <c r="D4753" s="81" t="s">
        <v>9743</v>
      </c>
      <c r="E4753" s="81">
        <v>1</v>
      </c>
      <c r="F4753" s="81" t="s">
        <v>6870</v>
      </c>
      <c r="G4753" s="81">
        <v>1</v>
      </c>
      <c r="H4753" s="82">
        <v>5727</v>
      </c>
      <c r="I4753" s="92">
        <v>0.28000000000000003</v>
      </c>
      <c r="J4753" s="78">
        <f t="shared" si="153"/>
        <v>4123.4399999999996</v>
      </c>
    </row>
    <row r="4754" spans="1:10" ht="29">
      <c r="A4754" s="34">
        <f t="shared" si="152"/>
        <v>4750</v>
      </c>
      <c r="B4754" s="81" t="s">
        <v>186</v>
      </c>
      <c r="C4754" s="81" t="s">
        <v>9744</v>
      </c>
      <c r="D4754" s="81" t="s">
        <v>9745</v>
      </c>
      <c r="E4754" s="81">
        <v>1</v>
      </c>
      <c r="F4754" s="81" t="s">
        <v>6870</v>
      </c>
      <c r="G4754" s="81">
        <v>1</v>
      </c>
      <c r="H4754" s="82">
        <v>4724</v>
      </c>
      <c r="I4754" s="92">
        <v>0.28000000000000003</v>
      </c>
      <c r="J4754" s="78">
        <f t="shared" si="153"/>
        <v>3401.2799999999997</v>
      </c>
    </row>
    <row r="4755" spans="1:10" ht="29">
      <c r="A4755" s="34">
        <f t="shared" si="152"/>
        <v>4751</v>
      </c>
      <c r="B4755" s="81" t="s">
        <v>186</v>
      </c>
      <c r="C4755" s="81" t="s">
        <v>9746</v>
      </c>
      <c r="D4755" s="81" t="s">
        <v>9747</v>
      </c>
      <c r="E4755" s="81">
        <v>1</v>
      </c>
      <c r="F4755" s="81" t="s">
        <v>6870</v>
      </c>
      <c r="G4755" s="81">
        <v>1</v>
      </c>
      <c r="H4755" s="82">
        <v>5281</v>
      </c>
      <c r="I4755" s="92">
        <v>0.28000000000000003</v>
      </c>
      <c r="J4755" s="78">
        <f t="shared" si="153"/>
        <v>3802.3199999999997</v>
      </c>
    </row>
    <row r="4756" spans="1:10" ht="29">
      <c r="A4756" s="34">
        <f t="shared" si="152"/>
        <v>4752</v>
      </c>
      <c r="B4756" s="81" t="s">
        <v>186</v>
      </c>
      <c r="C4756" s="81" t="s">
        <v>9748</v>
      </c>
      <c r="D4756" s="81" t="s">
        <v>9749</v>
      </c>
      <c r="E4756" s="81">
        <v>1</v>
      </c>
      <c r="F4756" s="81" t="s">
        <v>6870</v>
      </c>
      <c r="G4756" s="81">
        <v>1</v>
      </c>
      <c r="H4756" s="82">
        <v>5281</v>
      </c>
      <c r="I4756" s="92">
        <v>0.28000000000000003</v>
      </c>
      <c r="J4756" s="78">
        <f t="shared" si="153"/>
        <v>3802.3199999999997</v>
      </c>
    </row>
    <row r="4757" spans="1:10" ht="29">
      <c r="A4757" s="34">
        <f t="shared" si="152"/>
        <v>4753</v>
      </c>
      <c r="B4757" s="81" t="s">
        <v>186</v>
      </c>
      <c r="C4757" s="81" t="s">
        <v>9750</v>
      </c>
      <c r="D4757" s="81" t="s">
        <v>9751</v>
      </c>
      <c r="E4757" s="81">
        <v>1</v>
      </c>
      <c r="F4757" s="81" t="s">
        <v>6870</v>
      </c>
      <c r="G4757" s="81">
        <v>1</v>
      </c>
      <c r="H4757" s="82">
        <v>5281</v>
      </c>
      <c r="I4757" s="92">
        <v>0.28000000000000003</v>
      </c>
      <c r="J4757" s="78">
        <f t="shared" si="153"/>
        <v>3802.3199999999997</v>
      </c>
    </row>
    <row r="4758" spans="1:10" ht="29">
      <c r="A4758" s="34">
        <f t="shared" si="152"/>
        <v>4754</v>
      </c>
      <c r="B4758" s="81" t="s">
        <v>186</v>
      </c>
      <c r="C4758" s="81" t="s">
        <v>9752</v>
      </c>
      <c r="D4758" s="81" t="s">
        <v>9753</v>
      </c>
      <c r="E4758" s="81">
        <v>1</v>
      </c>
      <c r="F4758" s="81" t="s">
        <v>6870</v>
      </c>
      <c r="G4758" s="81">
        <v>1</v>
      </c>
      <c r="H4758" s="82">
        <v>4892</v>
      </c>
      <c r="I4758" s="92">
        <v>0.28000000000000003</v>
      </c>
      <c r="J4758" s="78">
        <f t="shared" si="153"/>
        <v>3522.24</v>
      </c>
    </row>
    <row r="4759" spans="1:10" ht="29">
      <c r="A4759" s="34">
        <f t="shared" ref="A4759:A4822" si="154">SUM(A4758+1)</f>
        <v>4755</v>
      </c>
      <c r="B4759" s="81" t="s">
        <v>186</v>
      </c>
      <c r="C4759" s="81" t="s">
        <v>9754</v>
      </c>
      <c r="D4759" s="81" t="s">
        <v>9755</v>
      </c>
      <c r="E4759" s="81">
        <v>1</v>
      </c>
      <c r="F4759" s="81" t="s">
        <v>6870</v>
      </c>
      <c r="G4759" s="81">
        <v>1</v>
      </c>
      <c r="H4759" s="82">
        <v>5449</v>
      </c>
      <c r="I4759" s="92">
        <v>0.28000000000000003</v>
      </c>
      <c r="J4759" s="78">
        <f t="shared" si="153"/>
        <v>3923.2799999999997</v>
      </c>
    </row>
    <row r="4760" spans="1:10" ht="29">
      <c r="A4760" s="34">
        <f t="shared" si="154"/>
        <v>4756</v>
      </c>
      <c r="B4760" s="81" t="s">
        <v>186</v>
      </c>
      <c r="C4760" s="81" t="s">
        <v>9756</v>
      </c>
      <c r="D4760" s="81" t="s">
        <v>9757</v>
      </c>
      <c r="E4760" s="81">
        <v>1</v>
      </c>
      <c r="F4760" s="81" t="s">
        <v>6870</v>
      </c>
      <c r="G4760" s="81">
        <v>1</v>
      </c>
      <c r="H4760" s="82">
        <v>5449</v>
      </c>
      <c r="I4760" s="92">
        <v>0.28000000000000003</v>
      </c>
      <c r="J4760" s="78">
        <f t="shared" si="153"/>
        <v>3923.2799999999997</v>
      </c>
    </row>
    <row r="4761" spans="1:10" ht="29">
      <c r="A4761" s="34">
        <f t="shared" si="154"/>
        <v>4757</v>
      </c>
      <c r="B4761" s="81" t="s">
        <v>186</v>
      </c>
      <c r="C4761" s="81" t="s">
        <v>9758</v>
      </c>
      <c r="D4761" s="81" t="s">
        <v>9759</v>
      </c>
      <c r="E4761" s="81">
        <v>1</v>
      </c>
      <c r="F4761" s="81" t="s">
        <v>6870</v>
      </c>
      <c r="G4761" s="81">
        <v>1</v>
      </c>
      <c r="H4761" s="82">
        <v>5449</v>
      </c>
      <c r="I4761" s="92">
        <v>0.28000000000000003</v>
      </c>
      <c r="J4761" s="78">
        <f t="shared" si="153"/>
        <v>3923.2799999999997</v>
      </c>
    </row>
    <row r="4762" spans="1:10" ht="29">
      <c r="A4762" s="34">
        <f t="shared" si="154"/>
        <v>4758</v>
      </c>
      <c r="B4762" s="81" t="s">
        <v>186</v>
      </c>
      <c r="C4762" s="81" t="s">
        <v>9760</v>
      </c>
      <c r="D4762" s="81" t="s">
        <v>9761</v>
      </c>
      <c r="E4762" s="81">
        <v>1</v>
      </c>
      <c r="F4762" s="81" t="s">
        <v>6870</v>
      </c>
      <c r="G4762" s="81">
        <v>1</v>
      </c>
      <c r="H4762" s="82">
        <v>4435</v>
      </c>
      <c r="I4762" s="92">
        <v>0.28000000000000003</v>
      </c>
      <c r="J4762" s="78">
        <f t="shared" si="153"/>
        <v>3193.2</v>
      </c>
    </row>
    <row r="4763" spans="1:10" ht="29">
      <c r="A4763" s="34">
        <f t="shared" si="154"/>
        <v>4759</v>
      </c>
      <c r="B4763" s="81" t="s">
        <v>186</v>
      </c>
      <c r="C4763" s="81" t="s">
        <v>9762</v>
      </c>
      <c r="D4763" s="81" t="s">
        <v>9763</v>
      </c>
      <c r="E4763" s="81">
        <v>1</v>
      </c>
      <c r="F4763" s="81" t="s">
        <v>6870</v>
      </c>
      <c r="G4763" s="81">
        <v>1</v>
      </c>
      <c r="H4763" s="82">
        <v>5003</v>
      </c>
      <c r="I4763" s="92">
        <v>0.28000000000000003</v>
      </c>
      <c r="J4763" s="78">
        <f t="shared" si="153"/>
        <v>3602.16</v>
      </c>
    </row>
    <row r="4764" spans="1:10" ht="29">
      <c r="A4764" s="34">
        <f t="shared" si="154"/>
        <v>4760</v>
      </c>
      <c r="B4764" s="81" t="s">
        <v>186</v>
      </c>
      <c r="C4764" s="81" t="s">
        <v>9764</v>
      </c>
      <c r="D4764" s="81" t="s">
        <v>9765</v>
      </c>
      <c r="E4764" s="81">
        <v>1</v>
      </c>
      <c r="F4764" s="81" t="s">
        <v>6870</v>
      </c>
      <c r="G4764" s="81">
        <v>1</v>
      </c>
      <c r="H4764" s="82">
        <v>5003</v>
      </c>
      <c r="I4764" s="92">
        <v>0.28000000000000003</v>
      </c>
      <c r="J4764" s="78">
        <f t="shared" si="153"/>
        <v>3602.16</v>
      </c>
    </row>
    <row r="4765" spans="1:10" ht="29">
      <c r="A4765" s="34">
        <f t="shared" si="154"/>
        <v>4761</v>
      </c>
      <c r="B4765" s="81" t="s">
        <v>186</v>
      </c>
      <c r="C4765" s="81" t="s">
        <v>9766</v>
      </c>
      <c r="D4765" s="81" t="s">
        <v>9767</v>
      </c>
      <c r="E4765" s="81">
        <v>1</v>
      </c>
      <c r="F4765" s="81" t="s">
        <v>6870</v>
      </c>
      <c r="G4765" s="81">
        <v>1</v>
      </c>
      <c r="H4765" s="82">
        <v>5003</v>
      </c>
      <c r="I4765" s="92">
        <v>0.28000000000000003</v>
      </c>
      <c r="J4765" s="78">
        <f t="shared" si="153"/>
        <v>3602.16</v>
      </c>
    </row>
    <row r="4766" spans="1:10" ht="29">
      <c r="A4766" s="34">
        <f t="shared" si="154"/>
        <v>4762</v>
      </c>
      <c r="B4766" s="81" t="s">
        <v>186</v>
      </c>
      <c r="C4766" s="81" t="s">
        <v>9768</v>
      </c>
      <c r="D4766" s="81" t="s">
        <v>9769</v>
      </c>
      <c r="E4766" s="81">
        <v>1</v>
      </c>
      <c r="F4766" s="81" t="s">
        <v>6870</v>
      </c>
      <c r="G4766" s="81">
        <v>1</v>
      </c>
      <c r="H4766" s="82">
        <v>3655</v>
      </c>
      <c r="I4766" s="92">
        <v>0.28000000000000003</v>
      </c>
      <c r="J4766" s="78">
        <f t="shared" si="153"/>
        <v>2631.6</v>
      </c>
    </row>
    <row r="4767" spans="1:10" ht="29">
      <c r="A4767" s="34">
        <f t="shared" si="154"/>
        <v>4763</v>
      </c>
      <c r="B4767" s="81" t="s">
        <v>186</v>
      </c>
      <c r="C4767" s="81" t="s">
        <v>9770</v>
      </c>
      <c r="D4767" s="81" t="s">
        <v>9771</v>
      </c>
      <c r="E4767" s="81">
        <v>1</v>
      </c>
      <c r="F4767" s="81" t="s">
        <v>6870</v>
      </c>
      <c r="G4767" s="81">
        <v>1</v>
      </c>
      <c r="H4767" s="82">
        <v>4212</v>
      </c>
      <c r="I4767" s="92">
        <v>0.28000000000000003</v>
      </c>
      <c r="J4767" s="78">
        <f t="shared" si="153"/>
        <v>3032.64</v>
      </c>
    </row>
    <row r="4768" spans="1:10" ht="29">
      <c r="A4768" s="34">
        <f t="shared" si="154"/>
        <v>4764</v>
      </c>
      <c r="B4768" s="81" t="s">
        <v>186</v>
      </c>
      <c r="C4768" s="81" t="s">
        <v>9772</v>
      </c>
      <c r="D4768" s="81" t="s">
        <v>9773</v>
      </c>
      <c r="E4768" s="81">
        <v>1</v>
      </c>
      <c r="F4768" s="81" t="s">
        <v>6870</v>
      </c>
      <c r="G4768" s="81">
        <v>1</v>
      </c>
      <c r="H4768" s="82">
        <v>4212</v>
      </c>
      <c r="I4768" s="92">
        <v>0.28000000000000003</v>
      </c>
      <c r="J4768" s="78">
        <f t="shared" si="153"/>
        <v>3032.64</v>
      </c>
    </row>
    <row r="4769" spans="1:10" ht="29">
      <c r="A4769" s="34">
        <f t="shared" si="154"/>
        <v>4765</v>
      </c>
      <c r="B4769" s="81" t="s">
        <v>186</v>
      </c>
      <c r="C4769" s="81" t="s">
        <v>9774</v>
      </c>
      <c r="D4769" s="81" t="s">
        <v>9775</v>
      </c>
      <c r="E4769" s="81">
        <v>1</v>
      </c>
      <c r="F4769" s="81" t="s">
        <v>6870</v>
      </c>
      <c r="G4769" s="81">
        <v>1</v>
      </c>
      <c r="H4769" s="82">
        <v>4212</v>
      </c>
      <c r="I4769" s="92">
        <v>0.28000000000000003</v>
      </c>
      <c r="J4769" s="78">
        <f t="shared" si="153"/>
        <v>3032.64</v>
      </c>
    </row>
    <row r="4770" spans="1:10" ht="15.5">
      <c r="A4770" s="34">
        <f t="shared" si="154"/>
        <v>4766</v>
      </c>
      <c r="B4770" s="81" t="s">
        <v>186</v>
      </c>
      <c r="C4770" s="81" t="s">
        <v>9776</v>
      </c>
      <c r="D4770" s="81" t="s">
        <v>9777</v>
      </c>
      <c r="E4770" s="81">
        <v>1</v>
      </c>
      <c r="F4770" s="81" t="s">
        <v>6870</v>
      </c>
      <c r="G4770" s="81">
        <v>1</v>
      </c>
      <c r="H4770" s="82">
        <v>3209</v>
      </c>
      <c r="I4770" s="92">
        <v>0.28000000000000003</v>
      </c>
      <c r="J4770" s="78">
        <f t="shared" si="153"/>
        <v>2310.48</v>
      </c>
    </row>
    <row r="4771" spans="1:10" ht="29">
      <c r="A4771" s="34">
        <f t="shared" si="154"/>
        <v>4767</v>
      </c>
      <c r="B4771" s="81" t="s">
        <v>186</v>
      </c>
      <c r="C4771" s="81" t="s">
        <v>9778</v>
      </c>
      <c r="D4771" s="81" t="s">
        <v>9779</v>
      </c>
      <c r="E4771" s="81">
        <v>1</v>
      </c>
      <c r="F4771" s="81" t="s">
        <v>6870</v>
      </c>
      <c r="G4771" s="81">
        <v>1</v>
      </c>
      <c r="H4771" s="82">
        <v>3766</v>
      </c>
      <c r="I4771" s="92">
        <v>0.28000000000000003</v>
      </c>
      <c r="J4771" s="78">
        <f t="shared" si="153"/>
        <v>2711.52</v>
      </c>
    </row>
    <row r="4772" spans="1:10" ht="15.5">
      <c r="A4772" s="34">
        <f t="shared" si="154"/>
        <v>4768</v>
      </c>
      <c r="B4772" s="81" t="s">
        <v>186</v>
      </c>
      <c r="C4772" s="81" t="s">
        <v>9780</v>
      </c>
      <c r="D4772" s="81" t="s">
        <v>9781</v>
      </c>
      <c r="E4772" s="81">
        <v>1</v>
      </c>
      <c r="F4772" s="81" t="s">
        <v>6870</v>
      </c>
      <c r="G4772" s="81">
        <v>1</v>
      </c>
      <c r="H4772" s="82">
        <v>3766</v>
      </c>
      <c r="I4772" s="92">
        <v>0.28000000000000003</v>
      </c>
      <c r="J4772" s="78">
        <f t="shared" si="153"/>
        <v>2711.52</v>
      </c>
    </row>
    <row r="4773" spans="1:10" ht="15.5">
      <c r="A4773" s="34">
        <f t="shared" si="154"/>
        <v>4769</v>
      </c>
      <c r="B4773" s="81" t="s">
        <v>186</v>
      </c>
      <c r="C4773" s="81" t="s">
        <v>9782</v>
      </c>
      <c r="D4773" s="81" t="s">
        <v>9783</v>
      </c>
      <c r="E4773" s="81">
        <v>1</v>
      </c>
      <c r="F4773" s="81" t="s">
        <v>6870</v>
      </c>
      <c r="G4773" s="81">
        <v>1</v>
      </c>
      <c r="H4773" s="82">
        <v>3766</v>
      </c>
      <c r="I4773" s="92">
        <v>0.28000000000000003</v>
      </c>
      <c r="J4773" s="78">
        <f t="shared" si="153"/>
        <v>2711.52</v>
      </c>
    </row>
    <row r="4774" spans="1:10" ht="29">
      <c r="A4774" s="34">
        <f t="shared" si="154"/>
        <v>4770</v>
      </c>
      <c r="B4774" s="81" t="s">
        <v>186</v>
      </c>
      <c r="C4774" s="81" t="s">
        <v>9784</v>
      </c>
      <c r="D4774" s="81" t="s">
        <v>9785</v>
      </c>
      <c r="E4774" s="81">
        <v>1</v>
      </c>
      <c r="F4774" s="81" t="s">
        <v>6870</v>
      </c>
      <c r="G4774" s="81">
        <v>1</v>
      </c>
      <c r="H4774" s="82">
        <v>4947</v>
      </c>
      <c r="I4774" s="92">
        <v>0.28000000000000003</v>
      </c>
      <c r="J4774" s="78">
        <f t="shared" si="153"/>
        <v>3561.8399999999997</v>
      </c>
    </row>
    <row r="4775" spans="1:10" ht="29">
      <c r="A4775" s="34">
        <f t="shared" si="154"/>
        <v>4771</v>
      </c>
      <c r="B4775" s="81" t="s">
        <v>186</v>
      </c>
      <c r="C4775" s="81" t="s">
        <v>9786</v>
      </c>
      <c r="D4775" s="81" t="s">
        <v>9787</v>
      </c>
      <c r="E4775" s="81">
        <v>1</v>
      </c>
      <c r="F4775" s="81" t="s">
        <v>6870</v>
      </c>
      <c r="G4775" s="81">
        <v>1</v>
      </c>
      <c r="H4775" s="82">
        <v>4490</v>
      </c>
      <c r="I4775" s="92">
        <v>0.28000000000000003</v>
      </c>
      <c r="J4775" s="78">
        <f t="shared" si="153"/>
        <v>3232.7999999999997</v>
      </c>
    </row>
    <row r="4776" spans="1:10" ht="29">
      <c r="A4776" s="34">
        <f t="shared" si="154"/>
        <v>4772</v>
      </c>
      <c r="B4776" s="81" t="s">
        <v>186</v>
      </c>
      <c r="C4776" s="81" t="s">
        <v>9788</v>
      </c>
      <c r="D4776" s="81" t="s">
        <v>9789</v>
      </c>
      <c r="E4776" s="81">
        <v>1</v>
      </c>
      <c r="F4776" s="81" t="s">
        <v>6870</v>
      </c>
      <c r="G4776" s="81">
        <v>1</v>
      </c>
      <c r="H4776" s="82">
        <v>5059</v>
      </c>
      <c r="I4776" s="92">
        <v>0.28000000000000003</v>
      </c>
      <c r="J4776" s="78">
        <f t="shared" si="153"/>
        <v>3642.48</v>
      </c>
    </row>
    <row r="4777" spans="1:10" ht="29">
      <c r="A4777" s="34">
        <f t="shared" si="154"/>
        <v>4773</v>
      </c>
      <c r="B4777" s="81" t="s">
        <v>186</v>
      </c>
      <c r="C4777" s="81" t="s">
        <v>9790</v>
      </c>
      <c r="D4777" s="81" t="s">
        <v>9791</v>
      </c>
      <c r="E4777" s="81">
        <v>1</v>
      </c>
      <c r="F4777" s="81" t="s">
        <v>6870</v>
      </c>
      <c r="G4777" s="81">
        <v>1</v>
      </c>
      <c r="H4777" s="82">
        <v>5616</v>
      </c>
      <c r="I4777" s="92">
        <v>0.28000000000000003</v>
      </c>
      <c r="J4777" s="78">
        <f t="shared" si="153"/>
        <v>4043.52</v>
      </c>
    </row>
    <row r="4778" spans="1:10" ht="43.5">
      <c r="A4778" s="34">
        <f t="shared" si="154"/>
        <v>4774</v>
      </c>
      <c r="B4778" s="81" t="s">
        <v>186</v>
      </c>
      <c r="C4778" s="81" t="s">
        <v>9792</v>
      </c>
      <c r="D4778" s="81" t="s">
        <v>9793</v>
      </c>
      <c r="E4778" s="81">
        <v>1</v>
      </c>
      <c r="F4778" s="81" t="s">
        <v>6870</v>
      </c>
      <c r="G4778" s="81">
        <v>1</v>
      </c>
      <c r="H4778" s="82">
        <v>6184</v>
      </c>
      <c r="I4778" s="92">
        <v>0.28000000000000003</v>
      </c>
      <c r="J4778" s="78">
        <f t="shared" si="153"/>
        <v>4452.4799999999996</v>
      </c>
    </row>
    <row r="4779" spans="1:10" ht="29">
      <c r="A4779" s="34">
        <f t="shared" si="154"/>
        <v>4775</v>
      </c>
      <c r="B4779" s="81" t="s">
        <v>186</v>
      </c>
      <c r="C4779" s="81" t="s">
        <v>9794</v>
      </c>
      <c r="D4779" s="81" t="s">
        <v>9795</v>
      </c>
      <c r="E4779" s="81">
        <v>1</v>
      </c>
      <c r="F4779" s="81" t="s">
        <v>6870</v>
      </c>
      <c r="G4779" s="81">
        <v>1</v>
      </c>
      <c r="H4779" s="82">
        <v>6184</v>
      </c>
      <c r="I4779" s="92">
        <v>0.28000000000000003</v>
      </c>
      <c r="J4779" s="78">
        <f t="shared" si="153"/>
        <v>4452.4799999999996</v>
      </c>
    </row>
    <row r="4780" spans="1:10" ht="29">
      <c r="A4780" s="34">
        <f t="shared" si="154"/>
        <v>4776</v>
      </c>
      <c r="B4780" s="81" t="s">
        <v>186</v>
      </c>
      <c r="C4780" s="81" t="s">
        <v>9796</v>
      </c>
      <c r="D4780" s="81" t="s">
        <v>9797</v>
      </c>
      <c r="E4780" s="81">
        <v>1</v>
      </c>
      <c r="F4780" s="81" t="s">
        <v>6870</v>
      </c>
      <c r="G4780" s="81">
        <v>1</v>
      </c>
      <c r="H4780" s="82">
        <v>6184</v>
      </c>
      <c r="I4780" s="92">
        <v>0.28000000000000003</v>
      </c>
      <c r="J4780" s="78">
        <f t="shared" si="153"/>
        <v>4452.4799999999996</v>
      </c>
    </row>
    <row r="4781" spans="1:10" ht="29">
      <c r="A4781" s="34">
        <f t="shared" si="154"/>
        <v>4777</v>
      </c>
      <c r="B4781" s="81" t="s">
        <v>186</v>
      </c>
      <c r="C4781" s="81" t="s">
        <v>9798</v>
      </c>
      <c r="D4781" s="81" t="s">
        <v>9799</v>
      </c>
      <c r="E4781" s="81">
        <v>1</v>
      </c>
      <c r="F4781" s="81" t="s">
        <v>6870</v>
      </c>
      <c r="G4781" s="81">
        <v>1</v>
      </c>
      <c r="H4781" s="82">
        <v>5170</v>
      </c>
      <c r="I4781" s="92">
        <v>0.28000000000000003</v>
      </c>
      <c r="J4781" s="78">
        <f t="shared" si="153"/>
        <v>3722.3999999999996</v>
      </c>
    </row>
    <row r="4782" spans="1:10" ht="29">
      <c r="A4782" s="34">
        <f t="shared" si="154"/>
        <v>4778</v>
      </c>
      <c r="B4782" s="81" t="s">
        <v>186</v>
      </c>
      <c r="C4782" s="81" t="s">
        <v>9800</v>
      </c>
      <c r="D4782" s="81" t="s">
        <v>9801</v>
      </c>
      <c r="E4782" s="81">
        <v>1</v>
      </c>
      <c r="F4782" s="81" t="s">
        <v>6870</v>
      </c>
      <c r="G4782" s="81">
        <v>1</v>
      </c>
      <c r="H4782" s="82">
        <v>5727</v>
      </c>
      <c r="I4782" s="92">
        <v>0.28000000000000003</v>
      </c>
      <c r="J4782" s="78">
        <f t="shared" si="153"/>
        <v>4123.4399999999996</v>
      </c>
    </row>
    <row r="4783" spans="1:10" ht="29">
      <c r="A4783" s="34">
        <f t="shared" si="154"/>
        <v>4779</v>
      </c>
      <c r="B4783" s="81" t="s">
        <v>186</v>
      </c>
      <c r="C4783" s="81" t="s">
        <v>9802</v>
      </c>
      <c r="D4783" s="81" t="s">
        <v>9803</v>
      </c>
      <c r="E4783" s="81">
        <v>1</v>
      </c>
      <c r="F4783" s="81" t="s">
        <v>6870</v>
      </c>
      <c r="G4783" s="81">
        <v>1</v>
      </c>
      <c r="H4783" s="82">
        <v>5727</v>
      </c>
      <c r="I4783" s="92">
        <v>0.28000000000000003</v>
      </c>
      <c r="J4783" s="78">
        <f t="shared" si="153"/>
        <v>4123.4399999999996</v>
      </c>
    </row>
    <row r="4784" spans="1:10" ht="29">
      <c r="A4784" s="34">
        <f t="shared" si="154"/>
        <v>4780</v>
      </c>
      <c r="B4784" s="81" t="s">
        <v>186</v>
      </c>
      <c r="C4784" s="81" t="s">
        <v>9804</v>
      </c>
      <c r="D4784" s="81" t="s">
        <v>9805</v>
      </c>
      <c r="E4784" s="81">
        <v>1</v>
      </c>
      <c r="F4784" s="81" t="s">
        <v>6870</v>
      </c>
      <c r="G4784" s="81">
        <v>1</v>
      </c>
      <c r="H4784" s="82">
        <v>5727</v>
      </c>
      <c r="I4784" s="92">
        <v>0.28000000000000003</v>
      </c>
      <c r="J4784" s="78">
        <f t="shared" si="153"/>
        <v>4123.4399999999996</v>
      </c>
    </row>
    <row r="4785" spans="1:10" ht="29">
      <c r="A4785" s="34">
        <f t="shared" si="154"/>
        <v>4781</v>
      </c>
      <c r="B4785" s="81" t="s">
        <v>186</v>
      </c>
      <c r="C4785" s="81" t="s">
        <v>9806</v>
      </c>
      <c r="D4785" s="81" t="s">
        <v>9807</v>
      </c>
      <c r="E4785" s="81">
        <v>1</v>
      </c>
      <c r="F4785" s="81" t="s">
        <v>6870</v>
      </c>
      <c r="G4785" s="81">
        <v>1</v>
      </c>
      <c r="H4785" s="82">
        <v>4379</v>
      </c>
      <c r="I4785" s="92">
        <v>0.28000000000000003</v>
      </c>
      <c r="J4785" s="78">
        <f t="shared" ref="J4785:J4848" si="155">H4785*(1-I4785)</f>
        <v>3152.88</v>
      </c>
    </row>
    <row r="4786" spans="1:10" ht="29">
      <c r="A4786" s="34">
        <f t="shared" si="154"/>
        <v>4782</v>
      </c>
      <c r="B4786" s="81" t="s">
        <v>186</v>
      </c>
      <c r="C4786" s="81" t="s">
        <v>9808</v>
      </c>
      <c r="D4786" s="81" t="s">
        <v>9809</v>
      </c>
      <c r="E4786" s="81">
        <v>1</v>
      </c>
      <c r="F4786" s="81" t="s">
        <v>6870</v>
      </c>
      <c r="G4786" s="81">
        <v>1</v>
      </c>
      <c r="H4786" s="82">
        <v>4947</v>
      </c>
      <c r="I4786" s="92">
        <v>0.28000000000000003</v>
      </c>
      <c r="J4786" s="78">
        <f t="shared" si="155"/>
        <v>3561.8399999999997</v>
      </c>
    </row>
    <row r="4787" spans="1:10" ht="29">
      <c r="A4787" s="34">
        <f t="shared" si="154"/>
        <v>4783</v>
      </c>
      <c r="B4787" s="81" t="s">
        <v>186</v>
      </c>
      <c r="C4787" s="81" t="s">
        <v>9810</v>
      </c>
      <c r="D4787" s="81" t="s">
        <v>9811</v>
      </c>
      <c r="E4787" s="81">
        <v>1</v>
      </c>
      <c r="F4787" s="81" t="s">
        <v>6870</v>
      </c>
      <c r="G4787" s="81">
        <v>1</v>
      </c>
      <c r="H4787" s="82">
        <v>4947</v>
      </c>
      <c r="I4787" s="92">
        <v>0.28000000000000003</v>
      </c>
      <c r="J4787" s="78">
        <f t="shared" si="155"/>
        <v>3561.8399999999997</v>
      </c>
    </row>
    <row r="4788" spans="1:10" ht="29">
      <c r="A4788" s="34">
        <f t="shared" si="154"/>
        <v>4784</v>
      </c>
      <c r="B4788" s="81" t="s">
        <v>186</v>
      </c>
      <c r="C4788" s="81" t="s">
        <v>9812</v>
      </c>
      <c r="D4788" s="81" t="s">
        <v>9813</v>
      </c>
      <c r="E4788" s="81">
        <v>1</v>
      </c>
      <c r="F4788" s="81" t="s">
        <v>6870</v>
      </c>
      <c r="G4788" s="81">
        <v>1</v>
      </c>
      <c r="H4788" s="82">
        <v>4947</v>
      </c>
      <c r="I4788" s="92">
        <v>0.28000000000000003</v>
      </c>
      <c r="J4788" s="78">
        <f t="shared" si="155"/>
        <v>3561.8399999999997</v>
      </c>
    </row>
    <row r="4789" spans="1:10" ht="29">
      <c r="A4789" s="34">
        <f t="shared" si="154"/>
        <v>4785</v>
      </c>
      <c r="B4789" s="81" t="s">
        <v>186</v>
      </c>
      <c r="C4789" s="81" t="s">
        <v>9814</v>
      </c>
      <c r="D4789" s="81" t="s">
        <v>9815</v>
      </c>
      <c r="E4789" s="81">
        <v>1</v>
      </c>
      <c r="F4789" s="81" t="s">
        <v>6870</v>
      </c>
      <c r="G4789" s="81">
        <v>1</v>
      </c>
      <c r="H4789" s="82">
        <v>3933</v>
      </c>
      <c r="I4789" s="92">
        <v>0.28000000000000003</v>
      </c>
      <c r="J4789" s="78">
        <f t="shared" si="155"/>
        <v>2831.7599999999998</v>
      </c>
    </row>
    <row r="4790" spans="1:10" ht="29">
      <c r="A4790" s="34">
        <f t="shared" si="154"/>
        <v>4786</v>
      </c>
      <c r="B4790" s="81" t="s">
        <v>186</v>
      </c>
      <c r="C4790" s="81" t="s">
        <v>9816</v>
      </c>
      <c r="D4790" s="81" t="s">
        <v>9817</v>
      </c>
      <c r="E4790" s="81">
        <v>1</v>
      </c>
      <c r="F4790" s="81" t="s">
        <v>6870</v>
      </c>
      <c r="G4790" s="81">
        <v>1</v>
      </c>
      <c r="H4790" s="82">
        <v>4490</v>
      </c>
      <c r="I4790" s="92">
        <v>0.28000000000000003</v>
      </c>
      <c r="J4790" s="78">
        <f t="shared" si="155"/>
        <v>3232.7999999999997</v>
      </c>
    </row>
    <row r="4791" spans="1:10" ht="29">
      <c r="A4791" s="34">
        <f t="shared" si="154"/>
        <v>4787</v>
      </c>
      <c r="B4791" s="81" t="s">
        <v>186</v>
      </c>
      <c r="C4791" s="81" t="s">
        <v>9818</v>
      </c>
      <c r="D4791" s="81" t="s">
        <v>9819</v>
      </c>
      <c r="E4791" s="81">
        <v>1</v>
      </c>
      <c r="F4791" s="81" t="s">
        <v>6870</v>
      </c>
      <c r="G4791" s="81">
        <v>1</v>
      </c>
      <c r="H4791" s="82">
        <v>4490</v>
      </c>
      <c r="I4791" s="92">
        <v>0.28000000000000003</v>
      </c>
      <c r="J4791" s="78">
        <f t="shared" si="155"/>
        <v>3232.7999999999997</v>
      </c>
    </row>
    <row r="4792" spans="1:10" ht="29">
      <c r="A4792" s="34">
        <f t="shared" si="154"/>
        <v>4788</v>
      </c>
      <c r="B4792" s="81" t="s">
        <v>186</v>
      </c>
      <c r="C4792" s="81" t="s">
        <v>9820</v>
      </c>
      <c r="D4792" s="81" t="s">
        <v>9821</v>
      </c>
      <c r="E4792" s="81">
        <v>1</v>
      </c>
      <c r="F4792" s="81" t="s">
        <v>6870</v>
      </c>
      <c r="G4792" s="81">
        <v>1</v>
      </c>
      <c r="H4792" s="82">
        <v>4490</v>
      </c>
      <c r="I4792" s="92">
        <v>0.28000000000000003</v>
      </c>
      <c r="J4792" s="78">
        <f t="shared" si="155"/>
        <v>3232.7999999999997</v>
      </c>
    </row>
    <row r="4793" spans="1:10" ht="15.5">
      <c r="A4793" s="34">
        <f t="shared" si="154"/>
        <v>4789</v>
      </c>
      <c r="B4793" s="81" t="s">
        <v>186</v>
      </c>
      <c r="C4793" s="81" t="s">
        <v>9822</v>
      </c>
      <c r="D4793" s="81" t="s">
        <v>9823</v>
      </c>
      <c r="E4793" s="81">
        <v>1</v>
      </c>
      <c r="F4793" s="81" t="s">
        <v>6870</v>
      </c>
      <c r="G4793" s="81">
        <v>1</v>
      </c>
      <c r="H4793" s="82">
        <v>2474</v>
      </c>
      <c r="I4793" s="92">
        <v>0.28000000000000003</v>
      </c>
      <c r="J4793" s="78">
        <f t="shared" si="155"/>
        <v>1781.28</v>
      </c>
    </row>
    <row r="4794" spans="1:10" ht="29">
      <c r="A4794" s="34">
        <f t="shared" si="154"/>
        <v>4790</v>
      </c>
      <c r="B4794" s="81" t="s">
        <v>186</v>
      </c>
      <c r="C4794" s="81" t="s">
        <v>9824</v>
      </c>
      <c r="D4794" s="81" t="s">
        <v>9825</v>
      </c>
      <c r="E4794" s="81">
        <v>1</v>
      </c>
      <c r="F4794" s="81" t="s">
        <v>6870</v>
      </c>
      <c r="G4794" s="81">
        <v>1</v>
      </c>
      <c r="H4794" s="82">
        <v>3655</v>
      </c>
      <c r="I4794" s="92">
        <v>0.28000000000000003</v>
      </c>
      <c r="J4794" s="78">
        <f t="shared" si="155"/>
        <v>2631.6</v>
      </c>
    </row>
    <row r="4795" spans="1:10" ht="29">
      <c r="A4795" s="34">
        <f t="shared" si="154"/>
        <v>4791</v>
      </c>
      <c r="B4795" s="81" t="s">
        <v>186</v>
      </c>
      <c r="C4795" s="81" t="s">
        <v>9826</v>
      </c>
      <c r="D4795" s="81" t="s">
        <v>9827</v>
      </c>
      <c r="E4795" s="81">
        <v>1</v>
      </c>
      <c r="F4795" s="81" t="s">
        <v>6870</v>
      </c>
      <c r="G4795" s="81">
        <v>1</v>
      </c>
      <c r="H4795" s="82">
        <v>4212</v>
      </c>
      <c r="I4795" s="92">
        <v>0.28000000000000003</v>
      </c>
      <c r="J4795" s="78">
        <f t="shared" si="155"/>
        <v>3032.64</v>
      </c>
    </row>
    <row r="4796" spans="1:10" ht="29">
      <c r="A4796" s="34">
        <f t="shared" si="154"/>
        <v>4792</v>
      </c>
      <c r="B4796" s="81" t="s">
        <v>186</v>
      </c>
      <c r="C4796" s="81" t="s">
        <v>9828</v>
      </c>
      <c r="D4796" s="81" t="s">
        <v>9829</v>
      </c>
      <c r="E4796" s="81">
        <v>1</v>
      </c>
      <c r="F4796" s="81" t="s">
        <v>6870</v>
      </c>
      <c r="G4796" s="81">
        <v>1</v>
      </c>
      <c r="H4796" s="82">
        <v>3209</v>
      </c>
      <c r="I4796" s="92">
        <v>0.28000000000000003</v>
      </c>
      <c r="J4796" s="78">
        <f t="shared" si="155"/>
        <v>2310.48</v>
      </c>
    </row>
    <row r="4797" spans="1:10" ht="29">
      <c r="A4797" s="34">
        <f t="shared" si="154"/>
        <v>4793</v>
      </c>
      <c r="B4797" s="81" t="s">
        <v>186</v>
      </c>
      <c r="C4797" s="81" t="s">
        <v>9830</v>
      </c>
      <c r="D4797" s="81" t="s">
        <v>9831</v>
      </c>
      <c r="E4797" s="81">
        <v>1</v>
      </c>
      <c r="F4797" s="81" t="s">
        <v>6870</v>
      </c>
      <c r="G4797" s="81">
        <v>1</v>
      </c>
      <c r="H4797" s="82">
        <v>3766</v>
      </c>
      <c r="I4797" s="92">
        <v>0.28000000000000003</v>
      </c>
      <c r="J4797" s="78">
        <f t="shared" si="155"/>
        <v>2711.52</v>
      </c>
    </row>
    <row r="4798" spans="1:10" ht="29">
      <c r="A4798" s="34">
        <f t="shared" si="154"/>
        <v>4794</v>
      </c>
      <c r="B4798" s="81" t="s">
        <v>186</v>
      </c>
      <c r="C4798" s="81" t="s">
        <v>9832</v>
      </c>
      <c r="D4798" s="81" t="s">
        <v>9833</v>
      </c>
      <c r="E4798" s="81">
        <v>1</v>
      </c>
      <c r="F4798" s="81" t="s">
        <v>6870</v>
      </c>
      <c r="G4798" s="81">
        <v>1</v>
      </c>
      <c r="H4798" s="82">
        <v>5950</v>
      </c>
      <c r="I4798" s="92">
        <v>0.28000000000000003</v>
      </c>
      <c r="J4798" s="78">
        <f t="shared" si="155"/>
        <v>4284</v>
      </c>
    </row>
    <row r="4799" spans="1:10" ht="29">
      <c r="A4799" s="34">
        <f t="shared" si="154"/>
        <v>4795</v>
      </c>
      <c r="B4799" s="81" t="s">
        <v>186</v>
      </c>
      <c r="C4799" s="81" t="s">
        <v>9834</v>
      </c>
      <c r="D4799" s="81" t="s">
        <v>9835</v>
      </c>
      <c r="E4799" s="81">
        <v>1</v>
      </c>
      <c r="F4799" s="81" t="s">
        <v>6870</v>
      </c>
      <c r="G4799" s="81">
        <v>1</v>
      </c>
      <c r="H4799" s="82">
        <v>4212</v>
      </c>
      <c r="I4799" s="92">
        <v>0.28000000000000003</v>
      </c>
      <c r="J4799" s="78">
        <f t="shared" si="155"/>
        <v>3032.64</v>
      </c>
    </row>
    <row r="4800" spans="1:10" ht="15.5">
      <c r="A4800" s="34">
        <f t="shared" si="154"/>
        <v>4796</v>
      </c>
      <c r="B4800" s="81" t="s">
        <v>186</v>
      </c>
      <c r="C4800" s="81" t="s">
        <v>9836</v>
      </c>
      <c r="D4800" s="81" t="s">
        <v>9837</v>
      </c>
      <c r="E4800" s="81">
        <v>1</v>
      </c>
      <c r="F4800" s="81" t="s">
        <v>6870</v>
      </c>
      <c r="G4800" s="81">
        <v>1</v>
      </c>
      <c r="H4800" s="82">
        <v>3209</v>
      </c>
      <c r="I4800" s="92">
        <v>0.28000000000000003</v>
      </c>
      <c r="J4800" s="78">
        <f t="shared" si="155"/>
        <v>2310.48</v>
      </c>
    </row>
    <row r="4801" spans="1:10" ht="29">
      <c r="A4801" s="34">
        <f t="shared" si="154"/>
        <v>4797</v>
      </c>
      <c r="B4801" s="81" t="s">
        <v>186</v>
      </c>
      <c r="C4801" s="81" t="s">
        <v>9838</v>
      </c>
      <c r="D4801" s="81" t="s">
        <v>9839</v>
      </c>
      <c r="E4801" s="81">
        <v>1</v>
      </c>
      <c r="F4801" s="81" t="s">
        <v>6870</v>
      </c>
      <c r="G4801" s="81">
        <v>1</v>
      </c>
      <c r="H4801" s="82">
        <v>3766</v>
      </c>
      <c r="I4801" s="92">
        <v>0.28000000000000003</v>
      </c>
      <c r="J4801" s="78">
        <f t="shared" si="155"/>
        <v>2711.52</v>
      </c>
    </row>
    <row r="4802" spans="1:10" ht="29">
      <c r="A4802" s="34">
        <f t="shared" si="154"/>
        <v>4798</v>
      </c>
      <c r="B4802" s="81" t="s">
        <v>186</v>
      </c>
      <c r="C4802" s="81" t="s">
        <v>9840</v>
      </c>
      <c r="D4802" s="81" t="s">
        <v>9841</v>
      </c>
      <c r="E4802" s="81">
        <v>1</v>
      </c>
      <c r="F4802" s="81" t="s">
        <v>6870</v>
      </c>
      <c r="G4802" s="81">
        <v>1</v>
      </c>
      <c r="H4802" s="82">
        <v>5170</v>
      </c>
      <c r="I4802" s="92">
        <v>0.28000000000000003</v>
      </c>
      <c r="J4802" s="78">
        <f t="shared" si="155"/>
        <v>3722.3999999999996</v>
      </c>
    </row>
    <row r="4803" spans="1:10" ht="29">
      <c r="A4803" s="34">
        <f t="shared" si="154"/>
        <v>4799</v>
      </c>
      <c r="B4803" s="81" t="s">
        <v>186</v>
      </c>
      <c r="C4803" s="81" t="s">
        <v>9842</v>
      </c>
      <c r="D4803" s="81" t="s">
        <v>9843</v>
      </c>
      <c r="E4803" s="81">
        <v>1</v>
      </c>
      <c r="F4803" s="81" t="s">
        <v>6870</v>
      </c>
      <c r="G4803" s="81">
        <v>1</v>
      </c>
      <c r="H4803" s="82">
        <v>4947</v>
      </c>
      <c r="I4803" s="92">
        <v>0.28000000000000003</v>
      </c>
      <c r="J4803" s="78">
        <f t="shared" si="155"/>
        <v>3561.8399999999997</v>
      </c>
    </row>
    <row r="4804" spans="1:10" ht="29">
      <c r="A4804" s="34">
        <f t="shared" si="154"/>
        <v>4800</v>
      </c>
      <c r="B4804" s="81" t="s">
        <v>186</v>
      </c>
      <c r="C4804" s="81" t="s">
        <v>9844</v>
      </c>
      <c r="D4804" s="81" t="s">
        <v>9845</v>
      </c>
      <c r="E4804" s="81">
        <v>1</v>
      </c>
      <c r="F4804" s="81" t="s">
        <v>6870</v>
      </c>
      <c r="G4804" s="81">
        <v>1</v>
      </c>
      <c r="H4804" s="82">
        <v>3933</v>
      </c>
      <c r="I4804" s="92">
        <v>0.28000000000000003</v>
      </c>
      <c r="J4804" s="78">
        <f t="shared" si="155"/>
        <v>2831.7599999999998</v>
      </c>
    </row>
    <row r="4805" spans="1:10" ht="29">
      <c r="A4805" s="34">
        <f t="shared" si="154"/>
        <v>4801</v>
      </c>
      <c r="B4805" s="81" t="s">
        <v>186</v>
      </c>
      <c r="C4805" s="81" t="s">
        <v>9846</v>
      </c>
      <c r="D4805" s="81" t="s">
        <v>9847</v>
      </c>
      <c r="E4805" s="81">
        <v>1</v>
      </c>
      <c r="F4805" s="81" t="s">
        <v>6870</v>
      </c>
      <c r="G4805" s="81">
        <v>1</v>
      </c>
      <c r="H4805" s="82">
        <v>4490</v>
      </c>
      <c r="I4805" s="92">
        <v>0.28000000000000003</v>
      </c>
      <c r="J4805" s="78">
        <f t="shared" si="155"/>
        <v>3232.7999999999997</v>
      </c>
    </row>
    <row r="4806" spans="1:10" ht="29">
      <c r="A4806" s="34">
        <f t="shared" si="154"/>
        <v>4802</v>
      </c>
      <c r="B4806" s="81" t="s">
        <v>186</v>
      </c>
      <c r="C4806" s="81" t="s">
        <v>9848</v>
      </c>
      <c r="D4806" s="81" t="s">
        <v>9849</v>
      </c>
      <c r="E4806" s="81">
        <v>1</v>
      </c>
      <c r="F4806" s="81" t="s">
        <v>6870</v>
      </c>
      <c r="G4806" s="81">
        <v>1</v>
      </c>
      <c r="H4806" s="82">
        <v>3153</v>
      </c>
      <c r="I4806" s="92">
        <v>0.28000000000000003</v>
      </c>
      <c r="J4806" s="78">
        <f t="shared" si="155"/>
        <v>2270.16</v>
      </c>
    </row>
    <row r="4807" spans="1:10" ht="29">
      <c r="A4807" s="34">
        <f t="shared" si="154"/>
        <v>4803</v>
      </c>
      <c r="B4807" s="81" t="s">
        <v>186</v>
      </c>
      <c r="C4807" s="81" t="s">
        <v>9850</v>
      </c>
      <c r="D4807" s="81" t="s">
        <v>9851</v>
      </c>
      <c r="E4807" s="81">
        <v>1</v>
      </c>
      <c r="F4807" s="81" t="s">
        <v>6870</v>
      </c>
      <c r="G4807" s="81">
        <v>1</v>
      </c>
      <c r="H4807" s="82">
        <v>2697</v>
      </c>
      <c r="I4807" s="92">
        <v>0.28000000000000003</v>
      </c>
      <c r="J4807" s="78">
        <f t="shared" si="155"/>
        <v>1941.84</v>
      </c>
    </row>
    <row r="4808" spans="1:10" ht="29">
      <c r="A4808" s="34">
        <f t="shared" si="154"/>
        <v>4804</v>
      </c>
      <c r="B4808" s="81" t="s">
        <v>186</v>
      </c>
      <c r="C4808" s="81" t="s">
        <v>9852</v>
      </c>
      <c r="D4808" s="81" t="s">
        <v>9853</v>
      </c>
      <c r="E4808" s="81">
        <v>1</v>
      </c>
      <c r="F4808" s="81" t="s">
        <v>6870</v>
      </c>
      <c r="G4808" s="81">
        <v>1</v>
      </c>
      <c r="H4808" s="82">
        <v>2585</v>
      </c>
      <c r="I4808" s="92">
        <v>0.28000000000000003</v>
      </c>
      <c r="J4808" s="78">
        <f t="shared" si="155"/>
        <v>1861.1999999999998</v>
      </c>
    </row>
    <row r="4809" spans="1:10" ht="15.5">
      <c r="A4809" s="34">
        <f t="shared" si="154"/>
        <v>4805</v>
      </c>
      <c r="B4809" s="81" t="s">
        <v>186</v>
      </c>
      <c r="C4809" s="81" t="s">
        <v>9854</v>
      </c>
      <c r="D4809" s="81" t="s">
        <v>9855</v>
      </c>
      <c r="E4809" s="81">
        <v>1</v>
      </c>
      <c r="F4809" s="81" t="s">
        <v>6870</v>
      </c>
      <c r="G4809" s="81">
        <v>1</v>
      </c>
      <c r="H4809" s="82">
        <v>2140</v>
      </c>
      <c r="I4809" s="92">
        <v>0.28000000000000003</v>
      </c>
      <c r="J4809" s="78">
        <f t="shared" si="155"/>
        <v>1540.8</v>
      </c>
    </row>
    <row r="4810" spans="1:10" ht="29">
      <c r="A4810" s="34">
        <f t="shared" si="154"/>
        <v>4806</v>
      </c>
      <c r="B4810" s="81" t="s">
        <v>186</v>
      </c>
      <c r="C4810" s="81" t="s">
        <v>9856</v>
      </c>
      <c r="D4810" s="81" t="s">
        <v>9857</v>
      </c>
      <c r="E4810" s="81">
        <v>1</v>
      </c>
      <c r="F4810" s="81" t="s">
        <v>6870</v>
      </c>
      <c r="G4810" s="81">
        <v>1</v>
      </c>
      <c r="H4810" s="82">
        <v>3878</v>
      </c>
      <c r="I4810" s="92">
        <v>0.28000000000000003</v>
      </c>
      <c r="J4810" s="78">
        <f t="shared" si="155"/>
        <v>2792.16</v>
      </c>
    </row>
    <row r="4811" spans="1:10" ht="29">
      <c r="A4811" s="34">
        <f t="shared" si="154"/>
        <v>4807</v>
      </c>
      <c r="B4811" s="81" t="s">
        <v>186</v>
      </c>
      <c r="C4811" s="81" t="s">
        <v>9858</v>
      </c>
      <c r="D4811" s="81" t="s">
        <v>9859</v>
      </c>
      <c r="E4811" s="81">
        <v>1</v>
      </c>
      <c r="F4811" s="81" t="s">
        <v>6870</v>
      </c>
      <c r="G4811" s="81">
        <v>1</v>
      </c>
      <c r="H4811" s="82">
        <v>3432</v>
      </c>
      <c r="I4811" s="92">
        <v>0.28000000000000003</v>
      </c>
      <c r="J4811" s="78">
        <f t="shared" si="155"/>
        <v>2471.04</v>
      </c>
    </row>
    <row r="4812" spans="1:10" ht="29">
      <c r="A4812" s="34">
        <f t="shared" si="154"/>
        <v>4808</v>
      </c>
      <c r="B4812" s="81" t="s">
        <v>186</v>
      </c>
      <c r="C4812" s="81" t="s">
        <v>9860</v>
      </c>
      <c r="D4812" s="81" t="s">
        <v>9861</v>
      </c>
      <c r="E4812" s="81">
        <v>1</v>
      </c>
      <c r="F4812" s="81" t="s">
        <v>6870</v>
      </c>
      <c r="G4812" s="81">
        <v>1</v>
      </c>
      <c r="H4812" s="82">
        <v>3321</v>
      </c>
      <c r="I4812" s="92">
        <v>0.28000000000000003</v>
      </c>
      <c r="J4812" s="78">
        <f t="shared" si="155"/>
        <v>2391.12</v>
      </c>
    </row>
    <row r="4813" spans="1:10" ht="29">
      <c r="A4813" s="34">
        <f t="shared" si="154"/>
        <v>4809</v>
      </c>
      <c r="B4813" s="81" t="s">
        <v>186</v>
      </c>
      <c r="C4813" s="81" t="s">
        <v>9862</v>
      </c>
      <c r="D4813" s="81" t="s">
        <v>9863</v>
      </c>
      <c r="E4813" s="81">
        <v>1</v>
      </c>
      <c r="F4813" s="81" t="s">
        <v>6870</v>
      </c>
      <c r="G4813" s="81">
        <v>1</v>
      </c>
      <c r="H4813" s="82">
        <v>3878</v>
      </c>
      <c r="I4813" s="92">
        <v>0.28000000000000003</v>
      </c>
      <c r="J4813" s="78">
        <f t="shared" si="155"/>
        <v>2792.16</v>
      </c>
    </row>
    <row r="4814" spans="1:10" ht="29">
      <c r="A4814" s="34">
        <f t="shared" si="154"/>
        <v>4810</v>
      </c>
      <c r="B4814" s="81" t="s">
        <v>186</v>
      </c>
      <c r="C4814" s="81" t="s">
        <v>9864</v>
      </c>
      <c r="D4814" s="81" t="s">
        <v>9865</v>
      </c>
      <c r="E4814" s="81">
        <v>1</v>
      </c>
      <c r="F4814" s="81" t="s">
        <v>6870</v>
      </c>
      <c r="G4814" s="81">
        <v>1</v>
      </c>
      <c r="H4814" s="82">
        <v>3878</v>
      </c>
      <c r="I4814" s="92">
        <v>0.28000000000000003</v>
      </c>
      <c r="J4814" s="78">
        <f t="shared" si="155"/>
        <v>2792.16</v>
      </c>
    </row>
    <row r="4815" spans="1:10" ht="29">
      <c r="A4815" s="34">
        <f t="shared" si="154"/>
        <v>4811</v>
      </c>
      <c r="B4815" s="81" t="s">
        <v>186</v>
      </c>
      <c r="C4815" s="81" t="s">
        <v>9866</v>
      </c>
      <c r="D4815" s="81" t="s">
        <v>9867</v>
      </c>
      <c r="E4815" s="81">
        <v>1</v>
      </c>
      <c r="F4815" s="81" t="s">
        <v>6870</v>
      </c>
      <c r="G4815" s="81">
        <v>1</v>
      </c>
      <c r="H4815" s="82">
        <v>2864</v>
      </c>
      <c r="I4815" s="92">
        <v>0.28000000000000003</v>
      </c>
      <c r="J4815" s="78">
        <f t="shared" si="155"/>
        <v>2062.08</v>
      </c>
    </row>
    <row r="4816" spans="1:10" ht="29">
      <c r="A4816" s="34">
        <f t="shared" si="154"/>
        <v>4812</v>
      </c>
      <c r="B4816" s="81" t="s">
        <v>186</v>
      </c>
      <c r="C4816" s="81" t="s">
        <v>9868</v>
      </c>
      <c r="D4816" s="81" t="s">
        <v>9869</v>
      </c>
      <c r="E4816" s="81">
        <v>1</v>
      </c>
      <c r="F4816" s="81" t="s">
        <v>6870</v>
      </c>
      <c r="G4816" s="81">
        <v>1</v>
      </c>
      <c r="H4816" s="82">
        <v>3432</v>
      </c>
      <c r="I4816" s="92">
        <v>0.28000000000000003</v>
      </c>
      <c r="J4816" s="78">
        <f t="shared" si="155"/>
        <v>2471.04</v>
      </c>
    </row>
    <row r="4817" spans="1:10" ht="29">
      <c r="A4817" s="34">
        <f t="shared" si="154"/>
        <v>4813</v>
      </c>
      <c r="B4817" s="81" t="s">
        <v>186</v>
      </c>
      <c r="C4817" s="81" t="s">
        <v>9870</v>
      </c>
      <c r="D4817" s="81" t="s">
        <v>9871</v>
      </c>
      <c r="E4817" s="81">
        <v>1</v>
      </c>
      <c r="F4817" s="81" t="s">
        <v>6870</v>
      </c>
      <c r="G4817" s="81">
        <v>1</v>
      </c>
      <c r="H4817" s="82">
        <v>3432</v>
      </c>
      <c r="I4817" s="92">
        <v>0.28000000000000003</v>
      </c>
      <c r="J4817" s="78">
        <f t="shared" si="155"/>
        <v>2471.04</v>
      </c>
    </row>
    <row r="4818" spans="1:10" ht="29">
      <c r="A4818" s="34">
        <f t="shared" si="154"/>
        <v>4814</v>
      </c>
      <c r="B4818" s="81" t="s">
        <v>186</v>
      </c>
      <c r="C4818" s="81" t="s">
        <v>9872</v>
      </c>
      <c r="D4818" s="81" t="s">
        <v>9873</v>
      </c>
      <c r="E4818" s="81">
        <v>1</v>
      </c>
      <c r="F4818" s="81" t="s">
        <v>6870</v>
      </c>
      <c r="G4818" s="81">
        <v>1</v>
      </c>
      <c r="H4818" s="82">
        <v>3488</v>
      </c>
      <c r="I4818" s="92">
        <v>0.28000000000000003</v>
      </c>
      <c r="J4818" s="78">
        <f t="shared" si="155"/>
        <v>2511.36</v>
      </c>
    </row>
    <row r="4819" spans="1:10" ht="29">
      <c r="A4819" s="34">
        <f t="shared" si="154"/>
        <v>4815</v>
      </c>
      <c r="B4819" s="81" t="s">
        <v>186</v>
      </c>
      <c r="C4819" s="81" t="s">
        <v>9874</v>
      </c>
      <c r="D4819" s="81" t="s">
        <v>9875</v>
      </c>
      <c r="E4819" s="81">
        <v>1</v>
      </c>
      <c r="F4819" s="81" t="s">
        <v>6870</v>
      </c>
      <c r="G4819" s="81">
        <v>1</v>
      </c>
      <c r="H4819" s="82">
        <v>3042</v>
      </c>
      <c r="I4819" s="92">
        <v>0.28000000000000003</v>
      </c>
      <c r="J4819" s="78">
        <f t="shared" si="155"/>
        <v>2190.2399999999998</v>
      </c>
    </row>
    <row r="4820" spans="1:10" ht="29">
      <c r="A4820" s="34">
        <f t="shared" si="154"/>
        <v>4816</v>
      </c>
      <c r="B4820" s="81" t="s">
        <v>186</v>
      </c>
      <c r="C4820" s="81" t="s">
        <v>9876</v>
      </c>
      <c r="D4820" s="81" t="s">
        <v>9877</v>
      </c>
      <c r="E4820" s="81">
        <v>1</v>
      </c>
      <c r="F4820" s="81" t="s">
        <v>6870</v>
      </c>
      <c r="G4820" s="81">
        <v>1</v>
      </c>
      <c r="H4820" s="82">
        <v>2920</v>
      </c>
      <c r="I4820" s="92">
        <v>0.28000000000000003</v>
      </c>
      <c r="J4820" s="78">
        <f t="shared" si="155"/>
        <v>2102.4</v>
      </c>
    </row>
    <row r="4821" spans="1:10" ht="15.5">
      <c r="A4821" s="34">
        <f t="shared" si="154"/>
        <v>4817</v>
      </c>
      <c r="B4821" s="81" t="s">
        <v>186</v>
      </c>
      <c r="C4821" s="81" t="s">
        <v>9878</v>
      </c>
      <c r="D4821" s="81" t="s">
        <v>9879</v>
      </c>
      <c r="E4821" s="81">
        <v>1</v>
      </c>
      <c r="F4821" s="81" t="s">
        <v>6870</v>
      </c>
      <c r="G4821" s="81">
        <v>1</v>
      </c>
      <c r="H4821" s="82">
        <v>2474</v>
      </c>
      <c r="I4821" s="92">
        <v>0.28000000000000003</v>
      </c>
      <c r="J4821" s="78">
        <f t="shared" si="155"/>
        <v>1781.28</v>
      </c>
    </row>
    <row r="4822" spans="1:10" ht="29">
      <c r="A4822" s="34">
        <f t="shared" si="154"/>
        <v>4818</v>
      </c>
      <c r="B4822" s="81" t="s">
        <v>186</v>
      </c>
      <c r="C4822" s="81" t="s">
        <v>9880</v>
      </c>
      <c r="D4822" s="81" t="s">
        <v>9881</v>
      </c>
      <c r="E4822" s="81">
        <v>1</v>
      </c>
      <c r="F4822" s="81" t="s">
        <v>6870</v>
      </c>
      <c r="G4822" s="81">
        <v>1</v>
      </c>
      <c r="H4822" s="82">
        <v>4212</v>
      </c>
      <c r="I4822" s="92">
        <v>0.28000000000000003</v>
      </c>
      <c r="J4822" s="78">
        <f t="shared" si="155"/>
        <v>3032.64</v>
      </c>
    </row>
    <row r="4823" spans="1:10" ht="29">
      <c r="A4823" s="34">
        <f t="shared" ref="A4823:A4886" si="156">SUM(A4822+1)</f>
        <v>4819</v>
      </c>
      <c r="B4823" s="81" t="s">
        <v>186</v>
      </c>
      <c r="C4823" s="81" t="s">
        <v>9882</v>
      </c>
      <c r="D4823" s="81" t="s">
        <v>9883</v>
      </c>
      <c r="E4823" s="81">
        <v>1</v>
      </c>
      <c r="F4823" s="81" t="s">
        <v>6870</v>
      </c>
      <c r="G4823" s="81">
        <v>1</v>
      </c>
      <c r="H4823" s="82">
        <v>4780</v>
      </c>
      <c r="I4823" s="92">
        <v>0.28000000000000003</v>
      </c>
      <c r="J4823" s="78">
        <f t="shared" si="155"/>
        <v>3441.6</v>
      </c>
    </row>
    <row r="4824" spans="1:10" ht="29">
      <c r="A4824" s="34">
        <f t="shared" si="156"/>
        <v>4820</v>
      </c>
      <c r="B4824" s="81" t="s">
        <v>186</v>
      </c>
      <c r="C4824" s="81" t="s">
        <v>9884</v>
      </c>
      <c r="D4824" s="81" t="s">
        <v>9885</v>
      </c>
      <c r="E4824" s="81">
        <v>1</v>
      </c>
      <c r="F4824" s="81" t="s">
        <v>6870</v>
      </c>
      <c r="G4824" s="81">
        <v>1</v>
      </c>
      <c r="H4824" s="82">
        <v>3766</v>
      </c>
      <c r="I4824" s="92">
        <v>0.28000000000000003</v>
      </c>
      <c r="J4824" s="78">
        <f t="shared" si="155"/>
        <v>2711.52</v>
      </c>
    </row>
    <row r="4825" spans="1:10" ht="29">
      <c r="A4825" s="34">
        <f t="shared" si="156"/>
        <v>4821</v>
      </c>
      <c r="B4825" s="81" t="s">
        <v>186</v>
      </c>
      <c r="C4825" s="81" t="s">
        <v>9886</v>
      </c>
      <c r="D4825" s="81" t="s">
        <v>9887</v>
      </c>
      <c r="E4825" s="81">
        <v>1</v>
      </c>
      <c r="F4825" s="81" t="s">
        <v>6870</v>
      </c>
      <c r="G4825" s="81">
        <v>1</v>
      </c>
      <c r="H4825" s="82">
        <v>4323</v>
      </c>
      <c r="I4825" s="92">
        <v>0.28000000000000003</v>
      </c>
      <c r="J4825" s="78">
        <f t="shared" si="155"/>
        <v>3112.56</v>
      </c>
    </row>
    <row r="4826" spans="1:10" ht="29">
      <c r="A4826" s="34">
        <f t="shared" si="156"/>
        <v>4822</v>
      </c>
      <c r="B4826" s="81" t="s">
        <v>186</v>
      </c>
      <c r="C4826" s="81" t="s">
        <v>9888</v>
      </c>
      <c r="D4826" s="81" t="s">
        <v>9889</v>
      </c>
      <c r="E4826" s="81">
        <v>1</v>
      </c>
      <c r="F4826" s="81" t="s">
        <v>6870</v>
      </c>
      <c r="G4826" s="81">
        <v>1</v>
      </c>
      <c r="H4826" s="82">
        <v>4323</v>
      </c>
      <c r="I4826" s="92">
        <v>0.28000000000000003</v>
      </c>
      <c r="J4826" s="78">
        <f t="shared" si="155"/>
        <v>3112.56</v>
      </c>
    </row>
    <row r="4827" spans="1:10" ht="29">
      <c r="A4827" s="34">
        <f t="shared" si="156"/>
        <v>4823</v>
      </c>
      <c r="B4827" s="81" t="s">
        <v>186</v>
      </c>
      <c r="C4827" s="81" t="s">
        <v>9890</v>
      </c>
      <c r="D4827" s="81" t="s">
        <v>9891</v>
      </c>
      <c r="E4827" s="81">
        <v>1</v>
      </c>
      <c r="F4827" s="81" t="s">
        <v>6870</v>
      </c>
      <c r="G4827" s="81">
        <v>1</v>
      </c>
      <c r="H4827" s="82">
        <v>3655</v>
      </c>
      <c r="I4827" s="92">
        <v>0.28000000000000003</v>
      </c>
      <c r="J4827" s="78">
        <f t="shared" si="155"/>
        <v>2631.6</v>
      </c>
    </row>
    <row r="4828" spans="1:10" ht="29">
      <c r="A4828" s="34">
        <f t="shared" si="156"/>
        <v>4824</v>
      </c>
      <c r="B4828" s="81" t="s">
        <v>186</v>
      </c>
      <c r="C4828" s="81" t="s">
        <v>9892</v>
      </c>
      <c r="D4828" s="81" t="s">
        <v>9893</v>
      </c>
      <c r="E4828" s="81">
        <v>1</v>
      </c>
      <c r="F4828" s="81" t="s">
        <v>6870</v>
      </c>
      <c r="G4828" s="81">
        <v>1</v>
      </c>
      <c r="H4828" s="82">
        <v>4212</v>
      </c>
      <c r="I4828" s="92">
        <v>0.28000000000000003</v>
      </c>
      <c r="J4828" s="78">
        <f t="shared" si="155"/>
        <v>3032.64</v>
      </c>
    </row>
    <row r="4829" spans="1:10" ht="29">
      <c r="A4829" s="34">
        <f t="shared" si="156"/>
        <v>4825</v>
      </c>
      <c r="B4829" s="81" t="s">
        <v>186</v>
      </c>
      <c r="C4829" s="81" t="s">
        <v>9894</v>
      </c>
      <c r="D4829" s="81" t="s">
        <v>9895</v>
      </c>
      <c r="E4829" s="81">
        <v>1</v>
      </c>
      <c r="F4829" s="81" t="s">
        <v>6870</v>
      </c>
      <c r="G4829" s="81">
        <v>1</v>
      </c>
      <c r="H4829" s="82">
        <v>4212</v>
      </c>
      <c r="I4829" s="92">
        <v>0.28000000000000003</v>
      </c>
      <c r="J4829" s="78">
        <f t="shared" si="155"/>
        <v>3032.64</v>
      </c>
    </row>
    <row r="4830" spans="1:10" ht="29">
      <c r="A4830" s="34">
        <f t="shared" si="156"/>
        <v>4826</v>
      </c>
      <c r="B4830" s="81" t="s">
        <v>186</v>
      </c>
      <c r="C4830" s="81" t="s">
        <v>9896</v>
      </c>
      <c r="D4830" s="81" t="s">
        <v>9897</v>
      </c>
      <c r="E4830" s="81">
        <v>1</v>
      </c>
      <c r="F4830" s="81" t="s">
        <v>6870</v>
      </c>
      <c r="G4830" s="81">
        <v>1</v>
      </c>
      <c r="H4830" s="82">
        <v>3209</v>
      </c>
      <c r="I4830" s="92">
        <v>0.28000000000000003</v>
      </c>
      <c r="J4830" s="78">
        <f t="shared" si="155"/>
        <v>2310.48</v>
      </c>
    </row>
    <row r="4831" spans="1:10" ht="29">
      <c r="A4831" s="34">
        <f t="shared" si="156"/>
        <v>4827</v>
      </c>
      <c r="B4831" s="81" t="s">
        <v>186</v>
      </c>
      <c r="C4831" s="81" t="s">
        <v>9898</v>
      </c>
      <c r="D4831" s="81" t="s">
        <v>9899</v>
      </c>
      <c r="E4831" s="81">
        <v>1</v>
      </c>
      <c r="F4831" s="81" t="s">
        <v>6870</v>
      </c>
      <c r="G4831" s="81">
        <v>1</v>
      </c>
      <c r="H4831" s="82">
        <v>3766</v>
      </c>
      <c r="I4831" s="92">
        <v>0.28000000000000003</v>
      </c>
      <c r="J4831" s="78">
        <f t="shared" si="155"/>
        <v>2711.52</v>
      </c>
    </row>
    <row r="4832" spans="1:10" ht="29">
      <c r="A4832" s="34">
        <f t="shared" si="156"/>
        <v>4828</v>
      </c>
      <c r="B4832" s="81" t="s">
        <v>186</v>
      </c>
      <c r="C4832" s="81" t="s">
        <v>9900</v>
      </c>
      <c r="D4832" s="81" t="s">
        <v>9901</v>
      </c>
      <c r="E4832" s="81">
        <v>1</v>
      </c>
      <c r="F4832" s="81" t="s">
        <v>6870</v>
      </c>
      <c r="G4832" s="81">
        <v>1</v>
      </c>
      <c r="H4832" s="82">
        <v>3766</v>
      </c>
      <c r="I4832" s="92">
        <v>0.28000000000000003</v>
      </c>
      <c r="J4832" s="78">
        <f t="shared" si="155"/>
        <v>2711.52</v>
      </c>
    </row>
    <row r="4833" spans="1:10" ht="29">
      <c r="A4833" s="34">
        <f t="shared" si="156"/>
        <v>4829</v>
      </c>
      <c r="B4833" s="81" t="s">
        <v>186</v>
      </c>
      <c r="C4833" s="81" t="s">
        <v>9902</v>
      </c>
      <c r="D4833" s="81" t="s">
        <v>9903</v>
      </c>
      <c r="E4833" s="81">
        <v>1</v>
      </c>
      <c r="F4833" s="81" t="s">
        <v>6870</v>
      </c>
      <c r="G4833" s="81">
        <v>1</v>
      </c>
      <c r="H4833" s="82">
        <v>5727</v>
      </c>
      <c r="I4833" s="92">
        <v>0.28000000000000003</v>
      </c>
      <c r="J4833" s="78">
        <f t="shared" si="155"/>
        <v>4123.4399999999996</v>
      </c>
    </row>
    <row r="4834" spans="1:10" ht="29">
      <c r="A4834" s="34">
        <f t="shared" si="156"/>
        <v>4830</v>
      </c>
      <c r="B4834" s="81" t="s">
        <v>186</v>
      </c>
      <c r="C4834" s="81" t="s">
        <v>9904</v>
      </c>
      <c r="D4834" s="81" t="s">
        <v>9905</v>
      </c>
      <c r="E4834" s="81">
        <v>1</v>
      </c>
      <c r="F4834" s="81" t="s">
        <v>6870</v>
      </c>
      <c r="G4834" s="81">
        <v>1</v>
      </c>
      <c r="H4834" s="82">
        <v>5281</v>
      </c>
      <c r="I4834" s="92">
        <v>0.28000000000000003</v>
      </c>
      <c r="J4834" s="78">
        <f t="shared" si="155"/>
        <v>3802.3199999999997</v>
      </c>
    </row>
    <row r="4835" spans="1:10" ht="29">
      <c r="A4835" s="34">
        <f t="shared" si="156"/>
        <v>4831</v>
      </c>
      <c r="B4835" s="81" t="s">
        <v>186</v>
      </c>
      <c r="C4835" s="81" t="s">
        <v>9906</v>
      </c>
      <c r="D4835" s="81" t="s">
        <v>9907</v>
      </c>
      <c r="E4835" s="81">
        <v>1</v>
      </c>
      <c r="F4835" s="81" t="s">
        <v>6870</v>
      </c>
      <c r="G4835" s="81">
        <v>1</v>
      </c>
      <c r="H4835" s="82">
        <v>5839</v>
      </c>
      <c r="I4835" s="92">
        <v>0.28000000000000003</v>
      </c>
      <c r="J4835" s="78">
        <f t="shared" si="155"/>
        <v>4204.08</v>
      </c>
    </row>
    <row r="4836" spans="1:10" ht="29">
      <c r="A4836" s="34">
        <f t="shared" si="156"/>
        <v>4832</v>
      </c>
      <c r="B4836" s="81" t="s">
        <v>186</v>
      </c>
      <c r="C4836" s="81" t="s">
        <v>9908</v>
      </c>
      <c r="D4836" s="81" t="s">
        <v>9909</v>
      </c>
      <c r="E4836" s="81">
        <v>1</v>
      </c>
      <c r="F4836" s="81" t="s">
        <v>6870</v>
      </c>
      <c r="G4836" s="81">
        <v>1</v>
      </c>
      <c r="H4836" s="82">
        <v>6407</v>
      </c>
      <c r="I4836" s="92">
        <v>0.28000000000000003</v>
      </c>
      <c r="J4836" s="78">
        <f t="shared" si="155"/>
        <v>4613.04</v>
      </c>
    </row>
    <row r="4837" spans="1:10" ht="29">
      <c r="A4837" s="34">
        <f t="shared" si="156"/>
        <v>4833</v>
      </c>
      <c r="B4837" s="81" t="s">
        <v>186</v>
      </c>
      <c r="C4837" s="81" t="s">
        <v>9910</v>
      </c>
      <c r="D4837" s="81" t="s">
        <v>9911</v>
      </c>
      <c r="E4837" s="81">
        <v>1</v>
      </c>
      <c r="F4837" s="81" t="s">
        <v>6870</v>
      </c>
      <c r="G4837" s="81">
        <v>1</v>
      </c>
      <c r="H4837" s="82">
        <v>6964</v>
      </c>
      <c r="I4837" s="92">
        <v>0.28000000000000003</v>
      </c>
      <c r="J4837" s="78">
        <f t="shared" si="155"/>
        <v>5014.08</v>
      </c>
    </row>
    <row r="4838" spans="1:10" ht="29">
      <c r="A4838" s="34">
        <f t="shared" si="156"/>
        <v>4834</v>
      </c>
      <c r="B4838" s="81" t="s">
        <v>186</v>
      </c>
      <c r="C4838" s="81" t="s">
        <v>9912</v>
      </c>
      <c r="D4838" s="81" t="s">
        <v>9913</v>
      </c>
      <c r="E4838" s="81">
        <v>1</v>
      </c>
      <c r="F4838" s="81" t="s">
        <v>6870</v>
      </c>
      <c r="G4838" s="81">
        <v>1</v>
      </c>
      <c r="H4838" s="82">
        <v>5950</v>
      </c>
      <c r="I4838" s="92">
        <v>0.28000000000000003</v>
      </c>
      <c r="J4838" s="78">
        <f t="shared" si="155"/>
        <v>4284</v>
      </c>
    </row>
    <row r="4839" spans="1:10" ht="29">
      <c r="A4839" s="34">
        <f t="shared" si="156"/>
        <v>4835</v>
      </c>
      <c r="B4839" s="81" t="s">
        <v>186</v>
      </c>
      <c r="C4839" s="81" t="s">
        <v>9914</v>
      </c>
      <c r="D4839" s="81" t="s">
        <v>9915</v>
      </c>
      <c r="E4839" s="81">
        <v>1</v>
      </c>
      <c r="F4839" s="81" t="s">
        <v>6870</v>
      </c>
      <c r="G4839" s="81">
        <v>1</v>
      </c>
      <c r="H4839" s="82">
        <v>6518</v>
      </c>
      <c r="I4839" s="92">
        <v>0.28000000000000003</v>
      </c>
      <c r="J4839" s="78">
        <f t="shared" si="155"/>
        <v>4692.96</v>
      </c>
    </row>
    <row r="4840" spans="1:10" ht="29">
      <c r="A4840" s="34">
        <f t="shared" si="156"/>
        <v>4836</v>
      </c>
      <c r="B4840" s="81" t="s">
        <v>186</v>
      </c>
      <c r="C4840" s="81" t="s">
        <v>9916</v>
      </c>
      <c r="D4840" s="81" t="s">
        <v>9917</v>
      </c>
      <c r="E4840" s="81">
        <v>1</v>
      </c>
      <c r="F4840" s="81" t="s">
        <v>6870</v>
      </c>
      <c r="G4840" s="81">
        <v>1</v>
      </c>
      <c r="H4840" s="82">
        <v>5170</v>
      </c>
      <c r="I4840" s="92">
        <v>0.28000000000000003</v>
      </c>
      <c r="J4840" s="78">
        <f t="shared" si="155"/>
        <v>3722.3999999999996</v>
      </c>
    </row>
    <row r="4841" spans="1:10" ht="29">
      <c r="A4841" s="34">
        <f t="shared" si="156"/>
        <v>4837</v>
      </c>
      <c r="B4841" s="81" t="s">
        <v>186</v>
      </c>
      <c r="C4841" s="81" t="s">
        <v>9918</v>
      </c>
      <c r="D4841" s="81" t="s">
        <v>9919</v>
      </c>
      <c r="E4841" s="81">
        <v>1</v>
      </c>
      <c r="F4841" s="81" t="s">
        <v>6870</v>
      </c>
      <c r="G4841" s="81">
        <v>1</v>
      </c>
      <c r="H4841" s="82">
        <v>5727</v>
      </c>
      <c r="I4841" s="92">
        <v>0.28000000000000003</v>
      </c>
      <c r="J4841" s="78">
        <f t="shared" si="155"/>
        <v>4123.4399999999996</v>
      </c>
    </row>
    <row r="4842" spans="1:10" ht="29">
      <c r="A4842" s="34">
        <f t="shared" si="156"/>
        <v>4838</v>
      </c>
      <c r="B4842" s="81" t="s">
        <v>186</v>
      </c>
      <c r="C4842" s="81" t="s">
        <v>9920</v>
      </c>
      <c r="D4842" s="81" t="s">
        <v>9921</v>
      </c>
      <c r="E4842" s="81">
        <v>1</v>
      </c>
      <c r="F4842" s="81" t="s">
        <v>6870</v>
      </c>
      <c r="G4842" s="81">
        <v>1</v>
      </c>
      <c r="H4842" s="82">
        <v>4724</v>
      </c>
      <c r="I4842" s="92">
        <v>0.28000000000000003</v>
      </c>
      <c r="J4842" s="78">
        <f t="shared" si="155"/>
        <v>3401.2799999999997</v>
      </c>
    </row>
    <row r="4843" spans="1:10" ht="29">
      <c r="A4843" s="34">
        <f t="shared" si="156"/>
        <v>4839</v>
      </c>
      <c r="B4843" s="81" t="s">
        <v>186</v>
      </c>
      <c r="C4843" s="81" t="s">
        <v>9922</v>
      </c>
      <c r="D4843" s="81" t="s">
        <v>9923</v>
      </c>
      <c r="E4843" s="81">
        <v>1</v>
      </c>
      <c r="F4843" s="81" t="s">
        <v>6870</v>
      </c>
      <c r="G4843" s="81">
        <v>1</v>
      </c>
      <c r="H4843" s="82">
        <v>5281</v>
      </c>
      <c r="I4843" s="92">
        <v>0.28000000000000003</v>
      </c>
      <c r="J4843" s="78">
        <f t="shared" si="155"/>
        <v>3802.3199999999997</v>
      </c>
    </row>
    <row r="4844" spans="1:10" ht="29">
      <c r="A4844" s="34">
        <f t="shared" si="156"/>
        <v>4840</v>
      </c>
      <c r="B4844" s="81" t="s">
        <v>186</v>
      </c>
      <c r="C4844" s="81" t="s">
        <v>9924</v>
      </c>
      <c r="D4844" s="81" t="s">
        <v>9925</v>
      </c>
      <c r="E4844" s="81">
        <v>1</v>
      </c>
      <c r="F4844" s="81" t="s">
        <v>6870</v>
      </c>
      <c r="G4844" s="81">
        <v>1</v>
      </c>
      <c r="H4844" s="82">
        <v>4892</v>
      </c>
      <c r="I4844" s="92">
        <v>0.28000000000000003</v>
      </c>
      <c r="J4844" s="78">
        <f t="shared" si="155"/>
        <v>3522.24</v>
      </c>
    </row>
    <row r="4845" spans="1:10" ht="29">
      <c r="A4845" s="34">
        <f t="shared" si="156"/>
        <v>4841</v>
      </c>
      <c r="B4845" s="81" t="s">
        <v>186</v>
      </c>
      <c r="C4845" s="81" t="s">
        <v>9926</v>
      </c>
      <c r="D4845" s="81" t="s">
        <v>9927</v>
      </c>
      <c r="E4845" s="81">
        <v>1</v>
      </c>
      <c r="F4845" s="81" t="s">
        <v>6870</v>
      </c>
      <c r="G4845" s="81">
        <v>1</v>
      </c>
      <c r="H4845" s="82">
        <v>4435</v>
      </c>
      <c r="I4845" s="92">
        <v>0.28000000000000003</v>
      </c>
      <c r="J4845" s="78">
        <f t="shared" si="155"/>
        <v>3193.2</v>
      </c>
    </row>
    <row r="4846" spans="1:10" ht="29">
      <c r="A4846" s="34">
        <f t="shared" si="156"/>
        <v>4842</v>
      </c>
      <c r="B4846" s="81" t="s">
        <v>186</v>
      </c>
      <c r="C4846" s="81" t="s">
        <v>9928</v>
      </c>
      <c r="D4846" s="81" t="s">
        <v>9929</v>
      </c>
      <c r="E4846" s="81">
        <v>1</v>
      </c>
      <c r="F4846" s="81" t="s">
        <v>6870</v>
      </c>
      <c r="G4846" s="81">
        <v>1</v>
      </c>
      <c r="H4846" s="82">
        <v>3655</v>
      </c>
      <c r="I4846" s="92">
        <v>0.28000000000000003</v>
      </c>
      <c r="J4846" s="78">
        <f t="shared" si="155"/>
        <v>2631.6</v>
      </c>
    </row>
    <row r="4847" spans="1:10" ht="15.5">
      <c r="A4847" s="34">
        <f t="shared" si="156"/>
        <v>4843</v>
      </c>
      <c r="B4847" s="81" t="s">
        <v>186</v>
      </c>
      <c r="C4847" s="81" t="s">
        <v>9930</v>
      </c>
      <c r="D4847" s="81" t="s">
        <v>9931</v>
      </c>
      <c r="E4847" s="81">
        <v>1</v>
      </c>
      <c r="F4847" s="81" t="s">
        <v>6870</v>
      </c>
      <c r="G4847" s="81">
        <v>1</v>
      </c>
      <c r="H4847" s="82">
        <v>3209</v>
      </c>
      <c r="I4847" s="92">
        <v>0.28000000000000003</v>
      </c>
      <c r="J4847" s="78">
        <f t="shared" si="155"/>
        <v>2310.48</v>
      </c>
    </row>
    <row r="4848" spans="1:10" ht="29">
      <c r="A4848" s="34">
        <f t="shared" si="156"/>
        <v>4844</v>
      </c>
      <c r="B4848" s="81" t="s">
        <v>186</v>
      </c>
      <c r="C4848" s="81" t="s">
        <v>9932</v>
      </c>
      <c r="D4848" s="81" t="s">
        <v>9933</v>
      </c>
      <c r="E4848" s="81">
        <v>1</v>
      </c>
      <c r="F4848" s="81" t="s">
        <v>6870</v>
      </c>
      <c r="G4848" s="81">
        <v>1</v>
      </c>
      <c r="H4848" s="82">
        <v>4947</v>
      </c>
      <c r="I4848" s="92">
        <v>0.28000000000000003</v>
      </c>
      <c r="J4848" s="78">
        <f t="shared" si="155"/>
        <v>3561.8399999999997</v>
      </c>
    </row>
    <row r="4849" spans="1:10" ht="29">
      <c r="A4849" s="34">
        <f t="shared" si="156"/>
        <v>4845</v>
      </c>
      <c r="B4849" s="81" t="s">
        <v>186</v>
      </c>
      <c r="C4849" s="81" t="s">
        <v>9934</v>
      </c>
      <c r="D4849" s="81" t="s">
        <v>9935</v>
      </c>
      <c r="E4849" s="81">
        <v>1</v>
      </c>
      <c r="F4849" s="81" t="s">
        <v>6870</v>
      </c>
      <c r="G4849" s="81">
        <v>1</v>
      </c>
      <c r="H4849" s="82">
        <v>4490</v>
      </c>
      <c r="I4849" s="92">
        <v>0.28000000000000003</v>
      </c>
      <c r="J4849" s="78">
        <f t="shared" ref="J4849:J4912" si="157">H4849*(1-I4849)</f>
        <v>3232.7999999999997</v>
      </c>
    </row>
    <row r="4850" spans="1:10" ht="29">
      <c r="A4850" s="34">
        <f t="shared" si="156"/>
        <v>4846</v>
      </c>
      <c r="B4850" s="81" t="s">
        <v>186</v>
      </c>
      <c r="C4850" s="81" t="s">
        <v>9936</v>
      </c>
      <c r="D4850" s="81" t="s">
        <v>9937</v>
      </c>
      <c r="E4850" s="81">
        <v>1</v>
      </c>
      <c r="F4850" s="81" t="s">
        <v>6870</v>
      </c>
      <c r="G4850" s="81">
        <v>1</v>
      </c>
      <c r="H4850" s="82">
        <v>5059</v>
      </c>
      <c r="I4850" s="92">
        <v>0.28000000000000003</v>
      </c>
      <c r="J4850" s="78">
        <f t="shared" si="157"/>
        <v>3642.48</v>
      </c>
    </row>
    <row r="4851" spans="1:10" ht="29">
      <c r="A4851" s="34">
        <f t="shared" si="156"/>
        <v>4847</v>
      </c>
      <c r="B4851" s="81" t="s">
        <v>186</v>
      </c>
      <c r="C4851" s="81" t="s">
        <v>9938</v>
      </c>
      <c r="D4851" s="81" t="s">
        <v>9939</v>
      </c>
      <c r="E4851" s="81">
        <v>1</v>
      </c>
      <c r="F4851" s="81" t="s">
        <v>6870</v>
      </c>
      <c r="G4851" s="81">
        <v>1</v>
      </c>
      <c r="H4851" s="82">
        <v>5616</v>
      </c>
      <c r="I4851" s="92">
        <v>0.28000000000000003</v>
      </c>
      <c r="J4851" s="78">
        <f t="shared" si="157"/>
        <v>4043.52</v>
      </c>
    </row>
    <row r="4852" spans="1:10" ht="29">
      <c r="A4852" s="34">
        <f t="shared" si="156"/>
        <v>4848</v>
      </c>
      <c r="B4852" s="81" t="s">
        <v>186</v>
      </c>
      <c r="C4852" s="81" t="s">
        <v>9940</v>
      </c>
      <c r="D4852" s="81" t="s">
        <v>9941</v>
      </c>
      <c r="E4852" s="81">
        <v>1</v>
      </c>
      <c r="F4852" s="81" t="s">
        <v>6870</v>
      </c>
      <c r="G4852" s="81">
        <v>1</v>
      </c>
      <c r="H4852" s="82">
        <v>6184</v>
      </c>
      <c r="I4852" s="92">
        <v>0.28000000000000003</v>
      </c>
      <c r="J4852" s="78">
        <f t="shared" si="157"/>
        <v>4452.4799999999996</v>
      </c>
    </row>
    <row r="4853" spans="1:10" ht="29">
      <c r="A4853" s="34">
        <f t="shared" si="156"/>
        <v>4849</v>
      </c>
      <c r="B4853" s="81" t="s">
        <v>186</v>
      </c>
      <c r="C4853" s="81" t="s">
        <v>9942</v>
      </c>
      <c r="D4853" s="81" t="s">
        <v>9943</v>
      </c>
      <c r="E4853" s="81">
        <v>1</v>
      </c>
      <c r="F4853" s="81" t="s">
        <v>6870</v>
      </c>
      <c r="G4853" s="81">
        <v>1</v>
      </c>
      <c r="H4853" s="82">
        <v>5170</v>
      </c>
      <c r="I4853" s="92">
        <v>0.28000000000000003</v>
      </c>
      <c r="J4853" s="78">
        <f t="shared" si="157"/>
        <v>3722.3999999999996</v>
      </c>
    </row>
    <row r="4854" spans="1:10" ht="29">
      <c r="A4854" s="34">
        <f t="shared" si="156"/>
        <v>4850</v>
      </c>
      <c r="B4854" s="81" t="s">
        <v>186</v>
      </c>
      <c r="C4854" s="81" t="s">
        <v>9944</v>
      </c>
      <c r="D4854" s="81" t="s">
        <v>9945</v>
      </c>
      <c r="E4854" s="81">
        <v>1</v>
      </c>
      <c r="F4854" s="81" t="s">
        <v>6870</v>
      </c>
      <c r="G4854" s="81">
        <v>1</v>
      </c>
      <c r="H4854" s="82">
        <v>5727</v>
      </c>
      <c r="I4854" s="92">
        <v>0.28000000000000003</v>
      </c>
      <c r="J4854" s="78">
        <f t="shared" si="157"/>
        <v>4123.4399999999996</v>
      </c>
    </row>
    <row r="4855" spans="1:10" ht="29">
      <c r="A4855" s="34">
        <f t="shared" si="156"/>
        <v>4851</v>
      </c>
      <c r="B4855" s="81" t="s">
        <v>186</v>
      </c>
      <c r="C4855" s="81" t="s">
        <v>9946</v>
      </c>
      <c r="D4855" s="81" t="s">
        <v>9947</v>
      </c>
      <c r="E4855" s="81">
        <v>1</v>
      </c>
      <c r="F4855" s="81" t="s">
        <v>6870</v>
      </c>
      <c r="G4855" s="81">
        <v>1</v>
      </c>
      <c r="H4855" s="82">
        <v>4379</v>
      </c>
      <c r="I4855" s="92">
        <v>0.28000000000000003</v>
      </c>
      <c r="J4855" s="78">
        <f t="shared" si="157"/>
        <v>3152.88</v>
      </c>
    </row>
    <row r="4856" spans="1:10" ht="29">
      <c r="A4856" s="34">
        <f t="shared" si="156"/>
        <v>4852</v>
      </c>
      <c r="B4856" s="81" t="s">
        <v>186</v>
      </c>
      <c r="C4856" s="81" t="s">
        <v>9948</v>
      </c>
      <c r="D4856" s="81" t="s">
        <v>9949</v>
      </c>
      <c r="E4856" s="81">
        <v>1</v>
      </c>
      <c r="F4856" s="81" t="s">
        <v>6870</v>
      </c>
      <c r="G4856" s="81">
        <v>1</v>
      </c>
      <c r="H4856" s="82">
        <v>4947</v>
      </c>
      <c r="I4856" s="92">
        <v>0.28000000000000003</v>
      </c>
      <c r="J4856" s="78">
        <f t="shared" si="157"/>
        <v>3561.8399999999997</v>
      </c>
    </row>
    <row r="4857" spans="1:10" ht="29">
      <c r="A4857" s="34">
        <f t="shared" si="156"/>
        <v>4853</v>
      </c>
      <c r="B4857" s="81" t="s">
        <v>186</v>
      </c>
      <c r="C4857" s="81" t="s">
        <v>9950</v>
      </c>
      <c r="D4857" s="81" t="s">
        <v>9951</v>
      </c>
      <c r="E4857" s="81">
        <v>1</v>
      </c>
      <c r="F4857" s="81" t="s">
        <v>6870</v>
      </c>
      <c r="G4857" s="81">
        <v>1</v>
      </c>
      <c r="H4857" s="82">
        <v>3933</v>
      </c>
      <c r="I4857" s="92">
        <v>0.28000000000000003</v>
      </c>
      <c r="J4857" s="78">
        <f t="shared" si="157"/>
        <v>2831.7599999999998</v>
      </c>
    </row>
    <row r="4858" spans="1:10" ht="29">
      <c r="A4858" s="34">
        <f t="shared" si="156"/>
        <v>4854</v>
      </c>
      <c r="B4858" s="81" t="s">
        <v>186</v>
      </c>
      <c r="C4858" s="81" t="s">
        <v>9952</v>
      </c>
      <c r="D4858" s="81" t="s">
        <v>9953</v>
      </c>
      <c r="E4858" s="81">
        <v>1</v>
      </c>
      <c r="F4858" s="81" t="s">
        <v>6870</v>
      </c>
      <c r="G4858" s="81">
        <v>1</v>
      </c>
      <c r="H4858" s="82">
        <v>4490</v>
      </c>
      <c r="I4858" s="92">
        <v>0.28000000000000003</v>
      </c>
      <c r="J4858" s="78">
        <f t="shared" si="157"/>
        <v>3232.7999999999997</v>
      </c>
    </row>
    <row r="4859" spans="1:10" ht="29">
      <c r="A4859" s="34">
        <f t="shared" si="156"/>
        <v>4855</v>
      </c>
      <c r="B4859" s="81" t="s">
        <v>186</v>
      </c>
      <c r="C4859" s="81" t="s">
        <v>9954</v>
      </c>
      <c r="D4859" s="81" t="s">
        <v>9955</v>
      </c>
      <c r="E4859" s="81">
        <v>1</v>
      </c>
      <c r="F4859" s="81" t="s">
        <v>6870</v>
      </c>
      <c r="G4859" s="81">
        <v>1</v>
      </c>
      <c r="H4859" s="82">
        <v>3042</v>
      </c>
      <c r="I4859" s="92">
        <v>0.28000000000000003</v>
      </c>
      <c r="J4859" s="78">
        <f t="shared" si="157"/>
        <v>2190.2399999999998</v>
      </c>
    </row>
    <row r="4860" spans="1:10" ht="29">
      <c r="A4860" s="34">
        <f t="shared" si="156"/>
        <v>4856</v>
      </c>
      <c r="B4860" s="81" t="s">
        <v>186</v>
      </c>
      <c r="C4860" s="81" t="s">
        <v>9956</v>
      </c>
      <c r="D4860" s="81" t="s">
        <v>9957</v>
      </c>
      <c r="E4860" s="81">
        <v>1</v>
      </c>
      <c r="F4860" s="81" t="s">
        <v>6870</v>
      </c>
      <c r="G4860" s="81">
        <v>1</v>
      </c>
      <c r="H4860" s="82">
        <v>3599</v>
      </c>
      <c r="I4860" s="92">
        <v>0.28000000000000003</v>
      </c>
      <c r="J4860" s="78">
        <f t="shared" si="157"/>
        <v>2591.2799999999997</v>
      </c>
    </row>
    <row r="4861" spans="1:10" ht="29">
      <c r="A4861" s="34">
        <f t="shared" si="156"/>
        <v>4857</v>
      </c>
      <c r="B4861" s="81" t="s">
        <v>186</v>
      </c>
      <c r="C4861" s="81" t="s">
        <v>9958</v>
      </c>
      <c r="D4861" s="81" t="s">
        <v>9959</v>
      </c>
      <c r="E4861" s="81">
        <v>1</v>
      </c>
      <c r="F4861" s="81" t="s">
        <v>6870</v>
      </c>
      <c r="G4861" s="81">
        <v>1</v>
      </c>
      <c r="H4861" s="82">
        <v>3599</v>
      </c>
      <c r="I4861" s="92">
        <v>0.28000000000000003</v>
      </c>
      <c r="J4861" s="78">
        <f t="shared" si="157"/>
        <v>2591.2799999999997</v>
      </c>
    </row>
    <row r="4862" spans="1:10" ht="29">
      <c r="A4862" s="34">
        <f t="shared" si="156"/>
        <v>4858</v>
      </c>
      <c r="B4862" s="81" t="s">
        <v>186</v>
      </c>
      <c r="C4862" s="81" t="s">
        <v>9960</v>
      </c>
      <c r="D4862" s="81" t="s">
        <v>9961</v>
      </c>
      <c r="E4862" s="81">
        <v>1</v>
      </c>
      <c r="F4862" s="81" t="s">
        <v>6870</v>
      </c>
      <c r="G4862" s="81">
        <v>1</v>
      </c>
      <c r="H4862" s="82">
        <v>2585</v>
      </c>
      <c r="I4862" s="92">
        <v>0.28000000000000003</v>
      </c>
      <c r="J4862" s="78">
        <f t="shared" si="157"/>
        <v>1861.1999999999998</v>
      </c>
    </row>
    <row r="4863" spans="1:10" ht="29">
      <c r="A4863" s="34">
        <f t="shared" si="156"/>
        <v>4859</v>
      </c>
      <c r="B4863" s="81" t="s">
        <v>186</v>
      </c>
      <c r="C4863" s="81" t="s">
        <v>9962</v>
      </c>
      <c r="D4863" s="81" t="s">
        <v>9963</v>
      </c>
      <c r="E4863" s="81">
        <v>1</v>
      </c>
      <c r="F4863" s="81" t="s">
        <v>6870</v>
      </c>
      <c r="G4863" s="81">
        <v>1</v>
      </c>
      <c r="H4863" s="82">
        <v>3153</v>
      </c>
      <c r="I4863" s="92">
        <v>0.28000000000000003</v>
      </c>
      <c r="J4863" s="78">
        <f t="shared" si="157"/>
        <v>2270.16</v>
      </c>
    </row>
    <row r="4864" spans="1:10" ht="29">
      <c r="A4864" s="34">
        <f t="shared" si="156"/>
        <v>4860</v>
      </c>
      <c r="B4864" s="81" t="s">
        <v>186</v>
      </c>
      <c r="C4864" s="81" t="s">
        <v>9964</v>
      </c>
      <c r="D4864" s="81" t="s">
        <v>9965</v>
      </c>
      <c r="E4864" s="81">
        <v>1</v>
      </c>
      <c r="F4864" s="81" t="s">
        <v>6870</v>
      </c>
      <c r="G4864" s="81">
        <v>1</v>
      </c>
      <c r="H4864" s="82">
        <v>3153</v>
      </c>
      <c r="I4864" s="92">
        <v>0.28000000000000003</v>
      </c>
      <c r="J4864" s="78">
        <f t="shared" si="157"/>
        <v>2270.16</v>
      </c>
    </row>
    <row r="4865" spans="1:10" ht="29">
      <c r="A4865" s="34">
        <f t="shared" si="156"/>
        <v>4861</v>
      </c>
      <c r="B4865" s="81" t="s">
        <v>186</v>
      </c>
      <c r="C4865" s="81" t="s">
        <v>9966</v>
      </c>
      <c r="D4865" s="81" t="s">
        <v>9967</v>
      </c>
      <c r="E4865" s="81">
        <v>1</v>
      </c>
      <c r="F4865" s="81" t="s">
        <v>6870</v>
      </c>
      <c r="G4865" s="81">
        <v>1</v>
      </c>
      <c r="H4865" s="82">
        <v>2474</v>
      </c>
      <c r="I4865" s="92">
        <v>0.28000000000000003</v>
      </c>
      <c r="J4865" s="78">
        <f t="shared" si="157"/>
        <v>1781.28</v>
      </c>
    </row>
    <row r="4866" spans="1:10" ht="29">
      <c r="A4866" s="34">
        <f t="shared" si="156"/>
        <v>4862</v>
      </c>
      <c r="B4866" s="81" t="s">
        <v>186</v>
      </c>
      <c r="C4866" s="81" t="s">
        <v>9968</v>
      </c>
      <c r="D4866" s="81" t="s">
        <v>9969</v>
      </c>
      <c r="E4866" s="81">
        <v>1</v>
      </c>
      <c r="F4866" s="81" t="s">
        <v>6870</v>
      </c>
      <c r="G4866" s="81">
        <v>1</v>
      </c>
      <c r="H4866" s="82">
        <v>3042</v>
      </c>
      <c r="I4866" s="92">
        <v>0.28000000000000003</v>
      </c>
      <c r="J4866" s="78">
        <f t="shared" si="157"/>
        <v>2190.2399999999998</v>
      </c>
    </row>
    <row r="4867" spans="1:10" ht="29">
      <c r="A4867" s="34">
        <f t="shared" si="156"/>
        <v>4863</v>
      </c>
      <c r="B4867" s="81" t="s">
        <v>186</v>
      </c>
      <c r="C4867" s="81" t="s">
        <v>9970</v>
      </c>
      <c r="D4867" s="81" t="s">
        <v>9971</v>
      </c>
      <c r="E4867" s="81">
        <v>1</v>
      </c>
      <c r="F4867" s="81" t="s">
        <v>6870</v>
      </c>
      <c r="G4867" s="81">
        <v>1</v>
      </c>
      <c r="H4867" s="82">
        <v>3042</v>
      </c>
      <c r="I4867" s="92">
        <v>0.28000000000000003</v>
      </c>
      <c r="J4867" s="78">
        <f t="shared" si="157"/>
        <v>2190.2399999999998</v>
      </c>
    </row>
    <row r="4868" spans="1:10" ht="15.5">
      <c r="A4868" s="34">
        <f t="shared" si="156"/>
        <v>4864</v>
      </c>
      <c r="B4868" s="81" t="s">
        <v>186</v>
      </c>
      <c r="C4868" s="81" t="s">
        <v>9972</v>
      </c>
      <c r="D4868" s="81" t="s">
        <v>9973</v>
      </c>
      <c r="E4868" s="81">
        <v>1</v>
      </c>
      <c r="F4868" s="81" t="s">
        <v>6870</v>
      </c>
      <c r="G4868" s="81">
        <v>1</v>
      </c>
      <c r="H4868" s="82">
        <v>2028</v>
      </c>
      <c r="I4868" s="92">
        <v>0.28000000000000003</v>
      </c>
      <c r="J4868" s="78">
        <f t="shared" si="157"/>
        <v>1460.1599999999999</v>
      </c>
    </row>
    <row r="4869" spans="1:10" ht="15.5">
      <c r="A4869" s="34">
        <f t="shared" si="156"/>
        <v>4865</v>
      </c>
      <c r="B4869" s="81" t="s">
        <v>186</v>
      </c>
      <c r="C4869" s="81" t="s">
        <v>9974</v>
      </c>
      <c r="D4869" s="81" t="s">
        <v>9975</v>
      </c>
      <c r="E4869" s="81">
        <v>1</v>
      </c>
      <c r="F4869" s="81" t="s">
        <v>6870</v>
      </c>
      <c r="G4869" s="81">
        <v>1</v>
      </c>
      <c r="H4869" s="82">
        <v>2585</v>
      </c>
      <c r="I4869" s="92">
        <v>0.28000000000000003</v>
      </c>
      <c r="J4869" s="78">
        <f t="shared" si="157"/>
        <v>1861.1999999999998</v>
      </c>
    </row>
    <row r="4870" spans="1:10" ht="15.5">
      <c r="A4870" s="34">
        <f t="shared" si="156"/>
        <v>4866</v>
      </c>
      <c r="B4870" s="81" t="s">
        <v>186</v>
      </c>
      <c r="C4870" s="81" t="s">
        <v>9976</v>
      </c>
      <c r="D4870" s="81" t="s">
        <v>9977</v>
      </c>
      <c r="E4870" s="81">
        <v>1</v>
      </c>
      <c r="F4870" s="81" t="s">
        <v>6870</v>
      </c>
      <c r="G4870" s="81">
        <v>1</v>
      </c>
      <c r="H4870" s="82">
        <v>2585</v>
      </c>
      <c r="I4870" s="92">
        <v>0.28000000000000003</v>
      </c>
      <c r="J4870" s="78">
        <f t="shared" si="157"/>
        <v>1861.1999999999998</v>
      </c>
    </row>
    <row r="4871" spans="1:10" ht="29">
      <c r="A4871" s="34">
        <f t="shared" si="156"/>
        <v>4867</v>
      </c>
      <c r="B4871" s="81" t="s">
        <v>186</v>
      </c>
      <c r="C4871" s="81" t="s">
        <v>9978</v>
      </c>
      <c r="D4871" s="81" t="s">
        <v>9979</v>
      </c>
      <c r="E4871" s="81">
        <v>1</v>
      </c>
      <c r="F4871" s="81" t="s">
        <v>6870</v>
      </c>
      <c r="G4871" s="81">
        <v>1</v>
      </c>
      <c r="H4871" s="82">
        <v>3766</v>
      </c>
      <c r="I4871" s="92">
        <v>0.28000000000000003</v>
      </c>
      <c r="J4871" s="78">
        <f t="shared" si="157"/>
        <v>2711.52</v>
      </c>
    </row>
    <row r="4872" spans="1:10" ht="29">
      <c r="A4872" s="34">
        <f t="shared" si="156"/>
        <v>4868</v>
      </c>
      <c r="B4872" s="81" t="s">
        <v>186</v>
      </c>
      <c r="C4872" s="81" t="s">
        <v>9980</v>
      </c>
      <c r="D4872" s="81" t="s">
        <v>9981</v>
      </c>
      <c r="E4872" s="81">
        <v>1</v>
      </c>
      <c r="F4872" s="81" t="s">
        <v>6870</v>
      </c>
      <c r="G4872" s="81">
        <v>1</v>
      </c>
      <c r="H4872" s="82">
        <v>4323</v>
      </c>
      <c r="I4872" s="92">
        <v>0.28000000000000003</v>
      </c>
      <c r="J4872" s="78">
        <f t="shared" si="157"/>
        <v>3112.56</v>
      </c>
    </row>
    <row r="4873" spans="1:10" ht="29">
      <c r="A4873" s="34">
        <f t="shared" si="156"/>
        <v>4869</v>
      </c>
      <c r="B4873" s="81" t="s">
        <v>186</v>
      </c>
      <c r="C4873" s="81" t="s">
        <v>9982</v>
      </c>
      <c r="D4873" s="81" t="s">
        <v>9983</v>
      </c>
      <c r="E4873" s="81">
        <v>1</v>
      </c>
      <c r="F4873" s="81" t="s">
        <v>6870</v>
      </c>
      <c r="G4873" s="81">
        <v>1</v>
      </c>
      <c r="H4873" s="82">
        <v>4323</v>
      </c>
      <c r="I4873" s="92">
        <v>0.28000000000000003</v>
      </c>
      <c r="J4873" s="78">
        <f t="shared" si="157"/>
        <v>3112.56</v>
      </c>
    </row>
    <row r="4874" spans="1:10" ht="29">
      <c r="A4874" s="34">
        <f t="shared" si="156"/>
        <v>4870</v>
      </c>
      <c r="B4874" s="81" t="s">
        <v>186</v>
      </c>
      <c r="C4874" s="81" t="s">
        <v>9984</v>
      </c>
      <c r="D4874" s="81" t="s">
        <v>9985</v>
      </c>
      <c r="E4874" s="81">
        <v>1</v>
      </c>
      <c r="F4874" s="81" t="s">
        <v>6870</v>
      </c>
      <c r="G4874" s="81">
        <v>1</v>
      </c>
      <c r="H4874" s="82">
        <v>3321</v>
      </c>
      <c r="I4874" s="92">
        <v>0.28000000000000003</v>
      </c>
      <c r="J4874" s="78">
        <f t="shared" si="157"/>
        <v>2391.12</v>
      </c>
    </row>
    <row r="4875" spans="1:10" ht="29">
      <c r="A4875" s="34">
        <f t="shared" si="156"/>
        <v>4871</v>
      </c>
      <c r="B4875" s="81" t="s">
        <v>186</v>
      </c>
      <c r="C4875" s="81" t="s">
        <v>9986</v>
      </c>
      <c r="D4875" s="81" t="s">
        <v>9987</v>
      </c>
      <c r="E4875" s="81">
        <v>1</v>
      </c>
      <c r="F4875" s="81" t="s">
        <v>6870</v>
      </c>
      <c r="G4875" s="81">
        <v>1</v>
      </c>
      <c r="H4875" s="82">
        <v>3878</v>
      </c>
      <c r="I4875" s="92">
        <v>0.28000000000000003</v>
      </c>
      <c r="J4875" s="78">
        <f t="shared" si="157"/>
        <v>2792.16</v>
      </c>
    </row>
    <row r="4876" spans="1:10" ht="29">
      <c r="A4876" s="34">
        <f t="shared" si="156"/>
        <v>4872</v>
      </c>
      <c r="B4876" s="81" t="s">
        <v>186</v>
      </c>
      <c r="C4876" s="81" t="s">
        <v>9988</v>
      </c>
      <c r="D4876" s="81" t="s">
        <v>9989</v>
      </c>
      <c r="E4876" s="81">
        <v>1</v>
      </c>
      <c r="F4876" s="81" t="s">
        <v>6870</v>
      </c>
      <c r="G4876" s="81">
        <v>1</v>
      </c>
      <c r="H4876" s="82">
        <v>3878</v>
      </c>
      <c r="I4876" s="92">
        <v>0.28000000000000003</v>
      </c>
      <c r="J4876" s="78">
        <f t="shared" si="157"/>
        <v>2792.16</v>
      </c>
    </row>
    <row r="4877" spans="1:10" ht="29">
      <c r="A4877" s="34">
        <f t="shared" si="156"/>
        <v>4873</v>
      </c>
      <c r="B4877" s="81" t="s">
        <v>186</v>
      </c>
      <c r="C4877" s="81" t="s">
        <v>9990</v>
      </c>
      <c r="D4877" s="81" t="s">
        <v>9991</v>
      </c>
      <c r="E4877" s="81">
        <v>1</v>
      </c>
      <c r="F4877" s="81" t="s">
        <v>6870</v>
      </c>
      <c r="G4877" s="81">
        <v>1</v>
      </c>
      <c r="H4877" s="82">
        <v>3209</v>
      </c>
      <c r="I4877" s="92">
        <v>0.28000000000000003</v>
      </c>
      <c r="J4877" s="78">
        <f t="shared" si="157"/>
        <v>2310.48</v>
      </c>
    </row>
    <row r="4878" spans="1:10" ht="29">
      <c r="A4878" s="34">
        <f t="shared" si="156"/>
        <v>4874</v>
      </c>
      <c r="B4878" s="81" t="s">
        <v>186</v>
      </c>
      <c r="C4878" s="81" t="s">
        <v>9992</v>
      </c>
      <c r="D4878" s="81" t="s">
        <v>9993</v>
      </c>
      <c r="E4878" s="81">
        <v>1</v>
      </c>
      <c r="F4878" s="81" t="s">
        <v>6870</v>
      </c>
      <c r="G4878" s="81">
        <v>1</v>
      </c>
      <c r="H4878" s="82">
        <v>3766</v>
      </c>
      <c r="I4878" s="92">
        <v>0.28000000000000003</v>
      </c>
      <c r="J4878" s="78">
        <f t="shared" si="157"/>
        <v>2711.52</v>
      </c>
    </row>
    <row r="4879" spans="1:10" ht="29">
      <c r="A4879" s="34">
        <f t="shared" si="156"/>
        <v>4875</v>
      </c>
      <c r="B4879" s="81" t="s">
        <v>186</v>
      </c>
      <c r="C4879" s="81" t="s">
        <v>9994</v>
      </c>
      <c r="D4879" s="81" t="s">
        <v>9995</v>
      </c>
      <c r="E4879" s="81">
        <v>1</v>
      </c>
      <c r="F4879" s="81" t="s">
        <v>6870</v>
      </c>
      <c r="G4879" s="81">
        <v>1</v>
      </c>
      <c r="H4879" s="82">
        <v>3766</v>
      </c>
      <c r="I4879" s="92">
        <v>0.28000000000000003</v>
      </c>
      <c r="J4879" s="78">
        <f t="shared" si="157"/>
        <v>2711.52</v>
      </c>
    </row>
    <row r="4880" spans="1:10" ht="29">
      <c r="A4880" s="34">
        <f t="shared" si="156"/>
        <v>4876</v>
      </c>
      <c r="B4880" s="81" t="s">
        <v>186</v>
      </c>
      <c r="C4880" s="81" t="s">
        <v>9996</v>
      </c>
      <c r="D4880" s="81" t="s">
        <v>9997</v>
      </c>
      <c r="E4880" s="81">
        <v>1</v>
      </c>
      <c r="F4880" s="81" t="s">
        <v>6870</v>
      </c>
      <c r="G4880" s="81">
        <v>1</v>
      </c>
      <c r="H4880" s="82">
        <v>2752</v>
      </c>
      <c r="I4880" s="92">
        <v>0.28000000000000003</v>
      </c>
      <c r="J4880" s="78">
        <f t="shared" si="157"/>
        <v>1981.4399999999998</v>
      </c>
    </row>
    <row r="4881" spans="1:10" ht="29">
      <c r="A4881" s="34">
        <f t="shared" si="156"/>
        <v>4877</v>
      </c>
      <c r="B4881" s="81" t="s">
        <v>186</v>
      </c>
      <c r="C4881" s="81" t="s">
        <v>9998</v>
      </c>
      <c r="D4881" s="81" t="s">
        <v>9999</v>
      </c>
      <c r="E4881" s="81">
        <v>1</v>
      </c>
      <c r="F4881" s="81" t="s">
        <v>6870</v>
      </c>
      <c r="G4881" s="81">
        <v>1</v>
      </c>
      <c r="H4881" s="82">
        <v>3321</v>
      </c>
      <c r="I4881" s="92">
        <v>0.28000000000000003</v>
      </c>
      <c r="J4881" s="78">
        <f t="shared" si="157"/>
        <v>2391.12</v>
      </c>
    </row>
    <row r="4882" spans="1:10" ht="29">
      <c r="A4882" s="34">
        <f t="shared" si="156"/>
        <v>4878</v>
      </c>
      <c r="B4882" s="81" t="s">
        <v>186</v>
      </c>
      <c r="C4882" s="81" t="s">
        <v>10000</v>
      </c>
      <c r="D4882" s="81" t="s">
        <v>10001</v>
      </c>
      <c r="E4882" s="81">
        <v>1</v>
      </c>
      <c r="F4882" s="81" t="s">
        <v>6870</v>
      </c>
      <c r="G4882" s="81">
        <v>1</v>
      </c>
      <c r="H4882" s="82">
        <v>3321</v>
      </c>
      <c r="I4882" s="92">
        <v>0.28000000000000003</v>
      </c>
      <c r="J4882" s="78">
        <f t="shared" si="157"/>
        <v>2391.12</v>
      </c>
    </row>
    <row r="4883" spans="1:10" ht="29">
      <c r="A4883" s="34">
        <f t="shared" si="156"/>
        <v>4879</v>
      </c>
      <c r="B4883" s="81" t="s">
        <v>186</v>
      </c>
      <c r="C4883" s="81" t="s">
        <v>10002</v>
      </c>
      <c r="D4883" s="81" t="s">
        <v>10003</v>
      </c>
      <c r="E4883" s="81">
        <v>1</v>
      </c>
      <c r="F4883" s="81" t="s">
        <v>6870</v>
      </c>
      <c r="G4883" s="81">
        <v>1</v>
      </c>
      <c r="H4883" s="82">
        <v>3376</v>
      </c>
      <c r="I4883" s="92">
        <v>0.28000000000000003</v>
      </c>
      <c r="J4883" s="78">
        <f t="shared" si="157"/>
        <v>2430.7199999999998</v>
      </c>
    </row>
    <row r="4884" spans="1:10" ht="29">
      <c r="A4884" s="34">
        <f t="shared" si="156"/>
        <v>4880</v>
      </c>
      <c r="B4884" s="81" t="s">
        <v>186</v>
      </c>
      <c r="C4884" s="81" t="s">
        <v>10004</v>
      </c>
      <c r="D4884" s="81" t="s">
        <v>10005</v>
      </c>
      <c r="E4884" s="81">
        <v>1</v>
      </c>
      <c r="F4884" s="81" t="s">
        <v>6870</v>
      </c>
      <c r="G4884" s="81">
        <v>1</v>
      </c>
      <c r="H4884" s="82">
        <v>3933</v>
      </c>
      <c r="I4884" s="92">
        <v>0.28000000000000003</v>
      </c>
      <c r="J4884" s="78">
        <f t="shared" si="157"/>
        <v>2831.7599999999998</v>
      </c>
    </row>
    <row r="4885" spans="1:10" ht="29">
      <c r="A4885" s="34">
        <f t="shared" si="156"/>
        <v>4881</v>
      </c>
      <c r="B4885" s="81" t="s">
        <v>186</v>
      </c>
      <c r="C4885" s="81" t="s">
        <v>10006</v>
      </c>
      <c r="D4885" s="81" t="s">
        <v>10007</v>
      </c>
      <c r="E4885" s="81">
        <v>1</v>
      </c>
      <c r="F4885" s="81" t="s">
        <v>6870</v>
      </c>
      <c r="G4885" s="81">
        <v>1</v>
      </c>
      <c r="H4885" s="82">
        <v>3933</v>
      </c>
      <c r="I4885" s="92">
        <v>0.28000000000000003</v>
      </c>
      <c r="J4885" s="78">
        <f t="shared" si="157"/>
        <v>2831.7599999999998</v>
      </c>
    </row>
    <row r="4886" spans="1:10" ht="29">
      <c r="A4886" s="34">
        <f t="shared" si="156"/>
        <v>4882</v>
      </c>
      <c r="B4886" s="81" t="s">
        <v>186</v>
      </c>
      <c r="C4886" s="81" t="s">
        <v>10008</v>
      </c>
      <c r="D4886" s="81" t="s">
        <v>10009</v>
      </c>
      <c r="E4886" s="81">
        <v>1</v>
      </c>
      <c r="F4886" s="81" t="s">
        <v>6870</v>
      </c>
      <c r="G4886" s="81">
        <v>1</v>
      </c>
      <c r="H4886" s="82">
        <v>2920</v>
      </c>
      <c r="I4886" s="92">
        <v>0.28000000000000003</v>
      </c>
      <c r="J4886" s="78">
        <f t="shared" si="157"/>
        <v>2102.4</v>
      </c>
    </row>
    <row r="4887" spans="1:10" ht="29">
      <c r="A4887" s="34">
        <f t="shared" ref="A4887:A4950" si="158">SUM(A4886+1)</f>
        <v>4883</v>
      </c>
      <c r="B4887" s="81" t="s">
        <v>186</v>
      </c>
      <c r="C4887" s="81" t="s">
        <v>10010</v>
      </c>
      <c r="D4887" s="81" t="s">
        <v>10011</v>
      </c>
      <c r="E4887" s="81">
        <v>1</v>
      </c>
      <c r="F4887" s="81" t="s">
        <v>6870</v>
      </c>
      <c r="G4887" s="81">
        <v>1</v>
      </c>
      <c r="H4887" s="82">
        <v>3488</v>
      </c>
      <c r="I4887" s="92">
        <v>0.28000000000000003</v>
      </c>
      <c r="J4887" s="78">
        <f t="shared" si="157"/>
        <v>2511.36</v>
      </c>
    </row>
    <row r="4888" spans="1:10" ht="29">
      <c r="A4888" s="34">
        <f t="shared" si="158"/>
        <v>4884</v>
      </c>
      <c r="B4888" s="81" t="s">
        <v>186</v>
      </c>
      <c r="C4888" s="81" t="s">
        <v>10012</v>
      </c>
      <c r="D4888" s="81" t="s">
        <v>10013</v>
      </c>
      <c r="E4888" s="81">
        <v>1</v>
      </c>
      <c r="F4888" s="81" t="s">
        <v>6870</v>
      </c>
      <c r="G4888" s="81">
        <v>1</v>
      </c>
      <c r="H4888" s="82">
        <v>3488</v>
      </c>
      <c r="I4888" s="92">
        <v>0.28000000000000003</v>
      </c>
      <c r="J4888" s="78">
        <f t="shared" si="157"/>
        <v>2511.36</v>
      </c>
    </row>
    <row r="4889" spans="1:10" ht="29">
      <c r="A4889" s="34">
        <f t="shared" si="158"/>
        <v>4885</v>
      </c>
      <c r="B4889" s="81" t="s">
        <v>186</v>
      </c>
      <c r="C4889" s="81" t="s">
        <v>10014</v>
      </c>
      <c r="D4889" s="81" t="s">
        <v>10015</v>
      </c>
      <c r="E4889" s="81">
        <v>1</v>
      </c>
      <c r="F4889" s="81" t="s">
        <v>6870</v>
      </c>
      <c r="G4889" s="81">
        <v>1</v>
      </c>
      <c r="H4889" s="82">
        <v>2808</v>
      </c>
      <c r="I4889" s="92">
        <v>0.28000000000000003</v>
      </c>
      <c r="J4889" s="78">
        <f t="shared" si="157"/>
        <v>2021.76</v>
      </c>
    </row>
    <row r="4890" spans="1:10" ht="29">
      <c r="A4890" s="34">
        <f t="shared" si="158"/>
        <v>4886</v>
      </c>
      <c r="B4890" s="81" t="s">
        <v>186</v>
      </c>
      <c r="C4890" s="81" t="s">
        <v>10016</v>
      </c>
      <c r="D4890" s="81" t="s">
        <v>10017</v>
      </c>
      <c r="E4890" s="81">
        <v>1</v>
      </c>
      <c r="F4890" s="81" t="s">
        <v>6870</v>
      </c>
      <c r="G4890" s="81">
        <v>1</v>
      </c>
      <c r="H4890" s="82">
        <v>3376</v>
      </c>
      <c r="I4890" s="92">
        <v>0.28000000000000003</v>
      </c>
      <c r="J4890" s="78">
        <f t="shared" si="157"/>
        <v>2430.7199999999998</v>
      </c>
    </row>
    <row r="4891" spans="1:10" ht="29">
      <c r="A4891" s="34">
        <f t="shared" si="158"/>
        <v>4887</v>
      </c>
      <c r="B4891" s="81" t="s">
        <v>186</v>
      </c>
      <c r="C4891" s="81" t="s">
        <v>10018</v>
      </c>
      <c r="D4891" s="81" t="s">
        <v>10019</v>
      </c>
      <c r="E4891" s="81">
        <v>1</v>
      </c>
      <c r="F4891" s="81" t="s">
        <v>6870</v>
      </c>
      <c r="G4891" s="81">
        <v>1</v>
      </c>
      <c r="H4891" s="82">
        <v>3376</v>
      </c>
      <c r="I4891" s="92">
        <v>0.28000000000000003</v>
      </c>
      <c r="J4891" s="78">
        <f t="shared" si="157"/>
        <v>2430.7199999999998</v>
      </c>
    </row>
    <row r="4892" spans="1:10" ht="15.5">
      <c r="A4892" s="34">
        <f t="shared" si="158"/>
        <v>4888</v>
      </c>
      <c r="B4892" s="81" t="s">
        <v>186</v>
      </c>
      <c r="C4892" s="81" t="s">
        <v>10020</v>
      </c>
      <c r="D4892" s="81" t="s">
        <v>10021</v>
      </c>
      <c r="E4892" s="81">
        <v>1</v>
      </c>
      <c r="F4892" s="81" t="s">
        <v>6870</v>
      </c>
      <c r="G4892" s="81">
        <v>1</v>
      </c>
      <c r="H4892" s="82">
        <v>2362</v>
      </c>
      <c r="I4892" s="92">
        <v>0.28000000000000003</v>
      </c>
      <c r="J4892" s="78">
        <f t="shared" si="157"/>
        <v>1700.6399999999999</v>
      </c>
    </row>
    <row r="4893" spans="1:10" ht="15.5">
      <c r="A4893" s="34">
        <f t="shared" si="158"/>
        <v>4889</v>
      </c>
      <c r="B4893" s="81" t="s">
        <v>186</v>
      </c>
      <c r="C4893" s="81" t="s">
        <v>10022</v>
      </c>
      <c r="D4893" s="81" t="s">
        <v>10023</v>
      </c>
      <c r="E4893" s="81">
        <v>1</v>
      </c>
      <c r="F4893" s="81" t="s">
        <v>6870</v>
      </c>
      <c r="G4893" s="81">
        <v>1</v>
      </c>
      <c r="H4893" s="82">
        <v>2920</v>
      </c>
      <c r="I4893" s="92">
        <v>0.28000000000000003</v>
      </c>
      <c r="J4893" s="78">
        <f t="shared" si="157"/>
        <v>2102.4</v>
      </c>
    </row>
    <row r="4894" spans="1:10" ht="15.5">
      <c r="A4894" s="34">
        <f t="shared" si="158"/>
        <v>4890</v>
      </c>
      <c r="B4894" s="81" t="s">
        <v>186</v>
      </c>
      <c r="C4894" s="81" t="s">
        <v>10024</v>
      </c>
      <c r="D4894" s="81" t="s">
        <v>10025</v>
      </c>
      <c r="E4894" s="81">
        <v>1</v>
      </c>
      <c r="F4894" s="81" t="s">
        <v>6870</v>
      </c>
      <c r="G4894" s="81">
        <v>1</v>
      </c>
      <c r="H4894" s="82">
        <v>2920</v>
      </c>
      <c r="I4894" s="92">
        <v>0.28000000000000003</v>
      </c>
      <c r="J4894" s="78">
        <f t="shared" si="157"/>
        <v>2102.4</v>
      </c>
    </row>
    <row r="4895" spans="1:10" ht="29">
      <c r="A4895" s="34">
        <f t="shared" si="158"/>
        <v>4891</v>
      </c>
      <c r="B4895" s="81" t="s">
        <v>186</v>
      </c>
      <c r="C4895" s="81" t="s">
        <v>10026</v>
      </c>
      <c r="D4895" s="81" t="s">
        <v>10027</v>
      </c>
      <c r="E4895" s="81">
        <v>1</v>
      </c>
      <c r="F4895" s="81" t="s">
        <v>6870</v>
      </c>
      <c r="G4895" s="81">
        <v>1</v>
      </c>
      <c r="H4895" s="82">
        <v>4100</v>
      </c>
      <c r="I4895" s="92">
        <v>0.28000000000000003</v>
      </c>
      <c r="J4895" s="78">
        <f t="shared" si="157"/>
        <v>2952</v>
      </c>
    </row>
    <row r="4896" spans="1:10" ht="29">
      <c r="A4896" s="34">
        <f t="shared" si="158"/>
        <v>4892</v>
      </c>
      <c r="B4896" s="81" t="s">
        <v>186</v>
      </c>
      <c r="C4896" s="81" t="s">
        <v>10028</v>
      </c>
      <c r="D4896" s="81" t="s">
        <v>10029</v>
      </c>
      <c r="E4896" s="81">
        <v>1</v>
      </c>
      <c r="F4896" s="81" t="s">
        <v>6870</v>
      </c>
      <c r="G4896" s="81">
        <v>1</v>
      </c>
      <c r="H4896" s="82">
        <v>4669</v>
      </c>
      <c r="I4896" s="92">
        <v>0.28000000000000003</v>
      </c>
      <c r="J4896" s="78">
        <f t="shared" si="157"/>
        <v>3361.68</v>
      </c>
    </row>
    <row r="4897" spans="1:10" ht="29">
      <c r="A4897" s="34">
        <f t="shared" si="158"/>
        <v>4893</v>
      </c>
      <c r="B4897" s="81" t="s">
        <v>186</v>
      </c>
      <c r="C4897" s="81" t="s">
        <v>10030</v>
      </c>
      <c r="D4897" s="81" t="s">
        <v>10031</v>
      </c>
      <c r="E4897" s="81">
        <v>1</v>
      </c>
      <c r="F4897" s="81" t="s">
        <v>6870</v>
      </c>
      <c r="G4897" s="81">
        <v>1</v>
      </c>
      <c r="H4897" s="82">
        <v>4669</v>
      </c>
      <c r="I4897" s="92">
        <v>0.28000000000000003</v>
      </c>
      <c r="J4897" s="78">
        <f t="shared" si="157"/>
        <v>3361.68</v>
      </c>
    </row>
    <row r="4898" spans="1:10" ht="29">
      <c r="A4898" s="34">
        <f t="shared" si="158"/>
        <v>4894</v>
      </c>
      <c r="B4898" s="81" t="s">
        <v>186</v>
      </c>
      <c r="C4898" s="81" t="s">
        <v>10032</v>
      </c>
      <c r="D4898" s="81" t="s">
        <v>10033</v>
      </c>
      <c r="E4898" s="81">
        <v>1</v>
      </c>
      <c r="F4898" s="81" t="s">
        <v>6870</v>
      </c>
      <c r="G4898" s="81">
        <v>1</v>
      </c>
      <c r="H4898" s="82">
        <v>3655</v>
      </c>
      <c r="I4898" s="92">
        <v>0.28000000000000003</v>
      </c>
      <c r="J4898" s="78">
        <f t="shared" si="157"/>
        <v>2631.6</v>
      </c>
    </row>
    <row r="4899" spans="1:10" ht="29">
      <c r="A4899" s="34">
        <f t="shared" si="158"/>
        <v>4895</v>
      </c>
      <c r="B4899" s="81" t="s">
        <v>186</v>
      </c>
      <c r="C4899" s="81" t="s">
        <v>10034</v>
      </c>
      <c r="D4899" s="81" t="s">
        <v>10035</v>
      </c>
      <c r="E4899" s="81">
        <v>1</v>
      </c>
      <c r="F4899" s="81" t="s">
        <v>6870</v>
      </c>
      <c r="G4899" s="81">
        <v>1</v>
      </c>
      <c r="H4899" s="82">
        <v>4212</v>
      </c>
      <c r="I4899" s="92">
        <v>0.28000000000000003</v>
      </c>
      <c r="J4899" s="78">
        <f t="shared" si="157"/>
        <v>3032.64</v>
      </c>
    </row>
    <row r="4900" spans="1:10" ht="29">
      <c r="A4900" s="34">
        <f t="shared" si="158"/>
        <v>4896</v>
      </c>
      <c r="B4900" s="81" t="s">
        <v>186</v>
      </c>
      <c r="C4900" s="81" t="s">
        <v>10036</v>
      </c>
      <c r="D4900" s="81" t="s">
        <v>10037</v>
      </c>
      <c r="E4900" s="81">
        <v>1</v>
      </c>
      <c r="F4900" s="81" t="s">
        <v>6870</v>
      </c>
      <c r="G4900" s="81">
        <v>1</v>
      </c>
      <c r="H4900" s="82">
        <v>4212</v>
      </c>
      <c r="I4900" s="92">
        <v>0.28000000000000003</v>
      </c>
      <c r="J4900" s="78">
        <f t="shared" si="157"/>
        <v>3032.64</v>
      </c>
    </row>
    <row r="4901" spans="1:10" ht="29">
      <c r="A4901" s="34">
        <f t="shared" si="158"/>
        <v>4897</v>
      </c>
      <c r="B4901" s="81" t="s">
        <v>186</v>
      </c>
      <c r="C4901" s="81" t="s">
        <v>10038</v>
      </c>
      <c r="D4901" s="81" t="s">
        <v>10039</v>
      </c>
      <c r="E4901" s="81">
        <v>1</v>
      </c>
      <c r="F4901" s="81" t="s">
        <v>6870</v>
      </c>
      <c r="G4901" s="81">
        <v>1</v>
      </c>
      <c r="H4901" s="82">
        <v>3543</v>
      </c>
      <c r="I4901" s="92">
        <v>0.28000000000000003</v>
      </c>
      <c r="J4901" s="78">
        <f t="shared" si="157"/>
        <v>2550.96</v>
      </c>
    </row>
    <row r="4902" spans="1:10" ht="29">
      <c r="A4902" s="34">
        <f t="shared" si="158"/>
        <v>4898</v>
      </c>
      <c r="B4902" s="81" t="s">
        <v>186</v>
      </c>
      <c r="C4902" s="81" t="s">
        <v>10040</v>
      </c>
      <c r="D4902" s="81" t="s">
        <v>10041</v>
      </c>
      <c r="E4902" s="81">
        <v>1</v>
      </c>
      <c r="F4902" s="81" t="s">
        <v>6870</v>
      </c>
      <c r="G4902" s="81">
        <v>1</v>
      </c>
      <c r="H4902" s="82">
        <v>4100</v>
      </c>
      <c r="I4902" s="92">
        <v>0.28000000000000003</v>
      </c>
      <c r="J4902" s="78">
        <f t="shared" si="157"/>
        <v>2952</v>
      </c>
    </row>
    <row r="4903" spans="1:10" ht="29">
      <c r="A4903" s="34">
        <f t="shared" si="158"/>
        <v>4899</v>
      </c>
      <c r="B4903" s="81" t="s">
        <v>186</v>
      </c>
      <c r="C4903" s="81" t="s">
        <v>10042</v>
      </c>
      <c r="D4903" s="81" t="s">
        <v>10043</v>
      </c>
      <c r="E4903" s="81">
        <v>1</v>
      </c>
      <c r="F4903" s="81" t="s">
        <v>6870</v>
      </c>
      <c r="G4903" s="81">
        <v>1</v>
      </c>
      <c r="H4903" s="82">
        <v>4100</v>
      </c>
      <c r="I4903" s="92">
        <v>0.28000000000000003</v>
      </c>
      <c r="J4903" s="78">
        <f t="shared" si="157"/>
        <v>2952</v>
      </c>
    </row>
    <row r="4904" spans="1:10" ht="29">
      <c r="A4904" s="34">
        <f t="shared" si="158"/>
        <v>4900</v>
      </c>
      <c r="B4904" s="81" t="s">
        <v>186</v>
      </c>
      <c r="C4904" s="81" t="s">
        <v>10044</v>
      </c>
      <c r="D4904" s="81" t="s">
        <v>10045</v>
      </c>
      <c r="E4904" s="81">
        <v>1</v>
      </c>
      <c r="F4904" s="81" t="s">
        <v>6870</v>
      </c>
      <c r="G4904" s="81">
        <v>1</v>
      </c>
      <c r="H4904" s="82">
        <v>3098</v>
      </c>
      <c r="I4904" s="92">
        <v>0.28000000000000003</v>
      </c>
      <c r="J4904" s="78">
        <f t="shared" si="157"/>
        <v>2230.56</v>
      </c>
    </row>
    <row r="4905" spans="1:10" ht="29">
      <c r="A4905" s="34">
        <f t="shared" si="158"/>
        <v>4901</v>
      </c>
      <c r="B4905" s="81" t="s">
        <v>186</v>
      </c>
      <c r="C4905" s="81" t="s">
        <v>10046</v>
      </c>
      <c r="D4905" s="81" t="s">
        <v>10047</v>
      </c>
      <c r="E4905" s="81">
        <v>1</v>
      </c>
      <c r="F4905" s="81" t="s">
        <v>6870</v>
      </c>
      <c r="G4905" s="81">
        <v>1</v>
      </c>
      <c r="H4905" s="82">
        <v>3655</v>
      </c>
      <c r="I4905" s="92">
        <v>0.28000000000000003</v>
      </c>
      <c r="J4905" s="78">
        <f t="shared" si="157"/>
        <v>2631.6</v>
      </c>
    </row>
    <row r="4906" spans="1:10" ht="29">
      <c r="A4906" s="34">
        <f t="shared" si="158"/>
        <v>4902</v>
      </c>
      <c r="B4906" s="81" t="s">
        <v>186</v>
      </c>
      <c r="C4906" s="81" t="s">
        <v>10048</v>
      </c>
      <c r="D4906" s="81" t="s">
        <v>10049</v>
      </c>
      <c r="E4906" s="81">
        <v>1</v>
      </c>
      <c r="F4906" s="81" t="s">
        <v>6870</v>
      </c>
      <c r="G4906" s="81">
        <v>1</v>
      </c>
      <c r="H4906" s="82">
        <v>3655</v>
      </c>
      <c r="I4906" s="92">
        <v>0.28000000000000003</v>
      </c>
      <c r="J4906" s="78">
        <f t="shared" si="157"/>
        <v>2631.6</v>
      </c>
    </row>
    <row r="4907" spans="1:10" ht="29">
      <c r="A4907" s="34">
        <f t="shared" si="158"/>
        <v>4903</v>
      </c>
      <c r="B4907" s="81" t="s">
        <v>186</v>
      </c>
      <c r="C4907" s="81" t="s">
        <v>10050</v>
      </c>
      <c r="D4907" s="81" t="s">
        <v>10051</v>
      </c>
      <c r="E4907" s="81">
        <v>1</v>
      </c>
      <c r="F4907" s="81" t="s">
        <v>6870</v>
      </c>
      <c r="G4907" s="81">
        <v>1</v>
      </c>
      <c r="H4907" s="82">
        <v>5616</v>
      </c>
      <c r="I4907" s="92">
        <v>0.28000000000000003</v>
      </c>
      <c r="J4907" s="78">
        <f t="shared" si="157"/>
        <v>4043.52</v>
      </c>
    </row>
    <row r="4908" spans="1:10" ht="29">
      <c r="A4908" s="34">
        <f t="shared" si="158"/>
        <v>4904</v>
      </c>
      <c r="B4908" s="81" t="s">
        <v>186</v>
      </c>
      <c r="C4908" s="81" t="s">
        <v>10052</v>
      </c>
      <c r="D4908" s="81" t="s">
        <v>10053</v>
      </c>
      <c r="E4908" s="81">
        <v>1</v>
      </c>
      <c r="F4908" s="81" t="s">
        <v>6870</v>
      </c>
      <c r="G4908" s="81">
        <v>1</v>
      </c>
      <c r="H4908" s="82">
        <v>5170</v>
      </c>
      <c r="I4908" s="92">
        <v>0.28000000000000003</v>
      </c>
      <c r="J4908" s="78">
        <f t="shared" si="157"/>
        <v>3722.3999999999996</v>
      </c>
    </row>
    <row r="4909" spans="1:10" ht="29">
      <c r="A4909" s="34">
        <f t="shared" si="158"/>
        <v>4905</v>
      </c>
      <c r="B4909" s="81" t="s">
        <v>186</v>
      </c>
      <c r="C4909" s="81" t="s">
        <v>10054</v>
      </c>
      <c r="D4909" s="81" t="s">
        <v>10055</v>
      </c>
      <c r="E4909" s="81">
        <v>1</v>
      </c>
      <c r="F4909" s="81" t="s">
        <v>6870</v>
      </c>
      <c r="G4909" s="81">
        <v>1</v>
      </c>
      <c r="H4909" s="82">
        <v>6295</v>
      </c>
      <c r="I4909" s="92">
        <v>0.28000000000000003</v>
      </c>
      <c r="J4909" s="78">
        <f t="shared" si="157"/>
        <v>4532.3999999999996</v>
      </c>
    </row>
    <row r="4910" spans="1:10" ht="29">
      <c r="A4910" s="34">
        <f t="shared" si="158"/>
        <v>4906</v>
      </c>
      <c r="B4910" s="81" t="s">
        <v>186</v>
      </c>
      <c r="C4910" s="81" t="s">
        <v>10056</v>
      </c>
      <c r="D4910" s="81" t="s">
        <v>10057</v>
      </c>
      <c r="E4910" s="81">
        <v>1</v>
      </c>
      <c r="F4910" s="81" t="s">
        <v>6870</v>
      </c>
      <c r="G4910" s="81">
        <v>1</v>
      </c>
      <c r="H4910" s="82">
        <v>6852</v>
      </c>
      <c r="I4910" s="92">
        <v>0.28000000000000003</v>
      </c>
      <c r="J4910" s="78">
        <f t="shared" si="157"/>
        <v>4933.4399999999996</v>
      </c>
    </row>
    <row r="4911" spans="1:10" ht="29">
      <c r="A4911" s="34">
        <f t="shared" si="158"/>
        <v>4907</v>
      </c>
      <c r="B4911" s="81" t="s">
        <v>186</v>
      </c>
      <c r="C4911" s="81" t="s">
        <v>10058</v>
      </c>
      <c r="D4911" s="81" t="s">
        <v>10059</v>
      </c>
      <c r="E4911" s="81">
        <v>1</v>
      </c>
      <c r="F4911" s="81" t="s">
        <v>6870</v>
      </c>
      <c r="G4911" s="81">
        <v>1</v>
      </c>
      <c r="H4911" s="82">
        <v>6852</v>
      </c>
      <c r="I4911" s="92">
        <v>0.28000000000000003</v>
      </c>
      <c r="J4911" s="78">
        <f t="shared" si="157"/>
        <v>4933.4399999999996</v>
      </c>
    </row>
    <row r="4912" spans="1:10" ht="29">
      <c r="A4912" s="34">
        <f t="shared" si="158"/>
        <v>4908</v>
      </c>
      <c r="B4912" s="81" t="s">
        <v>186</v>
      </c>
      <c r="C4912" s="81" t="s">
        <v>10060</v>
      </c>
      <c r="D4912" s="81" t="s">
        <v>10061</v>
      </c>
      <c r="E4912" s="81">
        <v>1</v>
      </c>
      <c r="F4912" s="81" t="s">
        <v>6870</v>
      </c>
      <c r="G4912" s="81">
        <v>1</v>
      </c>
      <c r="H4912" s="82">
        <v>5839</v>
      </c>
      <c r="I4912" s="92">
        <v>0.28000000000000003</v>
      </c>
      <c r="J4912" s="78">
        <f t="shared" si="157"/>
        <v>4204.08</v>
      </c>
    </row>
    <row r="4913" spans="1:10" ht="29">
      <c r="A4913" s="34">
        <f t="shared" si="158"/>
        <v>4909</v>
      </c>
      <c r="B4913" s="81" t="s">
        <v>186</v>
      </c>
      <c r="C4913" s="81" t="s">
        <v>10062</v>
      </c>
      <c r="D4913" s="81" t="s">
        <v>10063</v>
      </c>
      <c r="E4913" s="81">
        <v>1</v>
      </c>
      <c r="F4913" s="81" t="s">
        <v>6870</v>
      </c>
      <c r="G4913" s="81">
        <v>1</v>
      </c>
      <c r="H4913" s="82">
        <v>6407</v>
      </c>
      <c r="I4913" s="92">
        <v>0.28000000000000003</v>
      </c>
      <c r="J4913" s="78">
        <f t="shared" ref="J4913:J4976" si="159">H4913*(1-I4913)</f>
        <v>4613.04</v>
      </c>
    </row>
    <row r="4914" spans="1:10" ht="29">
      <c r="A4914" s="34">
        <f t="shared" si="158"/>
        <v>4910</v>
      </c>
      <c r="B4914" s="81" t="s">
        <v>186</v>
      </c>
      <c r="C4914" s="81" t="s">
        <v>10064</v>
      </c>
      <c r="D4914" s="81" t="s">
        <v>10065</v>
      </c>
      <c r="E4914" s="81">
        <v>1</v>
      </c>
      <c r="F4914" s="81" t="s">
        <v>6870</v>
      </c>
      <c r="G4914" s="81">
        <v>1</v>
      </c>
      <c r="H4914" s="82">
        <v>6407</v>
      </c>
      <c r="I4914" s="92">
        <v>0.28000000000000003</v>
      </c>
      <c r="J4914" s="78">
        <f t="shared" si="159"/>
        <v>4613.04</v>
      </c>
    </row>
    <row r="4915" spans="1:10" ht="29">
      <c r="A4915" s="34">
        <f t="shared" si="158"/>
        <v>4911</v>
      </c>
      <c r="B4915" s="81" t="s">
        <v>186</v>
      </c>
      <c r="C4915" s="81" t="s">
        <v>10066</v>
      </c>
      <c r="D4915" s="81" t="s">
        <v>10067</v>
      </c>
      <c r="E4915" s="81">
        <v>1</v>
      </c>
      <c r="F4915" s="81" t="s">
        <v>6870</v>
      </c>
      <c r="G4915" s="81">
        <v>1</v>
      </c>
      <c r="H4915" s="82">
        <v>5059</v>
      </c>
      <c r="I4915" s="92">
        <v>0.28000000000000003</v>
      </c>
      <c r="J4915" s="78">
        <f t="shared" si="159"/>
        <v>3642.48</v>
      </c>
    </row>
    <row r="4916" spans="1:10" ht="29">
      <c r="A4916" s="34">
        <f t="shared" si="158"/>
        <v>4912</v>
      </c>
      <c r="B4916" s="81" t="s">
        <v>186</v>
      </c>
      <c r="C4916" s="81" t="s">
        <v>10068</v>
      </c>
      <c r="D4916" s="81" t="s">
        <v>10069</v>
      </c>
      <c r="E4916" s="81">
        <v>1</v>
      </c>
      <c r="F4916" s="81" t="s">
        <v>6870</v>
      </c>
      <c r="G4916" s="81">
        <v>1</v>
      </c>
      <c r="H4916" s="82">
        <v>5616</v>
      </c>
      <c r="I4916" s="92">
        <v>0.28000000000000003</v>
      </c>
      <c r="J4916" s="78">
        <f t="shared" si="159"/>
        <v>4043.52</v>
      </c>
    </row>
    <row r="4917" spans="1:10" ht="29">
      <c r="A4917" s="34">
        <f t="shared" si="158"/>
        <v>4913</v>
      </c>
      <c r="B4917" s="81" t="s">
        <v>186</v>
      </c>
      <c r="C4917" s="81" t="s">
        <v>10070</v>
      </c>
      <c r="D4917" s="81" t="s">
        <v>10071</v>
      </c>
      <c r="E4917" s="81">
        <v>1</v>
      </c>
      <c r="F4917" s="81" t="s">
        <v>6870</v>
      </c>
      <c r="G4917" s="81">
        <v>1</v>
      </c>
      <c r="H4917" s="82">
        <v>5616</v>
      </c>
      <c r="I4917" s="92">
        <v>0.28000000000000003</v>
      </c>
      <c r="J4917" s="78">
        <f t="shared" si="159"/>
        <v>4043.52</v>
      </c>
    </row>
    <row r="4918" spans="1:10" ht="29">
      <c r="A4918" s="34">
        <f t="shared" si="158"/>
        <v>4914</v>
      </c>
      <c r="B4918" s="81" t="s">
        <v>186</v>
      </c>
      <c r="C4918" s="81" t="s">
        <v>10072</v>
      </c>
      <c r="D4918" s="81" t="s">
        <v>10073</v>
      </c>
      <c r="E4918" s="81">
        <v>1</v>
      </c>
      <c r="F4918" s="81" t="s">
        <v>6870</v>
      </c>
      <c r="G4918" s="81">
        <v>1</v>
      </c>
      <c r="H4918" s="82">
        <v>4613</v>
      </c>
      <c r="I4918" s="92">
        <v>0.28000000000000003</v>
      </c>
      <c r="J4918" s="78">
        <f t="shared" si="159"/>
        <v>3321.3599999999997</v>
      </c>
    </row>
    <row r="4919" spans="1:10" ht="29">
      <c r="A4919" s="34">
        <f t="shared" si="158"/>
        <v>4915</v>
      </c>
      <c r="B4919" s="81" t="s">
        <v>186</v>
      </c>
      <c r="C4919" s="81" t="s">
        <v>10074</v>
      </c>
      <c r="D4919" s="81" t="s">
        <v>10075</v>
      </c>
      <c r="E4919" s="81">
        <v>1</v>
      </c>
      <c r="F4919" s="81" t="s">
        <v>6870</v>
      </c>
      <c r="G4919" s="81">
        <v>1</v>
      </c>
      <c r="H4919" s="82">
        <v>5170</v>
      </c>
      <c r="I4919" s="92">
        <v>0.28000000000000003</v>
      </c>
      <c r="J4919" s="78">
        <f t="shared" si="159"/>
        <v>3722.3999999999996</v>
      </c>
    </row>
    <row r="4920" spans="1:10" ht="29">
      <c r="A4920" s="34">
        <f t="shared" si="158"/>
        <v>4916</v>
      </c>
      <c r="B4920" s="81" t="s">
        <v>186</v>
      </c>
      <c r="C4920" s="81" t="s">
        <v>10076</v>
      </c>
      <c r="D4920" s="81" t="s">
        <v>10077</v>
      </c>
      <c r="E4920" s="81">
        <v>1</v>
      </c>
      <c r="F4920" s="81" t="s">
        <v>6870</v>
      </c>
      <c r="G4920" s="81">
        <v>1</v>
      </c>
      <c r="H4920" s="82">
        <v>5170</v>
      </c>
      <c r="I4920" s="92">
        <v>0.28000000000000003</v>
      </c>
      <c r="J4920" s="78">
        <f t="shared" si="159"/>
        <v>3722.3999999999996</v>
      </c>
    </row>
    <row r="4921" spans="1:10" ht="29">
      <c r="A4921" s="34">
        <f t="shared" si="158"/>
        <v>4917</v>
      </c>
      <c r="B4921" s="81" t="s">
        <v>186</v>
      </c>
      <c r="C4921" s="81" t="s">
        <v>10078</v>
      </c>
      <c r="D4921" s="81" t="s">
        <v>10079</v>
      </c>
      <c r="E4921" s="81">
        <v>1</v>
      </c>
      <c r="F4921" s="81" t="s">
        <v>6870</v>
      </c>
      <c r="G4921" s="81">
        <v>1</v>
      </c>
      <c r="H4921" s="82">
        <v>4780</v>
      </c>
      <c r="I4921" s="92">
        <v>0.28000000000000003</v>
      </c>
      <c r="J4921" s="78">
        <f t="shared" si="159"/>
        <v>3441.6</v>
      </c>
    </row>
    <row r="4922" spans="1:10" ht="29">
      <c r="A4922" s="34">
        <f t="shared" si="158"/>
        <v>4918</v>
      </c>
      <c r="B4922" s="81" t="s">
        <v>186</v>
      </c>
      <c r="C4922" s="81" t="s">
        <v>10080</v>
      </c>
      <c r="D4922" s="81" t="s">
        <v>10081</v>
      </c>
      <c r="E4922" s="81">
        <v>1</v>
      </c>
      <c r="F4922" s="81" t="s">
        <v>6870</v>
      </c>
      <c r="G4922" s="81">
        <v>1</v>
      </c>
      <c r="H4922" s="82">
        <v>5337</v>
      </c>
      <c r="I4922" s="92">
        <v>0.28000000000000003</v>
      </c>
      <c r="J4922" s="78">
        <f t="shared" si="159"/>
        <v>3842.64</v>
      </c>
    </row>
    <row r="4923" spans="1:10" ht="29">
      <c r="A4923" s="34">
        <f t="shared" si="158"/>
        <v>4919</v>
      </c>
      <c r="B4923" s="81" t="s">
        <v>186</v>
      </c>
      <c r="C4923" s="81" t="s">
        <v>10082</v>
      </c>
      <c r="D4923" s="81" t="s">
        <v>10083</v>
      </c>
      <c r="E4923" s="81">
        <v>1</v>
      </c>
      <c r="F4923" s="81" t="s">
        <v>6870</v>
      </c>
      <c r="G4923" s="81">
        <v>1</v>
      </c>
      <c r="H4923" s="82">
        <v>5337</v>
      </c>
      <c r="I4923" s="92">
        <v>0.28000000000000003</v>
      </c>
      <c r="J4923" s="78">
        <f t="shared" si="159"/>
        <v>3842.64</v>
      </c>
    </row>
    <row r="4924" spans="1:10" ht="29">
      <c r="A4924" s="34">
        <f t="shared" si="158"/>
        <v>4920</v>
      </c>
      <c r="B4924" s="81" t="s">
        <v>186</v>
      </c>
      <c r="C4924" s="81" t="s">
        <v>10084</v>
      </c>
      <c r="D4924" s="81" t="s">
        <v>10085</v>
      </c>
      <c r="E4924" s="81">
        <v>1</v>
      </c>
      <c r="F4924" s="81" t="s">
        <v>6870</v>
      </c>
      <c r="G4924" s="81">
        <v>1</v>
      </c>
      <c r="H4924" s="82">
        <v>4323</v>
      </c>
      <c r="I4924" s="92">
        <v>0.28000000000000003</v>
      </c>
      <c r="J4924" s="78">
        <f t="shared" si="159"/>
        <v>3112.56</v>
      </c>
    </row>
    <row r="4925" spans="1:10" ht="29">
      <c r="A4925" s="34">
        <f t="shared" si="158"/>
        <v>4921</v>
      </c>
      <c r="B4925" s="81" t="s">
        <v>186</v>
      </c>
      <c r="C4925" s="81" t="s">
        <v>10086</v>
      </c>
      <c r="D4925" s="81" t="s">
        <v>10087</v>
      </c>
      <c r="E4925" s="81">
        <v>1</v>
      </c>
      <c r="F4925" s="81" t="s">
        <v>6870</v>
      </c>
      <c r="G4925" s="81">
        <v>1</v>
      </c>
      <c r="H4925" s="82">
        <v>4892</v>
      </c>
      <c r="I4925" s="92">
        <v>0.28000000000000003</v>
      </c>
      <c r="J4925" s="78">
        <f t="shared" si="159"/>
        <v>3522.24</v>
      </c>
    </row>
    <row r="4926" spans="1:10" ht="29">
      <c r="A4926" s="34">
        <f t="shared" si="158"/>
        <v>4922</v>
      </c>
      <c r="B4926" s="81" t="s">
        <v>186</v>
      </c>
      <c r="C4926" s="81" t="s">
        <v>10088</v>
      </c>
      <c r="D4926" s="81" t="s">
        <v>10089</v>
      </c>
      <c r="E4926" s="81">
        <v>1</v>
      </c>
      <c r="F4926" s="81" t="s">
        <v>6870</v>
      </c>
      <c r="G4926" s="81">
        <v>1</v>
      </c>
      <c r="H4926" s="82">
        <v>4892</v>
      </c>
      <c r="I4926" s="92">
        <v>0.28000000000000003</v>
      </c>
      <c r="J4926" s="78">
        <f t="shared" si="159"/>
        <v>3522.24</v>
      </c>
    </row>
    <row r="4927" spans="1:10" ht="29">
      <c r="A4927" s="34">
        <f t="shared" si="158"/>
        <v>4923</v>
      </c>
      <c r="B4927" s="81" t="s">
        <v>186</v>
      </c>
      <c r="C4927" s="81" t="s">
        <v>10090</v>
      </c>
      <c r="D4927" s="81" t="s">
        <v>10091</v>
      </c>
      <c r="E4927" s="81">
        <v>1</v>
      </c>
      <c r="F4927" s="81" t="s">
        <v>6870</v>
      </c>
      <c r="G4927" s="81">
        <v>1</v>
      </c>
      <c r="H4927" s="82">
        <v>3543</v>
      </c>
      <c r="I4927" s="92">
        <v>0.28000000000000003</v>
      </c>
      <c r="J4927" s="78">
        <f t="shared" si="159"/>
        <v>2550.96</v>
      </c>
    </row>
    <row r="4928" spans="1:10" ht="29">
      <c r="A4928" s="34">
        <f t="shared" si="158"/>
        <v>4924</v>
      </c>
      <c r="B4928" s="81" t="s">
        <v>186</v>
      </c>
      <c r="C4928" s="81" t="s">
        <v>10092</v>
      </c>
      <c r="D4928" s="81" t="s">
        <v>10093</v>
      </c>
      <c r="E4928" s="81">
        <v>1</v>
      </c>
      <c r="F4928" s="81" t="s">
        <v>6870</v>
      </c>
      <c r="G4928" s="81">
        <v>1</v>
      </c>
      <c r="H4928" s="82">
        <v>4100</v>
      </c>
      <c r="I4928" s="92">
        <v>0.28000000000000003</v>
      </c>
      <c r="J4928" s="78">
        <f t="shared" si="159"/>
        <v>2952</v>
      </c>
    </row>
    <row r="4929" spans="1:10" ht="29">
      <c r="A4929" s="34">
        <f t="shared" si="158"/>
        <v>4925</v>
      </c>
      <c r="B4929" s="81" t="s">
        <v>186</v>
      </c>
      <c r="C4929" s="81" t="s">
        <v>10094</v>
      </c>
      <c r="D4929" s="81" t="s">
        <v>10095</v>
      </c>
      <c r="E4929" s="81">
        <v>1</v>
      </c>
      <c r="F4929" s="81" t="s">
        <v>6870</v>
      </c>
      <c r="G4929" s="81">
        <v>1</v>
      </c>
      <c r="H4929" s="82">
        <v>4100</v>
      </c>
      <c r="I4929" s="92">
        <v>0.28000000000000003</v>
      </c>
      <c r="J4929" s="78">
        <f t="shared" si="159"/>
        <v>2952</v>
      </c>
    </row>
    <row r="4930" spans="1:10" ht="15.5">
      <c r="A4930" s="34">
        <f t="shared" si="158"/>
        <v>4926</v>
      </c>
      <c r="B4930" s="81" t="s">
        <v>186</v>
      </c>
      <c r="C4930" s="81" t="s">
        <v>10096</v>
      </c>
      <c r="D4930" s="81" t="s">
        <v>10097</v>
      </c>
      <c r="E4930" s="81">
        <v>1</v>
      </c>
      <c r="F4930" s="81" t="s">
        <v>6870</v>
      </c>
      <c r="G4930" s="81">
        <v>1</v>
      </c>
      <c r="H4930" s="82">
        <v>3098</v>
      </c>
      <c r="I4930" s="92">
        <v>0.28000000000000003</v>
      </c>
      <c r="J4930" s="78">
        <f t="shared" si="159"/>
        <v>2230.56</v>
      </c>
    </row>
    <row r="4931" spans="1:10" ht="15.5">
      <c r="A4931" s="34">
        <f t="shared" si="158"/>
        <v>4927</v>
      </c>
      <c r="B4931" s="81" t="s">
        <v>186</v>
      </c>
      <c r="C4931" s="81" t="s">
        <v>10098</v>
      </c>
      <c r="D4931" s="81" t="s">
        <v>10099</v>
      </c>
      <c r="E4931" s="81">
        <v>1</v>
      </c>
      <c r="F4931" s="81" t="s">
        <v>6870</v>
      </c>
      <c r="G4931" s="81">
        <v>1</v>
      </c>
      <c r="H4931" s="82">
        <v>3655</v>
      </c>
      <c r="I4931" s="92">
        <v>0.28000000000000003</v>
      </c>
      <c r="J4931" s="78">
        <f t="shared" si="159"/>
        <v>2631.6</v>
      </c>
    </row>
    <row r="4932" spans="1:10" ht="15.5">
      <c r="A4932" s="34">
        <f t="shared" si="158"/>
        <v>4928</v>
      </c>
      <c r="B4932" s="81" t="s">
        <v>186</v>
      </c>
      <c r="C4932" s="81" t="s">
        <v>10100</v>
      </c>
      <c r="D4932" s="81" t="s">
        <v>10101</v>
      </c>
      <c r="E4932" s="81">
        <v>1</v>
      </c>
      <c r="F4932" s="81" t="s">
        <v>6870</v>
      </c>
      <c r="G4932" s="81">
        <v>1</v>
      </c>
      <c r="H4932" s="82">
        <v>3655</v>
      </c>
      <c r="I4932" s="92">
        <v>0.28000000000000003</v>
      </c>
      <c r="J4932" s="78">
        <f t="shared" si="159"/>
        <v>2631.6</v>
      </c>
    </row>
    <row r="4933" spans="1:10" ht="29">
      <c r="A4933" s="34">
        <f t="shared" si="158"/>
        <v>4929</v>
      </c>
      <c r="B4933" s="81" t="s">
        <v>186</v>
      </c>
      <c r="C4933" s="81" t="s">
        <v>10102</v>
      </c>
      <c r="D4933" s="81" t="s">
        <v>10103</v>
      </c>
      <c r="E4933" s="81">
        <v>1</v>
      </c>
      <c r="F4933" s="81" t="s">
        <v>6870</v>
      </c>
      <c r="G4933" s="81">
        <v>1</v>
      </c>
      <c r="H4933" s="82">
        <v>4836</v>
      </c>
      <c r="I4933" s="92">
        <v>0.28000000000000003</v>
      </c>
      <c r="J4933" s="78">
        <f t="shared" si="159"/>
        <v>3481.92</v>
      </c>
    </row>
    <row r="4934" spans="1:10" ht="29">
      <c r="A4934" s="34">
        <f t="shared" si="158"/>
        <v>4930</v>
      </c>
      <c r="B4934" s="81" t="s">
        <v>186</v>
      </c>
      <c r="C4934" s="81" t="s">
        <v>10104</v>
      </c>
      <c r="D4934" s="81" t="s">
        <v>10105</v>
      </c>
      <c r="E4934" s="81">
        <v>1</v>
      </c>
      <c r="F4934" s="81" t="s">
        <v>6870</v>
      </c>
      <c r="G4934" s="81">
        <v>1</v>
      </c>
      <c r="H4934" s="82">
        <v>4379</v>
      </c>
      <c r="I4934" s="92">
        <v>0.28000000000000003</v>
      </c>
      <c r="J4934" s="78">
        <f t="shared" si="159"/>
        <v>3152.88</v>
      </c>
    </row>
    <row r="4935" spans="1:10" ht="29">
      <c r="A4935" s="34">
        <f t="shared" si="158"/>
        <v>4931</v>
      </c>
      <c r="B4935" s="81" t="s">
        <v>186</v>
      </c>
      <c r="C4935" s="81" t="s">
        <v>10106</v>
      </c>
      <c r="D4935" s="81" t="s">
        <v>10107</v>
      </c>
      <c r="E4935" s="81">
        <v>1</v>
      </c>
      <c r="F4935" s="81" t="s">
        <v>6870</v>
      </c>
      <c r="G4935" s="81">
        <v>1</v>
      </c>
      <c r="H4935" s="82">
        <v>5504</v>
      </c>
      <c r="I4935" s="92">
        <v>0.28000000000000003</v>
      </c>
      <c r="J4935" s="78">
        <f t="shared" si="159"/>
        <v>3962.8799999999997</v>
      </c>
    </row>
    <row r="4936" spans="1:10" ht="29">
      <c r="A4936" s="34">
        <f t="shared" si="158"/>
        <v>4932</v>
      </c>
      <c r="B4936" s="81" t="s">
        <v>186</v>
      </c>
      <c r="C4936" s="81" t="s">
        <v>10108</v>
      </c>
      <c r="D4936" s="81" t="s">
        <v>10109</v>
      </c>
      <c r="E4936" s="81">
        <v>1</v>
      </c>
      <c r="F4936" s="81" t="s">
        <v>6870</v>
      </c>
      <c r="G4936" s="81">
        <v>1</v>
      </c>
      <c r="H4936" s="82">
        <v>6073</v>
      </c>
      <c r="I4936" s="92">
        <v>0.28000000000000003</v>
      </c>
      <c r="J4936" s="78">
        <f t="shared" si="159"/>
        <v>4372.5599999999995</v>
      </c>
    </row>
    <row r="4937" spans="1:10" ht="29">
      <c r="A4937" s="34">
        <f t="shared" si="158"/>
        <v>4933</v>
      </c>
      <c r="B4937" s="81" t="s">
        <v>186</v>
      </c>
      <c r="C4937" s="81" t="s">
        <v>10110</v>
      </c>
      <c r="D4937" s="81" t="s">
        <v>10111</v>
      </c>
      <c r="E4937" s="81">
        <v>1</v>
      </c>
      <c r="F4937" s="81" t="s">
        <v>6870</v>
      </c>
      <c r="G4937" s="81">
        <v>1</v>
      </c>
      <c r="H4937" s="82">
        <v>6073</v>
      </c>
      <c r="I4937" s="92">
        <v>0.28000000000000003</v>
      </c>
      <c r="J4937" s="78">
        <f t="shared" si="159"/>
        <v>4372.5599999999995</v>
      </c>
    </row>
    <row r="4938" spans="1:10" ht="29">
      <c r="A4938" s="34">
        <f t="shared" si="158"/>
        <v>4934</v>
      </c>
      <c r="B4938" s="81" t="s">
        <v>186</v>
      </c>
      <c r="C4938" s="81" t="s">
        <v>10112</v>
      </c>
      <c r="D4938" s="81" t="s">
        <v>10113</v>
      </c>
      <c r="E4938" s="81">
        <v>1</v>
      </c>
      <c r="F4938" s="81" t="s">
        <v>6870</v>
      </c>
      <c r="G4938" s="81">
        <v>1</v>
      </c>
      <c r="H4938" s="82">
        <v>5059</v>
      </c>
      <c r="I4938" s="92">
        <v>0.28000000000000003</v>
      </c>
      <c r="J4938" s="78">
        <f t="shared" si="159"/>
        <v>3642.48</v>
      </c>
    </row>
    <row r="4939" spans="1:10" ht="29">
      <c r="A4939" s="34">
        <f t="shared" si="158"/>
        <v>4935</v>
      </c>
      <c r="B4939" s="81" t="s">
        <v>186</v>
      </c>
      <c r="C4939" s="81" t="s">
        <v>10114</v>
      </c>
      <c r="D4939" s="81" t="s">
        <v>10115</v>
      </c>
      <c r="E4939" s="81">
        <v>1</v>
      </c>
      <c r="F4939" s="81" t="s">
        <v>6870</v>
      </c>
      <c r="G4939" s="81">
        <v>1</v>
      </c>
      <c r="H4939" s="82">
        <v>5616</v>
      </c>
      <c r="I4939" s="92">
        <v>0.28000000000000003</v>
      </c>
      <c r="J4939" s="78">
        <f t="shared" si="159"/>
        <v>4043.52</v>
      </c>
    </row>
    <row r="4940" spans="1:10" ht="29">
      <c r="A4940" s="34">
        <f t="shared" si="158"/>
        <v>4936</v>
      </c>
      <c r="B4940" s="81" t="s">
        <v>186</v>
      </c>
      <c r="C4940" s="81" t="s">
        <v>10116</v>
      </c>
      <c r="D4940" s="81" t="s">
        <v>10117</v>
      </c>
      <c r="E4940" s="81">
        <v>1</v>
      </c>
      <c r="F4940" s="81" t="s">
        <v>6870</v>
      </c>
      <c r="G4940" s="81">
        <v>1</v>
      </c>
      <c r="H4940" s="82">
        <v>5616</v>
      </c>
      <c r="I4940" s="92">
        <v>0.28000000000000003</v>
      </c>
      <c r="J4940" s="78">
        <f t="shared" si="159"/>
        <v>4043.52</v>
      </c>
    </row>
    <row r="4941" spans="1:10" ht="29">
      <c r="A4941" s="34">
        <f t="shared" si="158"/>
        <v>4937</v>
      </c>
      <c r="B4941" s="81" t="s">
        <v>186</v>
      </c>
      <c r="C4941" s="81" t="s">
        <v>10118</v>
      </c>
      <c r="D4941" s="81" t="s">
        <v>10119</v>
      </c>
      <c r="E4941" s="81">
        <v>1</v>
      </c>
      <c r="F4941" s="81" t="s">
        <v>6870</v>
      </c>
      <c r="G4941" s="81">
        <v>1</v>
      </c>
      <c r="H4941" s="82">
        <v>4268</v>
      </c>
      <c r="I4941" s="92">
        <v>0.28000000000000003</v>
      </c>
      <c r="J4941" s="78">
        <f t="shared" si="159"/>
        <v>3072.96</v>
      </c>
    </row>
    <row r="4942" spans="1:10" ht="29">
      <c r="A4942" s="34">
        <f t="shared" si="158"/>
        <v>4938</v>
      </c>
      <c r="B4942" s="81" t="s">
        <v>186</v>
      </c>
      <c r="C4942" s="81" t="s">
        <v>10120</v>
      </c>
      <c r="D4942" s="81" t="s">
        <v>10121</v>
      </c>
      <c r="E4942" s="81">
        <v>1</v>
      </c>
      <c r="F4942" s="81" t="s">
        <v>6870</v>
      </c>
      <c r="G4942" s="81">
        <v>1</v>
      </c>
      <c r="H4942" s="82">
        <v>4836</v>
      </c>
      <c r="I4942" s="92">
        <v>0.28000000000000003</v>
      </c>
      <c r="J4942" s="78">
        <f t="shared" si="159"/>
        <v>3481.92</v>
      </c>
    </row>
    <row r="4943" spans="1:10" ht="29">
      <c r="A4943" s="34">
        <f t="shared" si="158"/>
        <v>4939</v>
      </c>
      <c r="B4943" s="81" t="s">
        <v>186</v>
      </c>
      <c r="C4943" s="81" t="s">
        <v>10122</v>
      </c>
      <c r="D4943" s="81" t="s">
        <v>10123</v>
      </c>
      <c r="E4943" s="81">
        <v>1</v>
      </c>
      <c r="F4943" s="81" t="s">
        <v>6870</v>
      </c>
      <c r="G4943" s="81">
        <v>1</v>
      </c>
      <c r="H4943" s="82">
        <v>4836</v>
      </c>
      <c r="I4943" s="92">
        <v>0.28000000000000003</v>
      </c>
      <c r="J4943" s="78">
        <f t="shared" si="159"/>
        <v>3481.92</v>
      </c>
    </row>
    <row r="4944" spans="1:10" ht="29">
      <c r="A4944" s="34">
        <f t="shared" si="158"/>
        <v>4940</v>
      </c>
      <c r="B4944" s="81" t="s">
        <v>186</v>
      </c>
      <c r="C4944" s="81" t="s">
        <v>10124</v>
      </c>
      <c r="D4944" s="81" t="s">
        <v>10125</v>
      </c>
      <c r="E4944" s="81">
        <v>1</v>
      </c>
      <c r="F4944" s="81" t="s">
        <v>6870</v>
      </c>
      <c r="G4944" s="81">
        <v>1</v>
      </c>
      <c r="H4944" s="82">
        <v>3822</v>
      </c>
      <c r="I4944" s="92">
        <v>0.28000000000000003</v>
      </c>
      <c r="J4944" s="78">
        <f t="shared" si="159"/>
        <v>2751.8399999999997</v>
      </c>
    </row>
    <row r="4945" spans="1:10" ht="29">
      <c r="A4945" s="34">
        <f t="shared" si="158"/>
        <v>4941</v>
      </c>
      <c r="B4945" s="81" t="s">
        <v>186</v>
      </c>
      <c r="C4945" s="81" t="s">
        <v>10126</v>
      </c>
      <c r="D4945" s="81" t="s">
        <v>10127</v>
      </c>
      <c r="E4945" s="81">
        <v>1</v>
      </c>
      <c r="F4945" s="81" t="s">
        <v>6870</v>
      </c>
      <c r="G4945" s="81">
        <v>1</v>
      </c>
      <c r="H4945" s="82">
        <v>4379</v>
      </c>
      <c r="I4945" s="92">
        <v>0.28000000000000003</v>
      </c>
      <c r="J4945" s="78">
        <f t="shared" si="159"/>
        <v>3152.88</v>
      </c>
    </row>
    <row r="4946" spans="1:10" ht="29">
      <c r="A4946" s="34">
        <f t="shared" si="158"/>
        <v>4942</v>
      </c>
      <c r="B4946" s="81" t="s">
        <v>186</v>
      </c>
      <c r="C4946" s="81" t="s">
        <v>10128</v>
      </c>
      <c r="D4946" s="81" t="s">
        <v>10129</v>
      </c>
      <c r="E4946" s="81">
        <v>1</v>
      </c>
      <c r="F4946" s="81" t="s">
        <v>6870</v>
      </c>
      <c r="G4946" s="81">
        <v>1</v>
      </c>
      <c r="H4946" s="82">
        <v>4379</v>
      </c>
      <c r="I4946" s="92">
        <v>0.28000000000000003</v>
      </c>
      <c r="J4946" s="78">
        <f t="shared" si="159"/>
        <v>3152.88</v>
      </c>
    </row>
    <row r="4947" spans="1:10" ht="29">
      <c r="A4947" s="34">
        <f t="shared" si="158"/>
        <v>4943</v>
      </c>
      <c r="B4947" s="81" t="s">
        <v>186</v>
      </c>
      <c r="C4947" s="81" t="s">
        <v>10130</v>
      </c>
      <c r="D4947" s="81" t="s">
        <v>10131</v>
      </c>
      <c r="E4947" s="81">
        <v>1</v>
      </c>
      <c r="F4947" s="81" t="s">
        <v>6870</v>
      </c>
      <c r="G4947" s="81">
        <v>1</v>
      </c>
      <c r="H4947" s="82">
        <v>4100</v>
      </c>
      <c r="I4947" s="92">
        <v>0.28000000000000003</v>
      </c>
      <c r="J4947" s="78">
        <f t="shared" si="159"/>
        <v>2952</v>
      </c>
    </row>
    <row r="4948" spans="1:10" ht="29">
      <c r="A4948" s="34">
        <f t="shared" si="158"/>
        <v>4944</v>
      </c>
      <c r="B4948" s="81" t="s">
        <v>186</v>
      </c>
      <c r="C4948" s="81" t="s">
        <v>10132</v>
      </c>
      <c r="D4948" s="81" t="s">
        <v>10133</v>
      </c>
      <c r="E4948" s="81">
        <v>1</v>
      </c>
      <c r="F4948" s="81" t="s">
        <v>6870</v>
      </c>
      <c r="G4948" s="81">
        <v>1</v>
      </c>
      <c r="H4948" s="82">
        <v>3098</v>
      </c>
      <c r="I4948" s="92">
        <v>0.28000000000000003</v>
      </c>
      <c r="J4948" s="78">
        <f t="shared" si="159"/>
        <v>2230.56</v>
      </c>
    </row>
    <row r="4949" spans="1:10" ht="29">
      <c r="A4949" s="34">
        <f t="shared" si="158"/>
        <v>4945</v>
      </c>
      <c r="B4949" s="81" t="s">
        <v>186</v>
      </c>
      <c r="C4949" s="81" t="s">
        <v>10134</v>
      </c>
      <c r="D4949" s="81" t="s">
        <v>10135</v>
      </c>
      <c r="E4949" s="81">
        <v>1</v>
      </c>
      <c r="F4949" s="81" t="s">
        <v>6870</v>
      </c>
      <c r="G4949" s="81">
        <v>1</v>
      </c>
      <c r="H4949" s="82">
        <v>3655</v>
      </c>
      <c r="I4949" s="92">
        <v>0.28000000000000003</v>
      </c>
      <c r="J4949" s="78">
        <f t="shared" si="159"/>
        <v>2631.6</v>
      </c>
    </row>
    <row r="4950" spans="1:10" ht="29">
      <c r="A4950" s="34">
        <f t="shared" si="158"/>
        <v>4946</v>
      </c>
      <c r="B4950" s="81" t="s">
        <v>186</v>
      </c>
      <c r="C4950" s="81" t="s">
        <v>10136</v>
      </c>
      <c r="D4950" s="81" t="s">
        <v>10137</v>
      </c>
      <c r="E4950" s="81">
        <v>1</v>
      </c>
      <c r="F4950" s="81" t="s">
        <v>6870</v>
      </c>
      <c r="G4950" s="81">
        <v>1</v>
      </c>
      <c r="H4950" s="82">
        <v>4836</v>
      </c>
      <c r="I4950" s="92">
        <v>0.28000000000000003</v>
      </c>
      <c r="J4950" s="78">
        <f t="shared" si="159"/>
        <v>3481.92</v>
      </c>
    </row>
    <row r="4951" spans="1:10" ht="29">
      <c r="A4951" s="34">
        <f t="shared" ref="A4951:A5014" si="160">SUM(A4950+1)</f>
        <v>4947</v>
      </c>
      <c r="B4951" s="81" t="s">
        <v>186</v>
      </c>
      <c r="C4951" s="81" t="s">
        <v>10138</v>
      </c>
      <c r="D4951" s="81" t="s">
        <v>10139</v>
      </c>
      <c r="E4951" s="81">
        <v>1</v>
      </c>
      <c r="F4951" s="81" t="s">
        <v>6870</v>
      </c>
      <c r="G4951" s="81">
        <v>1</v>
      </c>
      <c r="H4951" s="82">
        <v>4836</v>
      </c>
      <c r="I4951" s="92">
        <v>0.28000000000000003</v>
      </c>
      <c r="J4951" s="78">
        <f t="shared" si="159"/>
        <v>3481.92</v>
      </c>
    </row>
    <row r="4952" spans="1:10" ht="29">
      <c r="A4952" s="34">
        <f t="shared" si="160"/>
        <v>4948</v>
      </c>
      <c r="B4952" s="81" t="s">
        <v>186</v>
      </c>
      <c r="C4952" s="81" t="s">
        <v>10140</v>
      </c>
      <c r="D4952" s="81" t="s">
        <v>10141</v>
      </c>
      <c r="E4952" s="81">
        <v>1</v>
      </c>
      <c r="F4952" s="81" t="s">
        <v>6870</v>
      </c>
      <c r="G4952" s="81">
        <v>1</v>
      </c>
      <c r="H4952" s="82">
        <v>3822</v>
      </c>
      <c r="I4952" s="92">
        <v>0.28000000000000003</v>
      </c>
      <c r="J4952" s="78">
        <f t="shared" si="159"/>
        <v>2751.8399999999997</v>
      </c>
    </row>
    <row r="4953" spans="1:10" ht="29">
      <c r="A4953" s="34">
        <f t="shared" si="160"/>
        <v>4949</v>
      </c>
      <c r="B4953" s="81" t="s">
        <v>186</v>
      </c>
      <c r="C4953" s="81" t="s">
        <v>10142</v>
      </c>
      <c r="D4953" s="81" t="s">
        <v>10143</v>
      </c>
      <c r="E4953" s="81">
        <v>1</v>
      </c>
      <c r="F4953" s="81" t="s">
        <v>6870</v>
      </c>
      <c r="G4953" s="81">
        <v>1</v>
      </c>
      <c r="H4953" s="82">
        <v>4379</v>
      </c>
      <c r="I4953" s="92">
        <v>0.28000000000000003</v>
      </c>
      <c r="J4953" s="78">
        <f t="shared" si="159"/>
        <v>3152.88</v>
      </c>
    </row>
    <row r="4954" spans="1:10" ht="29">
      <c r="A4954" s="34">
        <f t="shared" si="160"/>
        <v>4950</v>
      </c>
      <c r="B4954" s="81" t="s">
        <v>186</v>
      </c>
      <c r="C4954" s="81" t="s">
        <v>10144</v>
      </c>
      <c r="D4954" s="81" t="s">
        <v>10145</v>
      </c>
      <c r="E4954" s="81">
        <v>1</v>
      </c>
      <c r="F4954" s="81" t="s">
        <v>6870</v>
      </c>
      <c r="G4954" s="81">
        <v>1</v>
      </c>
      <c r="H4954" s="82">
        <v>4379</v>
      </c>
      <c r="I4954" s="92">
        <v>0.28000000000000003</v>
      </c>
      <c r="J4954" s="78">
        <f t="shared" si="159"/>
        <v>3152.88</v>
      </c>
    </row>
    <row r="4955" spans="1:10" ht="29">
      <c r="A4955" s="34">
        <f t="shared" si="160"/>
        <v>4951</v>
      </c>
      <c r="B4955" s="81" t="s">
        <v>186</v>
      </c>
      <c r="C4955" s="81" t="s">
        <v>10146</v>
      </c>
      <c r="D4955" s="81" t="s">
        <v>10147</v>
      </c>
      <c r="E4955" s="81">
        <v>1</v>
      </c>
      <c r="F4955" s="81" t="s">
        <v>6870</v>
      </c>
      <c r="G4955" s="81">
        <v>1</v>
      </c>
      <c r="H4955" s="82">
        <v>3042</v>
      </c>
      <c r="I4955" s="92">
        <v>0.28000000000000003</v>
      </c>
      <c r="J4955" s="78">
        <f t="shared" si="159"/>
        <v>2190.2399999999998</v>
      </c>
    </row>
    <row r="4956" spans="1:10" ht="29">
      <c r="A4956" s="34">
        <f t="shared" si="160"/>
        <v>4952</v>
      </c>
      <c r="B4956" s="81" t="s">
        <v>186</v>
      </c>
      <c r="C4956" s="81" t="s">
        <v>10148</v>
      </c>
      <c r="D4956" s="81" t="s">
        <v>10149</v>
      </c>
      <c r="E4956" s="81">
        <v>1</v>
      </c>
      <c r="F4956" s="81" t="s">
        <v>6870</v>
      </c>
      <c r="G4956" s="81">
        <v>1</v>
      </c>
      <c r="H4956" s="82">
        <v>2585</v>
      </c>
      <c r="I4956" s="92">
        <v>0.28000000000000003</v>
      </c>
      <c r="J4956" s="78">
        <f t="shared" si="159"/>
        <v>1861.1999999999998</v>
      </c>
    </row>
    <row r="4957" spans="1:10" ht="29">
      <c r="A4957" s="34">
        <f t="shared" si="160"/>
        <v>4953</v>
      </c>
      <c r="B4957" s="81" t="s">
        <v>186</v>
      </c>
      <c r="C4957" s="81" t="s">
        <v>10150</v>
      </c>
      <c r="D4957" s="81" t="s">
        <v>10151</v>
      </c>
      <c r="E4957" s="81">
        <v>1</v>
      </c>
      <c r="F4957" s="81" t="s">
        <v>6870</v>
      </c>
      <c r="G4957" s="81">
        <v>1</v>
      </c>
      <c r="H4957" s="82">
        <v>2474</v>
      </c>
      <c r="I4957" s="92">
        <v>0.28000000000000003</v>
      </c>
      <c r="J4957" s="78">
        <f t="shared" si="159"/>
        <v>1781.28</v>
      </c>
    </row>
    <row r="4958" spans="1:10" ht="15.5">
      <c r="A4958" s="34">
        <f t="shared" si="160"/>
        <v>4954</v>
      </c>
      <c r="B4958" s="81" t="s">
        <v>186</v>
      </c>
      <c r="C4958" s="81" t="s">
        <v>10152</v>
      </c>
      <c r="D4958" s="81" t="s">
        <v>10153</v>
      </c>
      <c r="E4958" s="81">
        <v>1</v>
      </c>
      <c r="F4958" s="81" t="s">
        <v>6870</v>
      </c>
      <c r="G4958" s="81">
        <v>1</v>
      </c>
      <c r="H4958" s="82">
        <v>2028</v>
      </c>
      <c r="I4958" s="92">
        <v>0.28000000000000003</v>
      </c>
      <c r="J4958" s="78">
        <f t="shared" si="159"/>
        <v>1460.1599999999999</v>
      </c>
    </row>
    <row r="4959" spans="1:10" ht="29">
      <c r="A4959" s="34">
        <f t="shared" si="160"/>
        <v>4955</v>
      </c>
      <c r="B4959" s="81" t="s">
        <v>186</v>
      </c>
      <c r="C4959" s="81" t="s">
        <v>10154</v>
      </c>
      <c r="D4959" s="81" t="s">
        <v>10155</v>
      </c>
      <c r="E4959" s="81">
        <v>1</v>
      </c>
      <c r="F4959" s="81" t="s">
        <v>6870</v>
      </c>
      <c r="G4959" s="81">
        <v>1</v>
      </c>
      <c r="H4959" s="82">
        <v>3766</v>
      </c>
      <c r="I4959" s="92">
        <v>0.28000000000000003</v>
      </c>
      <c r="J4959" s="78">
        <f t="shared" si="159"/>
        <v>2711.52</v>
      </c>
    </row>
    <row r="4960" spans="1:10" ht="29">
      <c r="A4960" s="34">
        <f t="shared" si="160"/>
        <v>4956</v>
      </c>
      <c r="B4960" s="81" t="s">
        <v>186</v>
      </c>
      <c r="C4960" s="81" t="s">
        <v>10156</v>
      </c>
      <c r="D4960" s="81" t="s">
        <v>10157</v>
      </c>
      <c r="E4960" s="81">
        <v>1</v>
      </c>
      <c r="F4960" s="81" t="s">
        <v>6870</v>
      </c>
      <c r="G4960" s="81">
        <v>1</v>
      </c>
      <c r="H4960" s="82">
        <v>3321</v>
      </c>
      <c r="I4960" s="92">
        <v>0.28000000000000003</v>
      </c>
      <c r="J4960" s="78">
        <f t="shared" si="159"/>
        <v>2391.12</v>
      </c>
    </row>
    <row r="4961" spans="1:10" ht="29">
      <c r="A4961" s="34">
        <f t="shared" si="160"/>
        <v>4957</v>
      </c>
      <c r="B4961" s="81" t="s">
        <v>186</v>
      </c>
      <c r="C4961" s="81" t="s">
        <v>10158</v>
      </c>
      <c r="D4961" s="81" t="s">
        <v>10159</v>
      </c>
      <c r="E4961" s="81">
        <v>1</v>
      </c>
      <c r="F4961" s="81" t="s">
        <v>6870</v>
      </c>
      <c r="G4961" s="81">
        <v>1</v>
      </c>
      <c r="H4961" s="82">
        <v>3209</v>
      </c>
      <c r="I4961" s="92">
        <v>0.28000000000000003</v>
      </c>
      <c r="J4961" s="78">
        <f t="shared" si="159"/>
        <v>2310.48</v>
      </c>
    </row>
    <row r="4962" spans="1:10" ht="29">
      <c r="A4962" s="34">
        <f t="shared" si="160"/>
        <v>4958</v>
      </c>
      <c r="B4962" s="81" t="s">
        <v>186</v>
      </c>
      <c r="C4962" s="81" t="s">
        <v>10160</v>
      </c>
      <c r="D4962" s="81" t="s">
        <v>10161</v>
      </c>
      <c r="E4962" s="81">
        <v>1</v>
      </c>
      <c r="F4962" s="81" t="s">
        <v>6870</v>
      </c>
      <c r="G4962" s="81">
        <v>1</v>
      </c>
      <c r="H4962" s="82">
        <v>3766</v>
      </c>
      <c r="I4962" s="92">
        <v>0.28000000000000003</v>
      </c>
      <c r="J4962" s="78">
        <f t="shared" si="159"/>
        <v>2711.52</v>
      </c>
    </row>
    <row r="4963" spans="1:10" ht="29">
      <c r="A4963" s="34">
        <f t="shared" si="160"/>
        <v>4959</v>
      </c>
      <c r="B4963" s="81" t="s">
        <v>186</v>
      </c>
      <c r="C4963" s="81" t="s">
        <v>10162</v>
      </c>
      <c r="D4963" s="81" t="s">
        <v>10163</v>
      </c>
      <c r="E4963" s="81">
        <v>1</v>
      </c>
      <c r="F4963" s="81" t="s">
        <v>6870</v>
      </c>
      <c r="G4963" s="81">
        <v>1</v>
      </c>
      <c r="H4963" s="82">
        <v>3766</v>
      </c>
      <c r="I4963" s="92">
        <v>0.28000000000000003</v>
      </c>
      <c r="J4963" s="78">
        <f t="shared" si="159"/>
        <v>2711.52</v>
      </c>
    </row>
    <row r="4964" spans="1:10" ht="29">
      <c r="A4964" s="34">
        <f t="shared" si="160"/>
        <v>4960</v>
      </c>
      <c r="B4964" s="81" t="s">
        <v>186</v>
      </c>
      <c r="C4964" s="81" t="s">
        <v>10164</v>
      </c>
      <c r="D4964" s="81" t="s">
        <v>10165</v>
      </c>
      <c r="E4964" s="81">
        <v>1</v>
      </c>
      <c r="F4964" s="81" t="s">
        <v>6870</v>
      </c>
      <c r="G4964" s="81">
        <v>1</v>
      </c>
      <c r="H4964" s="82">
        <v>2752</v>
      </c>
      <c r="I4964" s="92">
        <v>0.28000000000000003</v>
      </c>
      <c r="J4964" s="78">
        <f t="shared" si="159"/>
        <v>1981.4399999999998</v>
      </c>
    </row>
    <row r="4965" spans="1:10" ht="29">
      <c r="A4965" s="34">
        <f t="shared" si="160"/>
        <v>4961</v>
      </c>
      <c r="B4965" s="81" t="s">
        <v>186</v>
      </c>
      <c r="C4965" s="81" t="s">
        <v>10166</v>
      </c>
      <c r="D4965" s="81" t="s">
        <v>10167</v>
      </c>
      <c r="E4965" s="81">
        <v>1</v>
      </c>
      <c r="F4965" s="81" t="s">
        <v>6870</v>
      </c>
      <c r="G4965" s="81">
        <v>1</v>
      </c>
      <c r="H4965" s="82">
        <v>3321</v>
      </c>
      <c r="I4965" s="92">
        <v>0.28000000000000003</v>
      </c>
      <c r="J4965" s="78">
        <f t="shared" si="159"/>
        <v>2391.12</v>
      </c>
    </row>
    <row r="4966" spans="1:10" ht="29">
      <c r="A4966" s="34">
        <f t="shared" si="160"/>
        <v>4962</v>
      </c>
      <c r="B4966" s="81" t="s">
        <v>186</v>
      </c>
      <c r="C4966" s="81" t="s">
        <v>10168</v>
      </c>
      <c r="D4966" s="81" t="s">
        <v>10169</v>
      </c>
      <c r="E4966" s="81">
        <v>1</v>
      </c>
      <c r="F4966" s="81" t="s">
        <v>6870</v>
      </c>
      <c r="G4966" s="81">
        <v>1</v>
      </c>
      <c r="H4966" s="82">
        <v>3321</v>
      </c>
      <c r="I4966" s="92">
        <v>0.28000000000000003</v>
      </c>
      <c r="J4966" s="78">
        <f t="shared" si="159"/>
        <v>2391.12</v>
      </c>
    </row>
    <row r="4967" spans="1:10" ht="29">
      <c r="A4967" s="34">
        <f t="shared" si="160"/>
        <v>4963</v>
      </c>
      <c r="B4967" s="81" t="s">
        <v>186</v>
      </c>
      <c r="C4967" s="81" t="s">
        <v>10170</v>
      </c>
      <c r="D4967" s="81" t="s">
        <v>10171</v>
      </c>
      <c r="E4967" s="81">
        <v>1</v>
      </c>
      <c r="F4967" s="81" t="s">
        <v>6870</v>
      </c>
      <c r="G4967" s="81">
        <v>1</v>
      </c>
      <c r="H4967" s="82">
        <v>3376</v>
      </c>
      <c r="I4967" s="92">
        <v>0.28000000000000003</v>
      </c>
      <c r="J4967" s="78">
        <f t="shared" si="159"/>
        <v>2430.7199999999998</v>
      </c>
    </row>
    <row r="4968" spans="1:10" ht="29">
      <c r="A4968" s="34">
        <f t="shared" si="160"/>
        <v>4964</v>
      </c>
      <c r="B4968" s="81" t="s">
        <v>186</v>
      </c>
      <c r="C4968" s="81" t="s">
        <v>10172</v>
      </c>
      <c r="D4968" s="81" t="s">
        <v>10173</v>
      </c>
      <c r="E4968" s="81">
        <v>1</v>
      </c>
      <c r="F4968" s="81" t="s">
        <v>6870</v>
      </c>
      <c r="G4968" s="81">
        <v>1</v>
      </c>
      <c r="H4968" s="82">
        <v>2920</v>
      </c>
      <c r="I4968" s="92">
        <v>0.28000000000000003</v>
      </c>
      <c r="J4968" s="78">
        <f t="shared" si="159"/>
        <v>2102.4</v>
      </c>
    </row>
    <row r="4969" spans="1:10" ht="29">
      <c r="A4969" s="34">
        <f t="shared" si="160"/>
        <v>4965</v>
      </c>
      <c r="B4969" s="81" t="s">
        <v>186</v>
      </c>
      <c r="C4969" s="81" t="s">
        <v>10174</v>
      </c>
      <c r="D4969" s="81" t="s">
        <v>10175</v>
      </c>
      <c r="E4969" s="81">
        <v>1</v>
      </c>
      <c r="F4969" s="81" t="s">
        <v>6870</v>
      </c>
      <c r="G4969" s="81">
        <v>1</v>
      </c>
      <c r="H4969" s="82">
        <v>2808</v>
      </c>
      <c r="I4969" s="92">
        <v>0.28000000000000003</v>
      </c>
      <c r="J4969" s="78">
        <f t="shared" si="159"/>
        <v>2021.76</v>
      </c>
    </row>
    <row r="4970" spans="1:10" ht="15.5">
      <c r="A4970" s="34">
        <f t="shared" si="160"/>
        <v>4966</v>
      </c>
      <c r="B4970" s="81" t="s">
        <v>186</v>
      </c>
      <c r="C4970" s="81" t="s">
        <v>10176</v>
      </c>
      <c r="D4970" s="81" t="s">
        <v>10177</v>
      </c>
      <c r="E4970" s="81">
        <v>1</v>
      </c>
      <c r="F4970" s="81" t="s">
        <v>6870</v>
      </c>
      <c r="G4970" s="81">
        <v>1</v>
      </c>
      <c r="H4970" s="82">
        <v>2362</v>
      </c>
      <c r="I4970" s="92">
        <v>0.28000000000000003</v>
      </c>
      <c r="J4970" s="78">
        <f t="shared" si="159"/>
        <v>1700.6399999999999</v>
      </c>
    </row>
    <row r="4971" spans="1:10" ht="29">
      <c r="A4971" s="34">
        <f t="shared" si="160"/>
        <v>4967</v>
      </c>
      <c r="B4971" s="81" t="s">
        <v>186</v>
      </c>
      <c r="C4971" s="81" t="s">
        <v>10178</v>
      </c>
      <c r="D4971" s="81" t="s">
        <v>10179</v>
      </c>
      <c r="E4971" s="81">
        <v>1</v>
      </c>
      <c r="F4971" s="81" t="s">
        <v>6870</v>
      </c>
      <c r="G4971" s="81">
        <v>1</v>
      </c>
      <c r="H4971" s="82">
        <v>4100</v>
      </c>
      <c r="I4971" s="92">
        <v>0.28000000000000003</v>
      </c>
      <c r="J4971" s="78">
        <f t="shared" si="159"/>
        <v>2952</v>
      </c>
    </row>
    <row r="4972" spans="1:10" ht="29">
      <c r="A4972" s="34">
        <f t="shared" si="160"/>
        <v>4968</v>
      </c>
      <c r="B4972" s="81" t="s">
        <v>186</v>
      </c>
      <c r="C4972" s="81" t="s">
        <v>10180</v>
      </c>
      <c r="D4972" s="81" t="s">
        <v>10181</v>
      </c>
      <c r="E4972" s="81">
        <v>1</v>
      </c>
      <c r="F4972" s="81" t="s">
        <v>6870</v>
      </c>
      <c r="G4972" s="81">
        <v>1</v>
      </c>
      <c r="H4972" s="82">
        <v>3655</v>
      </c>
      <c r="I4972" s="92">
        <v>0.28000000000000003</v>
      </c>
      <c r="J4972" s="78">
        <f t="shared" si="159"/>
        <v>2631.6</v>
      </c>
    </row>
    <row r="4973" spans="1:10" ht="29">
      <c r="A4973" s="34">
        <f t="shared" si="160"/>
        <v>4969</v>
      </c>
      <c r="B4973" s="81" t="s">
        <v>186</v>
      </c>
      <c r="C4973" s="81" t="s">
        <v>10182</v>
      </c>
      <c r="D4973" s="81" t="s">
        <v>10183</v>
      </c>
      <c r="E4973" s="81">
        <v>1</v>
      </c>
      <c r="F4973" s="81" t="s">
        <v>6870</v>
      </c>
      <c r="G4973" s="81">
        <v>1</v>
      </c>
      <c r="H4973" s="82">
        <v>3543</v>
      </c>
      <c r="I4973" s="92">
        <v>0.28000000000000003</v>
      </c>
      <c r="J4973" s="78">
        <f t="shared" si="159"/>
        <v>2550.96</v>
      </c>
    </row>
    <row r="4974" spans="1:10" ht="29">
      <c r="A4974" s="34">
        <f t="shared" si="160"/>
        <v>4970</v>
      </c>
      <c r="B4974" s="81" t="s">
        <v>186</v>
      </c>
      <c r="C4974" s="81" t="s">
        <v>10184</v>
      </c>
      <c r="D4974" s="81" t="s">
        <v>10185</v>
      </c>
      <c r="E4974" s="81">
        <v>1</v>
      </c>
      <c r="F4974" s="81" t="s">
        <v>6870</v>
      </c>
      <c r="G4974" s="81">
        <v>1</v>
      </c>
      <c r="H4974" s="82">
        <v>4100</v>
      </c>
      <c r="I4974" s="92">
        <v>0.28000000000000003</v>
      </c>
      <c r="J4974" s="78">
        <f t="shared" si="159"/>
        <v>2952</v>
      </c>
    </row>
    <row r="4975" spans="1:10" ht="29">
      <c r="A4975" s="34">
        <f t="shared" si="160"/>
        <v>4971</v>
      </c>
      <c r="B4975" s="81" t="s">
        <v>186</v>
      </c>
      <c r="C4975" s="81" t="s">
        <v>10186</v>
      </c>
      <c r="D4975" s="81" t="s">
        <v>10187</v>
      </c>
      <c r="E4975" s="81">
        <v>1</v>
      </c>
      <c r="F4975" s="81" t="s">
        <v>6870</v>
      </c>
      <c r="G4975" s="81">
        <v>1</v>
      </c>
      <c r="H4975" s="82">
        <v>4100</v>
      </c>
      <c r="I4975" s="92">
        <v>0.28000000000000003</v>
      </c>
      <c r="J4975" s="78">
        <f t="shared" si="159"/>
        <v>2952</v>
      </c>
    </row>
    <row r="4976" spans="1:10" ht="29">
      <c r="A4976" s="34">
        <f t="shared" si="160"/>
        <v>4972</v>
      </c>
      <c r="B4976" s="81" t="s">
        <v>186</v>
      </c>
      <c r="C4976" s="81" t="s">
        <v>10188</v>
      </c>
      <c r="D4976" s="81" t="s">
        <v>10189</v>
      </c>
      <c r="E4976" s="81">
        <v>1</v>
      </c>
      <c r="F4976" s="81" t="s">
        <v>6870</v>
      </c>
      <c r="G4976" s="81">
        <v>1</v>
      </c>
      <c r="H4976" s="82">
        <v>3098</v>
      </c>
      <c r="I4976" s="92">
        <v>0.28000000000000003</v>
      </c>
      <c r="J4976" s="78">
        <f t="shared" si="159"/>
        <v>2230.56</v>
      </c>
    </row>
    <row r="4977" spans="1:10" ht="29">
      <c r="A4977" s="34">
        <f t="shared" si="160"/>
        <v>4973</v>
      </c>
      <c r="B4977" s="81" t="s">
        <v>186</v>
      </c>
      <c r="C4977" s="81" t="s">
        <v>10190</v>
      </c>
      <c r="D4977" s="81" t="s">
        <v>10191</v>
      </c>
      <c r="E4977" s="81">
        <v>1</v>
      </c>
      <c r="F4977" s="81" t="s">
        <v>6870</v>
      </c>
      <c r="G4977" s="81">
        <v>1</v>
      </c>
      <c r="H4977" s="82">
        <v>3655</v>
      </c>
      <c r="I4977" s="92">
        <v>0.28000000000000003</v>
      </c>
      <c r="J4977" s="78">
        <f t="shared" ref="J4977:J5040" si="161">H4977*(1-I4977)</f>
        <v>2631.6</v>
      </c>
    </row>
    <row r="4978" spans="1:10" ht="29">
      <c r="A4978" s="34">
        <f t="shared" si="160"/>
        <v>4974</v>
      </c>
      <c r="B4978" s="81" t="s">
        <v>186</v>
      </c>
      <c r="C4978" s="81" t="s">
        <v>10192</v>
      </c>
      <c r="D4978" s="81" t="s">
        <v>10193</v>
      </c>
      <c r="E4978" s="81">
        <v>1</v>
      </c>
      <c r="F4978" s="81" t="s">
        <v>6870</v>
      </c>
      <c r="G4978" s="81">
        <v>1</v>
      </c>
      <c r="H4978" s="82">
        <v>3655</v>
      </c>
      <c r="I4978" s="92">
        <v>0.28000000000000003</v>
      </c>
      <c r="J4978" s="78">
        <f t="shared" si="161"/>
        <v>2631.6</v>
      </c>
    </row>
    <row r="4979" spans="1:10" ht="29">
      <c r="A4979" s="34">
        <f t="shared" si="160"/>
        <v>4975</v>
      </c>
      <c r="B4979" s="81" t="s">
        <v>186</v>
      </c>
      <c r="C4979" s="81" t="s">
        <v>10194</v>
      </c>
      <c r="D4979" s="81" t="s">
        <v>10195</v>
      </c>
      <c r="E4979" s="81">
        <v>1</v>
      </c>
      <c r="F4979" s="81" t="s">
        <v>6870</v>
      </c>
      <c r="G4979" s="81">
        <v>1</v>
      </c>
      <c r="H4979" s="82">
        <v>5616</v>
      </c>
      <c r="I4979" s="92">
        <v>0.28000000000000003</v>
      </c>
      <c r="J4979" s="78">
        <f t="shared" si="161"/>
        <v>4043.52</v>
      </c>
    </row>
    <row r="4980" spans="1:10" ht="29">
      <c r="A4980" s="34">
        <f t="shared" si="160"/>
        <v>4976</v>
      </c>
      <c r="B4980" s="81" t="s">
        <v>186</v>
      </c>
      <c r="C4980" s="81" t="s">
        <v>10196</v>
      </c>
      <c r="D4980" s="81" t="s">
        <v>10197</v>
      </c>
      <c r="E4980" s="81">
        <v>1</v>
      </c>
      <c r="F4980" s="81" t="s">
        <v>6870</v>
      </c>
      <c r="G4980" s="81">
        <v>1</v>
      </c>
      <c r="H4980" s="82">
        <v>5170</v>
      </c>
      <c r="I4980" s="92">
        <v>0.28000000000000003</v>
      </c>
      <c r="J4980" s="78">
        <f t="shared" si="161"/>
        <v>3722.3999999999996</v>
      </c>
    </row>
    <row r="4981" spans="1:10" ht="29">
      <c r="A4981" s="34">
        <f t="shared" si="160"/>
        <v>4977</v>
      </c>
      <c r="B4981" s="81" t="s">
        <v>186</v>
      </c>
      <c r="C4981" s="81" t="s">
        <v>10198</v>
      </c>
      <c r="D4981" s="81" t="s">
        <v>10199</v>
      </c>
      <c r="E4981" s="81">
        <v>1</v>
      </c>
      <c r="F4981" s="81" t="s">
        <v>6870</v>
      </c>
      <c r="G4981" s="81">
        <v>1</v>
      </c>
      <c r="H4981" s="82">
        <v>6295</v>
      </c>
      <c r="I4981" s="92">
        <v>0.28000000000000003</v>
      </c>
      <c r="J4981" s="78">
        <f t="shared" si="161"/>
        <v>4532.3999999999996</v>
      </c>
    </row>
    <row r="4982" spans="1:10" ht="29">
      <c r="A4982" s="34">
        <f t="shared" si="160"/>
        <v>4978</v>
      </c>
      <c r="B4982" s="81" t="s">
        <v>186</v>
      </c>
      <c r="C4982" s="81" t="s">
        <v>10200</v>
      </c>
      <c r="D4982" s="81" t="s">
        <v>10201</v>
      </c>
      <c r="E4982" s="81">
        <v>1</v>
      </c>
      <c r="F4982" s="81" t="s">
        <v>6870</v>
      </c>
      <c r="G4982" s="81">
        <v>1</v>
      </c>
      <c r="H4982" s="82">
        <v>5839</v>
      </c>
      <c r="I4982" s="92">
        <v>0.28000000000000003</v>
      </c>
      <c r="J4982" s="78">
        <f t="shared" si="161"/>
        <v>4204.08</v>
      </c>
    </row>
    <row r="4983" spans="1:10" ht="29">
      <c r="A4983" s="34">
        <f t="shared" si="160"/>
        <v>4979</v>
      </c>
      <c r="B4983" s="81" t="s">
        <v>186</v>
      </c>
      <c r="C4983" s="81" t="s">
        <v>10202</v>
      </c>
      <c r="D4983" s="81" t="s">
        <v>10203</v>
      </c>
      <c r="E4983" s="81">
        <v>1</v>
      </c>
      <c r="F4983" s="81" t="s">
        <v>6870</v>
      </c>
      <c r="G4983" s="81">
        <v>1</v>
      </c>
      <c r="H4983" s="82">
        <v>5059</v>
      </c>
      <c r="I4983" s="92">
        <v>0.28000000000000003</v>
      </c>
      <c r="J4983" s="78">
        <f t="shared" si="161"/>
        <v>3642.48</v>
      </c>
    </row>
    <row r="4984" spans="1:10" ht="29">
      <c r="A4984" s="34">
        <f t="shared" si="160"/>
        <v>4980</v>
      </c>
      <c r="B4984" s="81" t="s">
        <v>186</v>
      </c>
      <c r="C4984" s="81" t="s">
        <v>10204</v>
      </c>
      <c r="D4984" s="81" t="s">
        <v>10205</v>
      </c>
      <c r="E4984" s="81">
        <v>1</v>
      </c>
      <c r="F4984" s="81" t="s">
        <v>6870</v>
      </c>
      <c r="G4984" s="81">
        <v>1</v>
      </c>
      <c r="H4984" s="82">
        <v>4613</v>
      </c>
      <c r="I4984" s="92">
        <v>0.28000000000000003</v>
      </c>
      <c r="J4984" s="78">
        <f t="shared" si="161"/>
        <v>3321.3599999999997</v>
      </c>
    </row>
    <row r="4985" spans="1:10" ht="29">
      <c r="A4985" s="34">
        <f t="shared" si="160"/>
        <v>4981</v>
      </c>
      <c r="B4985" s="81" t="s">
        <v>186</v>
      </c>
      <c r="C4985" s="81" t="s">
        <v>10206</v>
      </c>
      <c r="D4985" s="81" t="s">
        <v>10207</v>
      </c>
      <c r="E4985" s="81">
        <v>1</v>
      </c>
      <c r="F4985" s="81" t="s">
        <v>6870</v>
      </c>
      <c r="G4985" s="81">
        <v>1</v>
      </c>
      <c r="H4985" s="82">
        <v>4780</v>
      </c>
      <c r="I4985" s="92">
        <v>0.28000000000000003</v>
      </c>
      <c r="J4985" s="78">
        <f t="shared" si="161"/>
        <v>3441.6</v>
      </c>
    </row>
    <row r="4986" spans="1:10" ht="29">
      <c r="A4986" s="34">
        <f t="shared" si="160"/>
        <v>4982</v>
      </c>
      <c r="B4986" s="81" t="s">
        <v>186</v>
      </c>
      <c r="C4986" s="81" t="s">
        <v>10208</v>
      </c>
      <c r="D4986" s="81" t="s">
        <v>10209</v>
      </c>
      <c r="E4986" s="81">
        <v>1</v>
      </c>
      <c r="F4986" s="81" t="s">
        <v>6870</v>
      </c>
      <c r="G4986" s="81">
        <v>1</v>
      </c>
      <c r="H4986" s="82">
        <v>4323</v>
      </c>
      <c r="I4986" s="92">
        <v>0.28000000000000003</v>
      </c>
      <c r="J4986" s="78">
        <f t="shared" si="161"/>
        <v>3112.56</v>
      </c>
    </row>
    <row r="4987" spans="1:10" ht="29">
      <c r="A4987" s="34">
        <f t="shared" si="160"/>
        <v>4983</v>
      </c>
      <c r="B4987" s="81" t="s">
        <v>186</v>
      </c>
      <c r="C4987" s="81" t="s">
        <v>10210</v>
      </c>
      <c r="D4987" s="81" t="s">
        <v>10211</v>
      </c>
      <c r="E4987" s="81">
        <v>1</v>
      </c>
      <c r="F4987" s="81" t="s">
        <v>6870</v>
      </c>
      <c r="G4987" s="81">
        <v>1</v>
      </c>
      <c r="H4987" s="82">
        <v>3543</v>
      </c>
      <c r="I4987" s="92">
        <v>0.28000000000000003</v>
      </c>
      <c r="J4987" s="78">
        <f t="shared" si="161"/>
        <v>2550.96</v>
      </c>
    </row>
    <row r="4988" spans="1:10" ht="15.5">
      <c r="A4988" s="34">
        <f t="shared" si="160"/>
        <v>4984</v>
      </c>
      <c r="B4988" s="81" t="s">
        <v>186</v>
      </c>
      <c r="C4988" s="81" t="s">
        <v>10212</v>
      </c>
      <c r="D4988" s="81" t="s">
        <v>10213</v>
      </c>
      <c r="E4988" s="81">
        <v>1</v>
      </c>
      <c r="F4988" s="81" t="s">
        <v>6870</v>
      </c>
      <c r="G4988" s="81">
        <v>1</v>
      </c>
      <c r="H4988" s="82">
        <v>3098</v>
      </c>
      <c r="I4988" s="92">
        <v>0.28000000000000003</v>
      </c>
      <c r="J4988" s="78">
        <f t="shared" si="161"/>
        <v>2230.56</v>
      </c>
    </row>
    <row r="4989" spans="1:10" ht="29">
      <c r="A4989" s="34">
        <f t="shared" si="160"/>
        <v>4985</v>
      </c>
      <c r="B4989" s="81" t="s">
        <v>186</v>
      </c>
      <c r="C4989" s="81" t="s">
        <v>10214</v>
      </c>
      <c r="D4989" s="81" t="s">
        <v>10215</v>
      </c>
      <c r="E4989" s="81">
        <v>1</v>
      </c>
      <c r="F4989" s="81" t="s">
        <v>6870</v>
      </c>
      <c r="G4989" s="81">
        <v>1</v>
      </c>
      <c r="H4989" s="82">
        <v>4836</v>
      </c>
      <c r="I4989" s="92">
        <v>0.28000000000000003</v>
      </c>
      <c r="J4989" s="78">
        <f t="shared" si="161"/>
        <v>3481.92</v>
      </c>
    </row>
    <row r="4990" spans="1:10" ht="29">
      <c r="A4990" s="34">
        <f t="shared" si="160"/>
        <v>4986</v>
      </c>
      <c r="B4990" s="81" t="s">
        <v>186</v>
      </c>
      <c r="C4990" s="81" t="s">
        <v>10216</v>
      </c>
      <c r="D4990" s="81" t="s">
        <v>10217</v>
      </c>
      <c r="E4990" s="81">
        <v>1</v>
      </c>
      <c r="F4990" s="81" t="s">
        <v>6870</v>
      </c>
      <c r="G4990" s="81">
        <v>1</v>
      </c>
      <c r="H4990" s="82">
        <v>4379</v>
      </c>
      <c r="I4990" s="92">
        <v>0.28000000000000003</v>
      </c>
      <c r="J4990" s="78">
        <f t="shared" si="161"/>
        <v>3152.88</v>
      </c>
    </row>
    <row r="4991" spans="1:10" ht="29">
      <c r="A4991" s="34">
        <f t="shared" si="160"/>
        <v>4987</v>
      </c>
      <c r="B4991" s="81" t="s">
        <v>186</v>
      </c>
      <c r="C4991" s="81" t="s">
        <v>10218</v>
      </c>
      <c r="D4991" s="81" t="s">
        <v>10219</v>
      </c>
      <c r="E4991" s="81">
        <v>1</v>
      </c>
      <c r="F4991" s="81" t="s">
        <v>6870</v>
      </c>
      <c r="G4991" s="81">
        <v>1</v>
      </c>
      <c r="H4991" s="82">
        <v>5504</v>
      </c>
      <c r="I4991" s="92">
        <v>0.28000000000000003</v>
      </c>
      <c r="J4991" s="78">
        <f t="shared" si="161"/>
        <v>3962.8799999999997</v>
      </c>
    </row>
    <row r="4992" spans="1:10" ht="29">
      <c r="A4992" s="34">
        <f t="shared" si="160"/>
        <v>4988</v>
      </c>
      <c r="B4992" s="81" t="s">
        <v>186</v>
      </c>
      <c r="C4992" s="81" t="s">
        <v>10220</v>
      </c>
      <c r="D4992" s="81" t="s">
        <v>10221</v>
      </c>
      <c r="E4992" s="81">
        <v>1</v>
      </c>
      <c r="F4992" s="81" t="s">
        <v>6870</v>
      </c>
      <c r="G4992" s="81">
        <v>1</v>
      </c>
      <c r="H4992" s="82">
        <v>5059</v>
      </c>
      <c r="I4992" s="92">
        <v>0.28000000000000003</v>
      </c>
      <c r="J4992" s="78">
        <f t="shared" si="161"/>
        <v>3642.48</v>
      </c>
    </row>
    <row r="4993" spans="1:10" ht="29">
      <c r="A4993" s="34">
        <f t="shared" si="160"/>
        <v>4989</v>
      </c>
      <c r="B4993" s="81" t="s">
        <v>186</v>
      </c>
      <c r="C4993" s="81" t="s">
        <v>10222</v>
      </c>
      <c r="D4993" s="81" t="s">
        <v>10223</v>
      </c>
      <c r="E4993" s="81">
        <v>1</v>
      </c>
      <c r="F4993" s="81" t="s">
        <v>6870</v>
      </c>
      <c r="G4993" s="81">
        <v>1</v>
      </c>
      <c r="H4993" s="82">
        <v>4268</v>
      </c>
      <c r="I4993" s="92">
        <v>0.28000000000000003</v>
      </c>
      <c r="J4993" s="78">
        <f t="shared" si="161"/>
        <v>3072.96</v>
      </c>
    </row>
    <row r="4994" spans="1:10" ht="29">
      <c r="A4994" s="34">
        <f t="shared" si="160"/>
        <v>4990</v>
      </c>
      <c r="B4994" s="81" t="s">
        <v>186</v>
      </c>
      <c r="C4994" s="81" t="s">
        <v>10224</v>
      </c>
      <c r="D4994" s="81" t="s">
        <v>10225</v>
      </c>
      <c r="E4994" s="81">
        <v>1</v>
      </c>
      <c r="F4994" s="81" t="s">
        <v>6870</v>
      </c>
      <c r="G4994" s="81">
        <v>1</v>
      </c>
      <c r="H4994" s="82">
        <v>3822</v>
      </c>
      <c r="I4994" s="92">
        <v>0.28000000000000003</v>
      </c>
      <c r="J4994" s="78">
        <f t="shared" si="161"/>
        <v>2751.8399999999997</v>
      </c>
    </row>
    <row r="4995" spans="1:10" ht="29">
      <c r="A4995" s="34">
        <f t="shared" si="160"/>
        <v>4991</v>
      </c>
      <c r="B4995" s="81" t="s">
        <v>186</v>
      </c>
      <c r="C4995" s="81" t="s">
        <v>10226</v>
      </c>
      <c r="D4995" s="81" t="s">
        <v>10227</v>
      </c>
      <c r="E4995" s="81">
        <v>1</v>
      </c>
      <c r="F4995" s="81" t="s">
        <v>6870</v>
      </c>
      <c r="G4995" s="81">
        <v>1</v>
      </c>
      <c r="H4995" s="82">
        <v>2697</v>
      </c>
      <c r="I4995" s="92">
        <v>0.28000000000000003</v>
      </c>
      <c r="J4995" s="78">
        <f t="shared" si="161"/>
        <v>1941.84</v>
      </c>
    </row>
    <row r="4996" spans="1:10" ht="29">
      <c r="A4996" s="34">
        <f t="shared" si="160"/>
        <v>4992</v>
      </c>
      <c r="B4996" s="81" t="s">
        <v>186</v>
      </c>
      <c r="C4996" s="81" t="s">
        <v>10228</v>
      </c>
      <c r="D4996" s="81" t="s">
        <v>10229</v>
      </c>
      <c r="E4996" s="81">
        <v>1</v>
      </c>
      <c r="F4996" s="81" t="s">
        <v>6870</v>
      </c>
      <c r="G4996" s="81">
        <v>1</v>
      </c>
      <c r="H4996" s="82">
        <v>5894</v>
      </c>
      <c r="I4996" s="92">
        <v>0.28000000000000003</v>
      </c>
      <c r="J4996" s="78">
        <f t="shared" si="161"/>
        <v>4243.68</v>
      </c>
    </row>
    <row r="4997" spans="1:10" ht="29">
      <c r="A4997" s="34">
        <f t="shared" si="160"/>
        <v>4993</v>
      </c>
      <c r="B4997" s="81" t="s">
        <v>186</v>
      </c>
      <c r="C4997" s="81" t="s">
        <v>10230</v>
      </c>
      <c r="D4997" s="81" t="s">
        <v>10231</v>
      </c>
      <c r="E4997" s="81">
        <v>1</v>
      </c>
      <c r="F4997" s="81" t="s">
        <v>6870</v>
      </c>
      <c r="G4997" s="81">
        <v>1</v>
      </c>
      <c r="H4997" s="82">
        <v>5449</v>
      </c>
      <c r="I4997" s="92">
        <v>0.28000000000000003</v>
      </c>
      <c r="J4997" s="78">
        <f t="shared" si="161"/>
        <v>3923.2799999999997</v>
      </c>
    </row>
    <row r="4998" spans="1:10" ht="29">
      <c r="A4998" s="34">
        <f t="shared" si="160"/>
        <v>4994</v>
      </c>
      <c r="B4998" s="81" t="s">
        <v>186</v>
      </c>
      <c r="C4998" s="81" t="s">
        <v>10232</v>
      </c>
      <c r="D4998" s="81" t="s">
        <v>10233</v>
      </c>
      <c r="E4998" s="81">
        <v>1</v>
      </c>
      <c r="F4998" s="81" t="s">
        <v>6870</v>
      </c>
      <c r="G4998" s="81">
        <v>1</v>
      </c>
      <c r="H4998" s="82">
        <v>4669</v>
      </c>
      <c r="I4998" s="92">
        <v>0.28000000000000003</v>
      </c>
      <c r="J4998" s="78">
        <f t="shared" si="161"/>
        <v>3361.68</v>
      </c>
    </row>
    <row r="4999" spans="1:10" ht="29">
      <c r="A4999" s="34">
        <f t="shared" si="160"/>
        <v>4995</v>
      </c>
      <c r="B4999" s="81" t="s">
        <v>186</v>
      </c>
      <c r="C4999" s="81" t="s">
        <v>10234</v>
      </c>
      <c r="D4999" s="81" t="s">
        <v>10235</v>
      </c>
      <c r="E4999" s="81">
        <v>1</v>
      </c>
      <c r="F4999" s="81" t="s">
        <v>6870</v>
      </c>
      <c r="G4999" s="81">
        <v>1</v>
      </c>
      <c r="H4999" s="82">
        <v>4212</v>
      </c>
      <c r="I4999" s="92">
        <v>0.28000000000000003</v>
      </c>
      <c r="J4999" s="78">
        <f t="shared" si="161"/>
        <v>3032.64</v>
      </c>
    </row>
    <row r="5000" spans="1:10" ht="29">
      <c r="A5000" s="34">
        <f t="shared" si="160"/>
        <v>4996</v>
      </c>
      <c r="B5000" s="81" t="s">
        <v>186</v>
      </c>
      <c r="C5000" s="81" t="s">
        <v>10236</v>
      </c>
      <c r="D5000" s="81" t="s">
        <v>10237</v>
      </c>
      <c r="E5000" s="81">
        <v>1</v>
      </c>
      <c r="F5000" s="81" t="s">
        <v>6870</v>
      </c>
      <c r="G5000" s="81">
        <v>1</v>
      </c>
      <c r="H5000" s="82">
        <v>4379</v>
      </c>
      <c r="I5000" s="92">
        <v>0.28000000000000003</v>
      </c>
      <c r="J5000" s="78">
        <f t="shared" si="161"/>
        <v>3152.88</v>
      </c>
    </row>
    <row r="5001" spans="1:10" ht="15.5">
      <c r="A5001" s="34">
        <f t="shared" si="160"/>
        <v>4997</v>
      </c>
      <c r="B5001" s="81" t="s">
        <v>186</v>
      </c>
      <c r="C5001" s="81" t="s">
        <v>10238</v>
      </c>
      <c r="D5001" s="81" t="s">
        <v>10239</v>
      </c>
      <c r="E5001" s="81">
        <v>1</v>
      </c>
      <c r="F5001" s="81" t="s">
        <v>6870</v>
      </c>
      <c r="G5001" s="81">
        <v>1</v>
      </c>
      <c r="H5001" s="82">
        <v>3933</v>
      </c>
      <c r="I5001" s="92">
        <v>0.28000000000000003</v>
      </c>
      <c r="J5001" s="78">
        <f t="shared" si="161"/>
        <v>2831.7599999999998</v>
      </c>
    </row>
    <row r="5002" spans="1:10" ht="29">
      <c r="A5002" s="34">
        <f t="shared" si="160"/>
        <v>4998</v>
      </c>
      <c r="B5002" s="81" t="s">
        <v>186</v>
      </c>
      <c r="C5002" s="81" t="s">
        <v>10240</v>
      </c>
      <c r="D5002" s="81" t="s">
        <v>10241</v>
      </c>
      <c r="E5002" s="81">
        <v>1</v>
      </c>
      <c r="F5002" s="81" t="s">
        <v>6870</v>
      </c>
      <c r="G5002" s="81">
        <v>1</v>
      </c>
      <c r="H5002" s="82">
        <v>3153</v>
      </c>
      <c r="I5002" s="92">
        <v>0.28000000000000003</v>
      </c>
      <c r="J5002" s="78">
        <f t="shared" si="161"/>
        <v>2270.16</v>
      </c>
    </row>
    <row r="5003" spans="1:10" ht="15.5">
      <c r="A5003" s="34">
        <f t="shared" si="160"/>
        <v>4999</v>
      </c>
      <c r="B5003" s="81" t="s">
        <v>186</v>
      </c>
      <c r="C5003" s="81" t="s">
        <v>10242</v>
      </c>
      <c r="D5003" s="81" t="s">
        <v>10243</v>
      </c>
      <c r="E5003" s="81">
        <v>1</v>
      </c>
      <c r="F5003" s="81" t="s">
        <v>6870</v>
      </c>
      <c r="G5003" s="81">
        <v>1</v>
      </c>
      <c r="H5003" s="82">
        <v>2697</v>
      </c>
      <c r="I5003" s="92">
        <v>0.28000000000000003</v>
      </c>
      <c r="J5003" s="78">
        <f t="shared" si="161"/>
        <v>1941.84</v>
      </c>
    </row>
    <row r="5004" spans="1:10" ht="29">
      <c r="A5004" s="34">
        <f t="shared" si="160"/>
        <v>5000</v>
      </c>
      <c r="B5004" s="81" t="s">
        <v>186</v>
      </c>
      <c r="C5004" s="81" t="s">
        <v>10244</v>
      </c>
      <c r="D5004" s="81" t="s">
        <v>10245</v>
      </c>
      <c r="E5004" s="81">
        <v>1</v>
      </c>
      <c r="F5004" s="81" t="s">
        <v>6870</v>
      </c>
      <c r="G5004" s="81">
        <v>1</v>
      </c>
      <c r="H5004" s="82">
        <v>5114</v>
      </c>
      <c r="I5004" s="92">
        <v>0.28000000000000003</v>
      </c>
      <c r="J5004" s="78">
        <f t="shared" si="161"/>
        <v>3682.08</v>
      </c>
    </row>
    <row r="5005" spans="1:10" ht="29">
      <c r="A5005" s="34">
        <f t="shared" si="160"/>
        <v>5001</v>
      </c>
      <c r="B5005" s="81" t="s">
        <v>186</v>
      </c>
      <c r="C5005" s="81" t="s">
        <v>10246</v>
      </c>
      <c r="D5005" s="81" t="s">
        <v>10247</v>
      </c>
      <c r="E5005" s="81">
        <v>1</v>
      </c>
      <c r="F5005" s="81" t="s">
        <v>6870</v>
      </c>
      <c r="G5005" s="81">
        <v>1</v>
      </c>
      <c r="H5005" s="82">
        <v>4669</v>
      </c>
      <c r="I5005" s="92">
        <v>0.28000000000000003</v>
      </c>
      <c r="J5005" s="78">
        <f t="shared" si="161"/>
        <v>3361.68</v>
      </c>
    </row>
    <row r="5006" spans="1:10" ht="29">
      <c r="A5006" s="34">
        <f t="shared" si="160"/>
        <v>5002</v>
      </c>
      <c r="B5006" s="81" t="s">
        <v>186</v>
      </c>
      <c r="C5006" s="81" t="s">
        <v>10248</v>
      </c>
      <c r="D5006" s="81" t="s">
        <v>10249</v>
      </c>
      <c r="E5006" s="81">
        <v>1</v>
      </c>
      <c r="F5006" s="81" t="s">
        <v>6870</v>
      </c>
      <c r="G5006" s="81">
        <v>1</v>
      </c>
      <c r="H5006" s="82">
        <v>3878</v>
      </c>
      <c r="I5006" s="92">
        <v>0.28000000000000003</v>
      </c>
      <c r="J5006" s="78">
        <f t="shared" si="161"/>
        <v>2792.16</v>
      </c>
    </row>
    <row r="5007" spans="1:10" ht="29">
      <c r="A5007" s="34">
        <f t="shared" si="160"/>
        <v>5003</v>
      </c>
      <c r="B5007" s="81" t="s">
        <v>186</v>
      </c>
      <c r="C5007" s="81" t="s">
        <v>10250</v>
      </c>
      <c r="D5007" s="81" t="s">
        <v>10251</v>
      </c>
      <c r="E5007" s="81">
        <v>1</v>
      </c>
      <c r="F5007" s="81" t="s">
        <v>6870</v>
      </c>
      <c r="G5007" s="81">
        <v>1</v>
      </c>
      <c r="H5007" s="82">
        <v>3432</v>
      </c>
      <c r="I5007" s="92">
        <v>0.28000000000000003</v>
      </c>
      <c r="J5007" s="78">
        <f t="shared" si="161"/>
        <v>2471.04</v>
      </c>
    </row>
    <row r="5008" spans="1:10" ht="15.5">
      <c r="A5008" s="34">
        <f t="shared" si="160"/>
        <v>5004</v>
      </c>
      <c r="B5008" s="81" t="s">
        <v>186</v>
      </c>
      <c r="C5008" s="81" t="s">
        <v>10252</v>
      </c>
      <c r="D5008" s="81" t="s">
        <v>10253</v>
      </c>
      <c r="E5008" s="81">
        <v>1</v>
      </c>
      <c r="F5008" s="81" t="s">
        <v>6870</v>
      </c>
      <c r="G5008" s="81">
        <v>1</v>
      </c>
      <c r="H5008" s="82">
        <v>1360</v>
      </c>
      <c r="I5008" s="92">
        <v>0.28000000000000003</v>
      </c>
      <c r="J5008" s="78">
        <f t="shared" si="161"/>
        <v>979.19999999999993</v>
      </c>
    </row>
    <row r="5009" spans="1:10" ht="29">
      <c r="A5009" s="34">
        <f t="shared" si="160"/>
        <v>5005</v>
      </c>
      <c r="B5009" s="81" t="s">
        <v>186</v>
      </c>
      <c r="C5009" s="81" t="s">
        <v>10254</v>
      </c>
      <c r="D5009" s="81" t="s">
        <v>10255</v>
      </c>
      <c r="E5009" s="81">
        <v>1</v>
      </c>
      <c r="F5009" s="81" t="s">
        <v>6870</v>
      </c>
      <c r="G5009" s="81">
        <v>1</v>
      </c>
      <c r="H5009" s="82">
        <v>4212</v>
      </c>
      <c r="I5009" s="92">
        <v>0.28000000000000003</v>
      </c>
      <c r="J5009" s="78">
        <f t="shared" si="161"/>
        <v>3032.64</v>
      </c>
    </row>
    <row r="5010" spans="1:10" ht="29">
      <c r="A5010" s="34">
        <f t="shared" si="160"/>
        <v>5006</v>
      </c>
      <c r="B5010" s="81" t="s">
        <v>186</v>
      </c>
      <c r="C5010" s="81" t="s">
        <v>10256</v>
      </c>
      <c r="D5010" s="81" t="s">
        <v>10257</v>
      </c>
      <c r="E5010" s="81">
        <v>1</v>
      </c>
      <c r="F5010" s="81" t="s">
        <v>6870</v>
      </c>
      <c r="G5010" s="81">
        <v>1</v>
      </c>
      <c r="H5010" s="82">
        <v>3432</v>
      </c>
      <c r="I5010" s="92">
        <v>0.28000000000000003</v>
      </c>
      <c r="J5010" s="78">
        <f t="shared" si="161"/>
        <v>2471.04</v>
      </c>
    </row>
    <row r="5011" spans="1:10" ht="15.5">
      <c r="A5011" s="34">
        <f t="shared" si="160"/>
        <v>5007</v>
      </c>
      <c r="B5011" s="81" t="s">
        <v>186</v>
      </c>
      <c r="C5011" s="81" t="s">
        <v>10258</v>
      </c>
      <c r="D5011" s="81" t="s">
        <v>10259</v>
      </c>
      <c r="E5011" s="81">
        <v>1</v>
      </c>
      <c r="F5011" s="81" t="s">
        <v>6870</v>
      </c>
      <c r="G5011" s="81">
        <v>1</v>
      </c>
      <c r="H5011" s="82">
        <v>1237</v>
      </c>
      <c r="I5011" s="92">
        <v>0.28000000000000003</v>
      </c>
      <c r="J5011" s="78">
        <f t="shared" si="161"/>
        <v>890.64</v>
      </c>
    </row>
    <row r="5012" spans="1:10" ht="29">
      <c r="A5012" s="34">
        <f t="shared" si="160"/>
        <v>5008</v>
      </c>
      <c r="B5012" s="81" t="s">
        <v>186</v>
      </c>
      <c r="C5012" s="81" t="s">
        <v>10260</v>
      </c>
      <c r="D5012" s="81" t="s">
        <v>10261</v>
      </c>
      <c r="E5012" s="81">
        <v>1</v>
      </c>
      <c r="F5012" s="81" t="s">
        <v>6870</v>
      </c>
      <c r="G5012" s="81">
        <v>1</v>
      </c>
      <c r="H5012" s="82">
        <v>2697</v>
      </c>
      <c r="I5012" s="92">
        <v>0.28000000000000003</v>
      </c>
      <c r="J5012" s="78">
        <f t="shared" si="161"/>
        <v>1941.84</v>
      </c>
    </row>
    <row r="5013" spans="1:10" ht="29">
      <c r="A5013" s="34">
        <f t="shared" si="160"/>
        <v>5009</v>
      </c>
      <c r="B5013" s="81" t="s">
        <v>186</v>
      </c>
      <c r="C5013" s="81" t="s">
        <v>10262</v>
      </c>
      <c r="D5013" s="81" t="s">
        <v>10263</v>
      </c>
      <c r="E5013" s="81">
        <v>1</v>
      </c>
      <c r="F5013" s="81" t="s">
        <v>6870</v>
      </c>
      <c r="G5013" s="81">
        <v>1</v>
      </c>
      <c r="H5013" s="82">
        <v>3432</v>
      </c>
      <c r="I5013" s="92">
        <v>0.28000000000000003</v>
      </c>
      <c r="J5013" s="78">
        <f t="shared" si="161"/>
        <v>2471.04</v>
      </c>
    </row>
    <row r="5014" spans="1:10" ht="29">
      <c r="A5014" s="34">
        <f t="shared" si="160"/>
        <v>5010</v>
      </c>
      <c r="B5014" s="81" t="s">
        <v>186</v>
      </c>
      <c r="C5014" s="81" t="s">
        <v>10264</v>
      </c>
      <c r="D5014" s="81" t="s">
        <v>10265</v>
      </c>
      <c r="E5014" s="81">
        <v>1</v>
      </c>
      <c r="F5014" s="81" t="s">
        <v>6870</v>
      </c>
      <c r="G5014" s="81">
        <v>1</v>
      </c>
      <c r="H5014" s="82">
        <v>5783</v>
      </c>
      <c r="I5014" s="92">
        <v>0.28000000000000003</v>
      </c>
      <c r="J5014" s="78">
        <f t="shared" si="161"/>
        <v>4163.76</v>
      </c>
    </row>
    <row r="5015" spans="1:10" ht="29">
      <c r="A5015" s="34">
        <f t="shared" ref="A5015:A5078" si="162">SUM(A5014+1)</f>
        <v>5011</v>
      </c>
      <c r="B5015" s="81" t="s">
        <v>186</v>
      </c>
      <c r="C5015" s="81" t="s">
        <v>10266</v>
      </c>
      <c r="D5015" s="81" t="s">
        <v>10267</v>
      </c>
      <c r="E5015" s="81">
        <v>1</v>
      </c>
      <c r="F5015" s="81" t="s">
        <v>6870</v>
      </c>
      <c r="G5015" s="81">
        <v>1</v>
      </c>
      <c r="H5015" s="82">
        <v>5337</v>
      </c>
      <c r="I5015" s="92">
        <v>0.28000000000000003</v>
      </c>
      <c r="J5015" s="78">
        <f t="shared" si="161"/>
        <v>3842.64</v>
      </c>
    </row>
    <row r="5016" spans="1:10" ht="29">
      <c r="A5016" s="34">
        <f t="shared" si="162"/>
        <v>5012</v>
      </c>
      <c r="B5016" s="81" t="s">
        <v>186</v>
      </c>
      <c r="C5016" s="81" t="s">
        <v>10268</v>
      </c>
      <c r="D5016" s="81" t="s">
        <v>10269</v>
      </c>
      <c r="E5016" s="81">
        <v>1</v>
      </c>
      <c r="F5016" s="81" t="s">
        <v>6870</v>
      </c>
      <c r="G5016" s="81">
        <v>1</v>
      </c>
      <c r="H5016" s="82">
        <v>4546</v>
      </c>
      <c r="I5016" s="92">
        <v>0.28000000000000003</v>
      </c>
      <c r="J5016" s="78">
        <f t="shared" si="161"/>
        <v>3273.12</v>
      </c>
    </row>
    <row r="5017" spans="1:10" ht="29">
      <c r="A5017" s="34">
        <f t="shared" si="162"/>
        <v>5013</v>
      </c>
      <c r="B5017" s="81" t="s">
        <v>186</v>
      </c>
      <c r="C5017" s="81" t="s">
        <v>10270</v>
      </c>
      <c r="D5017" s="81" t="s">
        <v>10271</v>
      </c>
      <c r="E5017" s="81">
        <v>1</v>
      </c>
      <c r="F5017" s="81" t="s">
        <v>6870</v>
      </c>
      <c r="G5017" s="81">
        <v>1</v>
      </c>
      <c r="H5017" s="82">
        <v>4100</v>
      </c>
      <c r="I5017" s="92">
        <v>0.28000000000000003</v>
      </c>
      <c r="J5017" s="78">
        <f t="shared" si="161"/>
        <v>2952</v>
      </c>
    </row>
    <row r="5018" spans="1:10" ht="29">
      <c r="A5018" s="34">
        <f t="shared" si="162"/>
        <v>5014</v>
      </c>
      <c r="B5018" s="81" t="s">
        <v>186</v>
      </c>
      <c r="C5018" s="81" t="s">
        <v>10272</v>
      </c>
      <c r="D5018" s="81" t="s">
        <v>10273</v>
      </c>
      <c r="E5018" s="81">
        <v>1</v>
      </c>
      <c r="F5018" s="81" t="s">
        <v>6870</v>
      </c>
      <c r="G5018" s="81">
        <v>1</v>
      </c>
      <c r="H5018" s="82">
        <v>4268</v>
      </c>
      <c r="I5018" s="92">
        <v>0.28000000000000003</v>
      </c>
      <c r="J5018" s="78">
        <f t="shared" si="161"/>
        <v>3072.96</v>
      </c>
    </row>
    <row r="5019" spans="1:10" ht="15.5">
      <c r="A5019" s="34">
        <f t="shared" si="162"/>
        <v>5015</v>
      </c>
      <c r="B5019" s="81" t="s">
        <v>186</v>
      </c>
      <c r="C5019" s="81" t="s">
        <v>10274</v>
      </c>
      <c r="D5019" s="81" t="s">
        <v>10275</v>
      </c>
      <c r="E5019" s="81">
        <v>1</v>
      </c>
      <c r="F5019" s="81" t="s">
        <v>6870</v>
      </c>
      <c r="G5019" s="81">
        <v>1</v>
      </c>
      <c r="H5019" s="82">
        <v>3822</v>
      </c>
      <c r="I5019" s="92">
        <v>0.28000000000000003</v>
      </c>
      <c r="J5019" s="78">
        <f t="shared" si="161"/>
        <v>2751.8399999999997</v>
      </c>
    </row>
    <row r="5020" spans="1:10" ht="29">
      <c r="A5020" s="34">
        <f t="shared" si="162"/>
        <v>5016</v>
      </c>
      <c r="B5020" s="81" t="s">
        <v>186</v>
      </c>
      <c r="C5020" s="81" t="s">
        <v>10276</v>
      </c>
      <c r="D5020" s="81" t="s">
        <v>10277</v>
      </c>
      <c r="E5020" s="81">
        <v>1</v>
      </c>
      <c r="F5020" s="81" t="s">
        <v>6870</v>
      </c>
      <c r="G5020" s="81">
        <v>1</v>
      </c>
      <c r="H5020" s="82">
        <v>3042</v>
      </c>
      <c r="I5020" s="92">
        <v>0.28000000000000003</v>
      </c>
      <c r="J5020" s="78">
        <f t="shared" si="161"/>
        <v>2190.2399999999998</v>
      </c>
    </row>
    <row r="5021" spans="1:10" ht="15.5">
      <c r="A5021" s="34">
        <f t="shared" si="162"/>
        <v>5017</v>
      </c>
      <c r="B5021" s="81" t="s">
        <v>186</v>
      </c>
      <c r="C5021" s="81" t="s">
        <v>10278</v>
      </c>
      <c r="D5021" s="81" t="s">
        <v>10279</v>
      </c>
      <c r="E5021" s="81">
        <v>1</v>
      </c>
      <c r="F5021" s="81" t="s">
        <v>6870</v>
      </c>
      <c r="G5021" s="81">
        <v>1</v>
      </c>
      <c r="H5021" s="82">
        <v>2585</v>
      </c>
      <c r="I5021" s="92">
        <v>0.28000000000000003</v>
      </c>
      <c r="J5021" s="78">
        <f t="shared" si="161"/>
        <v>1861.1999999999998</v>
      </c>
    </row>
    <row r="5022" spans="1:10" ht="29">
      <c r="A5022" s="34">
        <f t="shared" si="162"/>
        <v>5018</v>
      </c>
      <c r="B5022" s="81" t="s">
        <v>186</v>
      </c>
      <c r="C5022" s="81" t="s">
        <v>10280</v>
      </c>
      <c r="D5022" s="81" t="s">
        <v>10281</v>
      </c>
      <c r="E5022" s="81">
        <v>1</v>
      </c>
      <c r="F5022" s="81" t="s">
        <v>6870</v>
      </c>
      <c r="G5022" s="81">
        <v>1</v>
      </c>
      <c r="H5022" s="82">
        <v>5003</v>
      </c>
      <c r="I5022" s="92">
        <v>0.28000000000000003</v>
      </c>
      <c r="J5022" s="78">
        <f t="shared" si="161"/>
        <v>3602.16</v>
      </c>
    </row>
    <row r="5023" spans="1:10" ht="29">
      <c r="A5023" s="34">
        <f t="shared" si="162"/>
        <v>5019</v>
      </c>
      <c r="B5023" s="81" t="s">
        <v>186</v>
      </c>
      <c r="C5023" s="81" t="s">
        <v>10282</v>
      </c>
      <c r="D5023" s="81" t="s">
        <v>10283</v>
      </c>
      <c r="E5023" s="81">
        <v>1</v>
      </c>
      <c r="F5023" s="81" t="s">
        <v>6870</v>
      </c>
      <c r="G5023" s="81">
        <v>1</v>
      </c>
      <c r="H5023" s="82">
        <v>4546</v>
      </c>
      <c r="I5023" s="92">
        <v>0.28000000000000003</v>
      </c>
      <c r="J5023" s="78">
        <f t="shared" si="161"/>
        <v>3273.12</v>
      </c>
    </row>
    <row r="5024" spans="1:10" ht="29">
      <c r="A5024" s="34">
        <f t="shared" si="162"/>
        <v>5020</v>
      </c>
      <c r="B5024" s="81" t="s">
        <v>186</v>
      </c>
      <c r="C5024" s="81" t="s">
        <v>10284</v>
      </c>
      <c r="D5024" s="81" t="s">
        <v>10285</v>
      </c>
      <c r="E5024" s="81">
        <v>1</v>
      </c>
      <c r="F5024" s="81" t="s">
        <v>6870</v>
      </c>
      <c r="G5024" s="81">
        <v>1</v>
      </c>
      <c r="H5024" s="82">
        <v>3766</v>
      </c>
      <c r="I5024" s="92">
        <v>0.28000000000000003</v>
      </c>
      <c r="J5024" s="78">
        <f t="shared" si="161"/>
        <v>2711.52</v>
      </c>
    </row>
    <row r="5025" spans="1:10" ht="29">
      <c r="A5025" s="34">
        <f t="shared" si="162"/>
        <v>5021</v>
      </c>
      <c r="B5025" s="81" t="s">
        <v>186</v>
      </c>
      <c r="C5025" s="81" t="s">
        <v>10286</v>
      </c>
      <c r="D5025" s="81" t="s">
        <v>10287</v>
      </c>
      <c r="E5025" s="81">
        <v>1</v>
      </c>
      <c r="F5025" s="81" t="s">
        <v>6870</v>
      </c>
      <c r="G5025" s="81">
        <v>1</v>
      </c>
      <c r="H5025" s="82">
        <v>3321</v>
      </c>
      <c r="I5025" s="92">
        <v>0.28000000000000003</v>
      </c>
      <c r="J5025" s="78">
        <f t="shared" si="161"/>
        <v>2391.12</v>
      </c>
    </row>
    <row r="5026" spans="1:10" ht="15.5">
      <c r="A5026" s="34">
        <f t="shared" si="162"/>
        <v>5022</v>
      </c>
      <c r="B5026" s="81" t="s">
        <v>186</v>
      </c>
      <c r="C5026" s="81" t="s">
        <v>10288</v>
      </c>
      <c r="D5026" s="81" t="s">
        <v>10289</v>
      </c>
      <c r="E5026" s="81">
        <v>1</v>
      </c>
      <c r="F5026" s="81" t="s">
        <v>6870</v>
      </c>
      <c r="G5026" s="81">
        <v>1</v>
      </c>
      <c r="H5026" s="82">
        <v>742</v>
      </c>
      <c r="I5026" s="92">
        <v>0.28000000000000003</v>
      </c>
      <c r="J5026" s="78">
        <f t="shared" si="161"/>
        <v>534.24</v>
      </c>
    </row>
    <row r="5027" spans="1:10" ht="15.5">
      <c r="A5027" s="34">
        <f t="shared" si="162"/>
        <v>5023</v>
      </c>
      <c r="B5027" s="81" t="s">
        <v>186</v>
      </c>
      <c r="C5027" s="81" t="s">
        <v>10290</v>
      </c>
      <c r="D5027" s="81" t="s">
        <v>10291</v>
      </c>
      <c r="E5027" s="81">
        <v>1</v>
      </c>
      <c r="F5027" s="81" t="s">
        <v>6870</v>
      </c>
      <c r="G5027" s="81">
        <v>1</v>
      </c>
      <c r="H5027" s="82">
        <v>1493</v>
      </c>
      <c r="I5027" s="92">
        <v>0.28000000000000003</v>
      </c>
      <c r="J5027" s="78">
        <f t="shared" si="161"/>
        <v>1074.96</v>
      </c>
    </row>
    <row r="5028" spans="1:10" ht="15.5">
      <c r="A5028" s="34">
        <f t="shared" si="162"/>
        <v>5024</v>
      </c>
      <c r="B5028" s="81" t="s">
        <v>186</v>
      </c>
      <c r="C5028" s="81" t="s">
        <v>10292</v>
      </c>
      <c r="D5028" s="81" t="s">
        <v>10293</v>
      </c>
      <c r="E5028" s="81">
        <v>1</v>
      </c>
      <c r="F5028" s="81" t="s">
        <v>6870</v>
      </c>
      <c r="G5028" s="81">
        <v>1</v>
      </c>
      <c r="H5028" s="82">
        <v>123.7</v>
      </c>
      <c r="I5028" s="92">
        <v>0.28000000000000003</v>
      </c>
      <c r="J5028" s="78">
        <f t="shared" si="161"/>
        <v>89.063999999999993</v>
      </c>
    </row>
    <row r="5029" spans="1:10" ht="15.5">
      <c r="A5029" s="34">
        <f t="shared" si="162"/>
        <v>5025</v>
      </c>
      <c r="B5029" s="81" t="s">
        <v>186</v>
      </c>
      <c r="C5029" s="81" t="s">
        <v>10294</v>
      </c>
      <c r="D5029" s="81" t="s">
        <v>10295</v>
      </c>
      <c r="E5029" s="81">
        <v>1</v>
      </c>
      <c r="F5029" s="81" t="s">
        <v>6870</v>
      </c>
      <c r="G5029" s="81">
        <v>1</v>
      </c>
      <c r="H5029" s="82">
        <v>149.30000000000001</v>
      </c>
      <c r="I5029" s="92">
        <v>0.28000000000000003</v>
      </c>
      <c r="J5029" s="78">
        <f t="shared" si="161"/>
        <v>107.49600000000001</v>
      </c>
    </row>
    <row r="5030" spans="1:10" ht="15.5">
      <c r="A5030" s="34">
        <f t="shared" si="162"/>
        <v>5026</v>
      </c>
      <c r="B5030" s="81" t="s">
        <v>186</v>
      </c>
      <c r="C5030" s="81" t="s">
        <v>10296</v>
      </c>
      <c r="D5030" s="81" t="s">
        <v>10297</v>
      </c>
      <c r="E5030" s="81">
        <v>1</v>
      </c>
      <c r="F5030" s="81" t="s">
        <v>6870</v>
      </c>
      <c r="G5030" s="81">
        <v>1</v>
      </c>
      <c r="H5030" s="82">
        <v>494.7</v>
      </c>
      <c r="I5030" s="92">
        <v>0.28000000000000003</v>
      </c>
      <c r="J5030" s="78">
        <f t="shared" si="161"/>
        <v>356.18399999999997</v>
      </c>
    </row>
    <row r="5031" spans="1:10" ht="15.5">
      <c r="A5031" s="34">
        <f t="shared" si="162"/>
        <v>5027</v>
      </c>
      <c r="B5031" s="81" t="s">
        <v>186</v>
      </c>
      <c r="C5031" s="81" t="s">
        <v>10298</v>
      </c>
      <c r="D5031" s="81" t="s">
        <v>10299</v>
      </c>
      <c r="E5031" s="81">
        <v>1</v>
      </c>
      <c r="F5031" s="81" t="s">
        <v>6870</v>
      </c>
      <c r="G5031" s="81">
        <v>1</v>
      </c>
      <c r="H5031" s="82">
        <v>247.3</v>
      </c>
      <c r="I5031" s="92">
        <v>0.28000000000000003</v>
      </c>
      <c r="J5031" s="78">
        <f t="shared" si="161"/>
        <v>178.05600000000001</v>
      </c>
    </row>
    <row r="5032" spans="1:10" ht="15.5">
      <c r="A5032" s="34">
        <f t="shared" si="162"/>
        <v>5028</v>
      </c>
      <c r="B5032" s="81" t="s">
        <v>186</v>
      </c>
      <c r="C5032" s="81" t="s">
        <v>10300</v>
      </c>
      <c r="D5032" s="81" t="s">
        <v>10301</v>
      </c>
      <c r="E5032" s="81">
        <v>1</v>
      </c>
      <c r="F5032" s="81" t="s">
        <v>6870</v>
      </c>
      <c r="G5032" s="81">
        <v>1</v>
      </c>
      <c r="H5032" s="82">
        <v>63</v>
      </c>
      <c r="I5032" s="92">
        <v>0.28000000000000003</v>
      </c>
      <c r="J5032" s="78">
        <f t="shared" si="161"/>
        <v>45.36</v>
      </c>
    </row>
    <row r="5033" spans="1:10" ht="15.5">
      <c r="A5033" s="34">
        <f t="shared" si="162"/>
        <v>5029</v>
      </c>
      <c r="B5033" s="81" t="s">
        <v>186</v>
      </c>
      <c r="C5033" s="81" t="s">
        <v>10302</v>
      </c>
      <c r="D5033" s="81" t="s">
        <v>10303</v>
      </c>
      <c r="E5033" s="81">
        <v>1</v>
      </c>
      <c r="F5033" s="81" t="s">
        <v>6870</v>
      </c>
      <c r="G5033" s="81">
        <v>1</v>
      </c>
      <c r="H5033" s="82">
        <v>247.3</v>
      </c>
      <c r="I5033" s="92">
        <v>0.28000000000000003</v>
      </c>
      <c r="J5033" s="78">
        <f t="shared" si="161"/>
        <v>178.05600000000001</v>
      </c>
    </row>
    <row r="5034" spans="1:10" ht="15.5">
      <c r="A5034" s="34">
        <f t="shared" si="162"/>
        <v>5030</v>
      </c>
      <c r="B5034" s="81" t="s">
        <v>186</v>
      </c>
      <c r="C5034" s="81" t="s">
        <v>10304</v>
      </c>
      <c r="D5034" s="81" t="s">
        <v>10305</v>
      </c>
      <c r="E5034" s="81">
        <v>1</v>
      </c>
      <c r="F5034" s="81" t="s">
        <v>6870</v>
      </c>
      <c r="G5034" s="81">
        <v>1</v>
      </c>
      <c r="H5034" s="82">
        <v>309.7</v>
      </c>
      <c r="I5034" s="92">
        <v>0.28000000000000003</v>
      </c>
      <c r="J5034" s="78">
        <f t="shared" si="161"/>
        <v>222.98399999999998</v>
      </c>
    </row>
    <row r="5035" spans="1:10" ht="15.5">
      <c r="A5035" s="34">
        <f t="shared" si="162"/>
        <v>5031</v>
      </c>
      <c r="B5035" s="81" t="s">
        <v>186</v>
      </c>
      <c r="C5035" s="81" t="s">
        <v>10306</v>
      </c>
      <c r="D5035" s="81" t="s">
        <v>10307</v>
      </c>
      <c r="E5035" s="81">
        <v>1</v>
      </c>
      <c r="F5035" s="81" t="s">
        <v>6870</v>
      </c>
      <c r="G5035" s="81">
        <v>1</v>
      </c>
      <c r="H5035" s="82">
        <v>1237</v>
      </c>
      <c r="I5035" s="92">
        <v>0.28000000000000003</v>
      </c>
      <c r="J5035" s="78">
        <f t="shared" si="161"/>
        <v>890.64</v>
      </c>
    </row>
    <row r="5036" spans="1:10" ht="15.5">
      <c r="A5036" s="34">
        <f t="shared" si="162"/>
        <v>5032</v>
      </c>
      <c r="B5036" s="81" t="s">
        <v>186</v>
      </c>
      <c r="C5036" s="81" t="s">
        <v>10308</v>
      </c>
      <c r="D5036" s="81" t="s">
        <v>10309</v>
      </c>
      <c r="E5036" s="81">
        <v>1</v>
      </c>
      <c r="F5036" s="81" t="s">
        <v>6870</v>
      </c>
      <c r="G5036" s="81">
        <v>1</v>
      </c>
      <c r="H5036" s="82">
        <v>433.4</v>
      </c>
      <c r="I5036" s="92">
        <v>0.28000000000000003</v>
      </c>
      <c r="J5036" s="78">
        <f t="shared" si="161"/>
        <v>312.04799999999994</v>
      </c>
    </row>
    <row r="5037" spans="1:10" ht="15.5">
      <c r="A5037" s="34">
        <f t="shared" si="162"/>
        <v>5033</v>
      </c>
      <c r="B5037" s="81" t="s">
        <v>186</v>
      </c>
      <c r="C5037" s="81" t="s">
        <v>10310</v>
      </c>
      <c r="D5037" s="81" t="s">
        <v>10311</v>
      </c>
      <c r="E5037" s="81">
        <v>1</v>
      </c>
      <c r="F5037" s="81" t="s">
        <v>6870</v>
      </c>
      <c r="G5037" s="81">
        <v>1</v>
      </c>
      <c r="H5037" s="82">
        <v>309.7</v>
      </c>
      <c r="I5037" s="92">
        <v>0.28000000000000003</v>
      </c>
      <c r="J5037" s="78">
        <f t="shared" si="161"/>
        <v>222.98399999999998</v>
      </c>
    </row>
    <row r="5038" spans="1:10" ht="15.5">
      <c r="A5038" s="34">
        <f t="shared" si="162"/>
        <v>5034</v>
      </c>
      <c r="B5038" s="81" t="s">
        <v>186</v>
      </c>
      <c r="C5038" s="81" t="s">
        <v>10312</v>
      </c>
      <c r="D5038" s="81" t="s">
        <v>10313</v>
      </c>
      <c r="E5038" s="81">
        <v>1</v>
      </c>
      <c r="F5038" s="81" t="s">
        <v>6870</v>
      </c>
      <c r="G5038" s="81">
        <v>1</v>
      </c>
      <c r="H5038" s="82">
        <v>371</v>
      </c>
      <c r="I5038" s="92">
        <v>0.28000000000000003</v>
      </c>
      <c r="J5038" s="78">
        <f t="shared" si="161"/>
        <v>267.12</v>
      </c>
    </row>
    <row r="5039" spans="1:10" ht="15.5">
      <c r="A5039" s="34">
        <f t="shared" si="162"/>
        <v>5035</v>
      </c>
      <c r="B5039" s="81" t="s">
        <v>186</v>
      </c>
      <c r="C5039" s="81" t="s">
        <v>10314</v>
      </c>
      <c r="D5039" s="81" t="s">
        <v>10315</v>
      </c>
      <c r="E5039" s="81">
        <v>1</v>
      </c>
      <c r="F5039" s="81" t="s">
        <v>6870</v>
      </c>
      <c r="G5039" s="81">
        <v>1</v>
      </c>
      <c r="H5039" s="82">
        <v>742</v>
      </c>
      <c r="I5039" s="92">
        <v>0.28000000000000003</v>
      </c>
      <c r="J5039" s="78">
        <f t="shared" si="161"/>
        <v>534.24</v>
      </c>
    </row>
    <row r="5040" spans="1:10" ht="15.5">
      <c r="A5040" s="34">
        <f t="shared" si="162"/>
        <v>5036</v>
      </c>
      <c r="B5040" s="81" t="s">
        <v>186</v>
      </c>
      <c r="C5040" s="81" t="s">
        <v>10316</v>
      </c>
      <c r="D5040" s="81" t="s">
        <v>10317</v>
      </c>
      <c r="E5040" s="81">
        <v>1</v>
      </c>
      <c r="F5040" s="81" t="s">
        <v>6870</v>
      </c>
      <c r="G5040" s="81">
        <v>1</v>
      </c>
      <c r="H5040" s="82">
        <v>1493</v>
      </c>
      <c r="I5040" s="92">
        <v>0.28000000000000003</v>
      </c>
      <c r="J5040" s="78">
        <f t="shared" si="161"/>
        <v>1074.96</v>
      </c>
    </row>
    <row r="5041" spans="1:10" ht="15.5">
      <c r="A5041" s="34">
        <f t="shared" si="162"/>
        <v>5037</v>
      </c>
      <c r="B5041" s="81" t="s">
        <v>186</v>
      </c>
      <c r="C5041" s="81" t="s">
        <v>10318</v>
      </c>
      <c r="D5041" s="81" t="s">
        <v>10319</v>
      </c>
      <c r="E5041" s="81">
        <v>1</v>
      </c>
      <c r="F5041" s="81" t="s">
        <v>6870</v>
      </c>
      <c r="G5041" s="81">
        <v>1</v>
      </c>
      <c r="H5041" s="82">
        <v>742</v>
      </c>
      <c r="I5041" s="92">
        <v>0.28000000000000003</v>
      </c>
      <c r="J5041" s="78">
        <f t="shared" ref="J5041:J5104" si="163">H5041*(1-I5041)</f>
        <v>534.24</v>
      </c>
    </row>
    <row r="5042" spans="1:10" ht="15.5">
      <c r="A5042" s="34">
        <f t="shared" si="162"/>
        <v>5038</v>
      </c>
      <c r="B5042" s="81" t="s">
        <v>186</v>
      </c>
      <c r="C5042" s="81" t="s">
        <v>10320</v>
      </c>
      <c r="D5042" s="81" t="s">
        <v>10321</v>
      </c>
      <c r="E5042" s="81">
        <v>1</v>
      </c>
      <c r="F5042" s="81" t="s">
        <v>6870</v>
      </c>
      <c r="G5042" s="81">
        <v>1</v>
      </c>
      <c r="H5042" s="82">
        <v>889.1</v>
      </c>
      <c r="I5042" s="92">
        <v>0.28000000000000003</v>
      </c>
      <c r="J5042" s="78">
        <f t="shared" si="163"/>
        <v>640.15200000000004</v>
      </c>
    </row>
    <row r="5043" spans="1:10" ht="15.5">
      <c r="A5043" s="34">
        <f t="shared" si="162"/>
        <v>5039</v>
      </c>
      <c r="B5043" s="81" t="s">
        <v>186</v>
      </c>
      <c r="C5043" s="81" t="s">
        <v>10322</v>
      </c>
      <c r="D5043" s="81" t="s">
        <v>10323</v>
      </c>
      <c r="E5043" s="81">
        <v>1</v>
      </c>
      <c r="F5043" s="81" t="s">
        <v>6870</v>
      </c>
      <c r="G5043" s="81">
        <v>1</v>
      </c>
      <c r="H5043" s="82">
        <v>1783</v>
      </c>
      <c r="I5043" s="92">
        <v>0.28000000000000003</v>
      </c>
      <c r="J5043" s="78">
        <f t="shared" si="163"/>
        <v>1283.76</v>
      </c>
    </row>
    <row r="5044" spans="1:10" ht="15.5">
      <c r="A5044" s="34">
        <f t="shared" si="162"/>
        <v>5040</v>
      </c>
      <c r="B5044" s="81" t="s">
        <v>186</v>
      </c>
      <c r="C5044" s="81" t="s">
        <v>10324</v>
      </c>
      <c r="D5044" s="81" t="s">
        <v>10325</v>
      </c>
      <c r="E5044" s="81">
        <v>1</v>
      </c>
      <c r="F5044" s="81" t="s">
        <v>6870</v>
      </c>
      <c r="G5044" s="81">
        <v>1</v>
      </c>
      <c r="H5044" s="82">
        <v>864.6</v>
      </c>
      <c r="I5044" s="92">
        <v>0.28000000000000003</v>
      </c>
      <c r="J5044" s="78">
        <f t="shared" si="163"/>
        <v>622.51199999999994</v>
      </c>
    </row>
    <row r="5045" spans="1:10" ht="15.5">
      <c r="A5045" s="34">
        <f t="shared" si="162"/>
        <v>5041</v>
      </c>
      <c r="B5045" s="81" t="s">
        <v>186</v>
      </c>
      <c r="C5045" s="81" t="s">
        <v>10326</v>
      </c>
      <c r="D5045" s="81" t="s">
        <v>10327</v>
      </c>
      <c r="E5045" s="81">
        <v>1</v>
      </c>
      <c r="F5045" s="81" t="s">
        <v>6870</v>
      </c>
      <c r="G5045" s="81">
        <v>1</v>
      </c>
      <c r="H5045" s="82">
        <v>371</v>
      </c>
      <c r="I5045" s="92">
        <v>0.28000000000000003</v>
      </c>
      <c r="J5045" s="78">
        <f t="shared" si="163"/>
        <v>267.12</v>
      </c>
    </row>
    <row r="5046" spans="1:10" ht="15.5">
      <c r="A5046" s="34">
        <f t="shared" si="162"/>
        <v>5042</v>
      </c>
      <c r="B5046" s="81" t="s">
        <v>186</v>
      </c>
      <c r="C5046" s="81" t="s">
        <v>10328</v>
      </c>
      <c r="D5046" s="81" t="s">
        <v>10329</v>
      </c>
      <c r="E5046" s="81">
        <v>1</v>
      </c>
      <c r="F5046" s="81" t="s">
        <v>6870</v>
      </c>
      <c r="G5046" s="81">
        <v>1</v>
      </c>
      <c r="H5046" s="82">
        <v>742</v>
      </c>
      <c r="I5046" s="92">
        <v>0.28000000000000003</v>
      </c>
      <c r="J5046" s="78">
        <f t="shared" si="163"/>
        <v>534.24</v>
      </c>
    </row>
    <row r="5047" spans="1:10" ht="15.5">
      <c r="A5047" s="34">
        <f t="shared" si="162"/>
        <v>5043</v>
      </c>
      <c r="B5047" s="81" t="s">
        <v>186</v>
      </c>
      <c r="C5047" s="81" t="s">
        <v>10330</v>
      </c>
      <c r="D5047" s="81" t="s">
        <v>10331</v>
      </c>
      <c r="E5047" s="81">
        <v>1</v>
      </c>
      <c r="F5047" s="81" t="s">
        <v>6870</v>
      </c>
      <c r="G5047" s="81">
        <v>1</v>
      </c>
      <c r="H5047" s="82">
        <v>1493</v>
      </c>
      <c r="I5047" s="92">
        <v>0.28000000000000003</v>
      </c>
      <c r="J5047" s="78">
        <f t="shared" si="163"/>
        <v>1074.96</v>
      </c>
    </row>
    <row r="5048" spans="1:10" ht="15.5">
      <c r="A5048" s="34">
        <f t="shared" si="162"/>
        <v>5044</v>
      </c>
      <c r="B5048" s="81" t="s">
        <v>186</v>
      </c>
      <c r="C5048" s="81" t="s">
        <v>10332</v>
      </c>
      <c r="D5048" s="81" t="s">
        <v>10333</v>
      </c>
      <c r="E5048" s="81">
        <v>1</v>
      </c>
      <c r="F5048" s="81" t="s">
        <v>6870</v>
      </c>
      <c r="G5048" s="81">
        <v>1</v>
      </c>
      <c r="H5048" s="82">
        <v>927</v>
      </c>
      <c r="I5048" s="92">
        <v>0.28000000000000003</v>
      </c>
      <c r="J5048" s="78">
        <f t="shared" si="163"/>
        <v>667.43999999999994</v>
      </c>
    </row>
    <row r="5049" spans="1:10" ht="15.5">
      <c r="A5049" s="34">
        <f t="shared" si="162"/>
        <v>5045</v>
      </c>
      <c r="B5049" s="81" t="s">
        <v>186</v>
      </c>
      <c r="C5049" s="81" t="s">
        <v>10334</v>
      </c>
      <c r="D5049" s="81" t="s">
        <v>10335</v>
      </c>
      <c r="E5049" s="81">
        <v>1</v>
      </c>
      <c r="F5049" s="81" t="s">
        <v>6870</v>
      </c>
      <c r="G5049" s="81">
        <v>1</v>
      </c>
      <c r="H5049" s="82">
        <v>864.6</v>
      </c>
      <c r="I5049" s="92">
        <v>0.28000000000000003</v>
      </c>
      <c r="J5049" s="78">
        <f t="shared" si="163"/>
        <v>622.51199999999994</v>
      </c>
    </row>
    <row r="5050" spans="1:10" ht="15.5">
      <c r="A5050" s="34">
        <f t="shared" si="162"/>
        <v>5046</v>
      </c>
      <c r="B5050" s="81" t="s">
        <v>186</v>
      </c>
      <c r="C5050" s="81" t="s">
        <v>10336</v>
      </c>
      <c r="D5050" s="81" t="s">
        <v>10337</v>
      </c>
      <c r="E5050" s="81">
        <v>1</v>
      </c>
      <c r="F5050" s="81" t="s">
        <v>6870</v>
      </c>
      <c r="G5050" s="81">
        <v>1</v>
      </c>
      <c r="H5050" s="82">
        <v>309.7</v>
      </c>
      <c r="I5050" s="92">
        <v>0.28000000000000003</v>
      </c>
      <c r="J5050" s="78">
        <f t="shared" si="163"/>
        <v>222.98399999999998</v>
      </c>
    </row>
    <row r="5051" spans="1:10" ht="15.5">
      <c r="A5051" s="34">
        <f t="shared" si="162"/>
        <v>5047</v>
      </c>
      <c r="B5051" s="81" t="s">
        <v>186</v>
      </c>
      <c r="C5051" s="81" t="s">
        <v>10338</v>
      </c>
      <c r="D5051" s="81" t="s">
        <v>10339</v>
      </c>
      <c r="E5051" s="81">
        <v>1</v>
      </c>
      <c r="F5051" s="81" t="s">
        <v>6870</v>
      </c>
      <c r="G5051" s="81">
        <v>1</v>
      </c>
      <c r="H5051" s="82">
        <v>6.5</v>
      </c>
      <c r="I5051" s="92">
        <v>0.28000000000000003</v>
      </c>
      <c r="J5051" s="78">
        <f t="shared" si="163"/>
        <v>4.68</v>
      </c>
    </row>
    <row r="5052" spans="1:10" ht="15.5">
      <c r="A5052" s="34">
        <f t="shared" si="162"/>
        <v>5048</v>
      </c>
      <c r="B5052" s="81" t="s">
        <v>186</v>
      </c>
      <c r="C5052" s="81" t="s">
        <v>10340</v>
      </c>
      <c r="D5052" s="81" t="s">
        <v>10341</v>
      </c>
      <c r="E5052" s="81">
        <v>1</v>
      </c>
      <c r="F5052" s="81" t="s">
        <v>6870</v>
      </c>
      <c r="G5052" s="81">
        <v>1</v>
      </c>
      <c r="H5052" s="82">
        <v>13.7</v>
      </c>
      <c r="I5052" s="92">
        <v>0.28000000000000003</v>
      </c>
      <c r="J5052" s="78">
        <f t="shared" si="163"/>
        <v>9.863999999999999</v>
      </c>
    </row>
    <row r="5053" spans="1:10" ht="15.5">
      <c r="A5053" s="34">
        <f t="shared" si="162"/>
        <v>5049</v>
      </c>
      <c r="B5053" s="81" t="s">
        <v>186</v>
      </c>
      <c r="C5053" s="81" t="s">
        <v>10342</v>
      </c>
      <c r="D5053" s="81" t="s">
        <v>10343</v>
      </c>
      <c r="E5053" s="81">
        <v>1</v>
      </c>
      <c r="F5053" s="81" t="s">
        <v>6870</v>
      </c>
      <c r="G5053" s="81">
        <v>1</v>
      </c>
      <c r="H5053" s="82">
        <v>135</v>
      </c>
      <c r="I5053" s="92">
        <v>0.28000000000000003</v>
      </c>
      <c r="J5053" s="78">
        <f t="shared" si="163"/>
        <v>97.2</v>
      </c>
    </row>
    <row r="5054" spans="1:10" ht="29">
      <c r="A5054" s="34">
        <f t="shared" si="162"/>
        <v>5050</v>
      </c>
      <c r="B5054" s="81" t="s">
        <v>186</v>
      </c>
      <c r="C5054" s="81" t="s">
        <v>10344</v>
      </c>
      <c r="D5054" s="81" t="s">
        <v>10345</v>
      </c>
      <c r="E5054" s="81">
        <v>1</v>
      </c>
      <c r="F5054" s="81" t="s">
        <v>6870</v>
      </c>
      <c r="G5054" s="81">
        <v>1</v>
      </c>
      <c r="H5054" s="82">
        <v>29.2</v>
      </c>
      <c r="I5054" s="92">
        <v>0.28000000000000003</v>
      </c>
      <c r="J5054" s="78">
        <f t="shared" si="163"/>
        <v>21.023999999999997</v>
      </c>
    </row>
    <row r="5055" spans="1:10" ht="29">
      <c r="A5055" s="34">
        <f t="shared" si="162"/>
        <v>5051</v>
      </c>
      <c r="B5055" s="81" t="s">
        <v>186</v>
      </c>
      <c r="C5055" s="81" t="s">
        <v>10346</v>
      </c>
      <c r="D5055" s="81" t="s">
        <v>10347</v>
      </c>
      <c r="E5055" s="81">
        <v>1</v>
      </c>
      <c r="F5055" s="81" t="s">
        <v>6870</v>
      </c>
      <c r="G5055" s="81">
        <v>1</v>
      </c>
      <c r="H5055" s="82">
        <v>456.2</v>
      </c>
      <c r="I5055" s="92">
        <v>0.28000000000000003</v>
      </c>
      <c r="J5055" s="78">
        <f t="shared" si="163"/>
        <v>328.464</v>
      </c>
    </row>
    <row r="5056" spans="1:10" ht="15.5">
      <c r="A5056" s="34">
        <f t="shared" si="162"/>
        <v>5052</v>
      </c>
      <c r="B5056" s="81" t="s">
        <v>186</v>
      </c>
      <c r="C5056" s="81" t="s">
        <v>10348</v>
      </c>
      <c r="D5056" s="81" t="s">
        <v>10349</v>
      </c>
      <c r="E5056" s="81">
        <v>1</v>
      </c>
      <c r="F5056" s="81" t="s">
        <v>6870</v>
      </c>
      <c r="G5056" s="81">
        <v>1</v>
      </c>
      <c r="H5056" s="82">
        <v>558</v>
      </c>
      <c r="I5056" s="92">
        <v>0.28000000000000003</v>
      </c>
      <c r="J5056" s="78">
        <f t="shared" si="163"/>
        <v>401.76</v>
      </c>
    </row>
    <row r="5057" spans="1:10" ht="15.5">
      <c r="A5057" s="34">
        <f t="shared" si="162"/>
        <v>5053</v>
      </c>
      <c r="B5057" s="81" t="s">
        <v>186</v>
      </c>
      <c r="C5057" s="81" t="s">
        <v>10350</v>
      </c>
      <c r="D5057" s="81" t="s">
        <v>10351</v>
      </c>
      <c r="E5057" s="81">
        <v>1</v>
      </c>
      <c r="F5057" s="81" t="s">
        <v>6870</v>
      </c>
      <c r="G5057" s="81">
        <v>1</v>
      </c>
      <c r="H5057" s="82">
        <v>1118</v>
      </c>
      <c r="I5057" s="92">
        <v>0.28000000000000003</v>
      </c>
      <c r="J5057" s="78">
        <f t="shared" si="163"/>
        <v>804.95999999999992</v>
      </c>
    </row>
    <row r="5058" spans="1:10" ht="15.5">
      <c r="A5058" s="34">
        <f t="shared" si="162"/>
        <v>5054</v>
      </c>
      <c r="B5058" s="81" t="s">
        <v>186</v>
      </c>
      <c r="C5058" s="81" t="s">
        <v>10352</v>
      </c>
      <c r="D5058" s="81" t="s">
        <v>10353</v>
      </c>
      <c r="E5058" s="81">
        <v>1</v>
      </c>
      <c r="F5058" s="81" t="s">
        <v>6870</v>
      </c>
      <c r="G5058" s="81">
        <v>1</v>
      </c>
      <c r="H5058" s="82">
        <v>447</v>
      </c>
      <c r="I5058" s="92">
        <v>0.28000000000000003</v>
      </c>
      <c r="J5058" s="78">
        <f t="shared" si="163"/>
        <v>321.83999999999997</v>
      </c>
    </row>
    <row r="5059" spans="1:10" ht="15.5">
      <c r="A5059" s="34">
        <f t="shared" si="162"/>
        <v>5055</v>
      </c>
      <c r="B5059" s="81" t="s">
        <v>186</v>
      </c>
      <c r="C5059" s="81" t="s">
        <v>10354</v>
      </c>
      <c r="D5059" s="81" t="s">
        <v>10355</v>
      </c>
      <c r="E5059" s="81">
        <v>1</v>
      </c>
      <c r="F5059" s="81" t="s">
        <v>6870</v>
      </c>
      <c r="G5059" s="81">
        <v>1</v>
      </c>
      <c r="H5059" s="82">
        <v>892.5</v>
      </c>
      <c r="I5059" s="92">
        <v>0.28000000000000003</v>
      </c>
      <c r="J5059" s="78">
        <f t="shared" si="163"/>
        <v>642.6</v>
      </c>
    </row>
    <row r="5060" spans="1:10" ht="15.5">
      <c r="A5060" s="34">
        <f t="shared" si="162"/>
        <v>5056</v>
      </c>
      <c r="B5060" s="81" t="s">
        <v>186</v>
      </c>
      <c r="C5060" s="81" t="s">
        <v>10356</v>
      </c>
      <c r="D5060" s="81" t="s">
        <v>10357</v>
      </c>
      <c r="E5060" s="81">
        <v>1</v>
      </c>
      <c r="F5060" s="81" t="s">
        <v>6870</v>
      </c>
      <c r="G5060" s="81">
        <v>1</v>
      </c>
      <c r="H5060" s="82">
        <v>209</v>
      </c>
      <c r="I5060" s="92">
        <v>0.28000000000000003</v>
      </c>
      <c r="J5060" s="78">
        <f t="shared" si="163"/>
        <v>150.47999999999999</v>
      </c>
    </row>
    <row r="5061" spans="1:10" ht="15.5">
      <c r="A5061" s="34">
        <f t="shared" si="162"/>
        <v>5057</v>
      </c>
      <c r="B5061" s="81" t="s">
        <v>186</v>
      </c>
      <c r="C5061" s="81" t="s">
        <v>10358</v>
      </c>
      <c r="D5061" s="81" t="s">
        <v>10359</v>
      </c>
      <c r="E5061" s="81">
        <v>1</v>
      </c>
      <c r="F5061" s="81" t="s">
        <v>6870</v>
      </c>
      <c r="G5061" s="81">
        <v>1</v>
      </c>
      <c r="H5061" s="82">
        <v>417</v>
      </c>
      <c r="I5061" s="92">
        <v>0.28000000000000003</v>
      </c>
      <c r="J5061" s="78">
        <f t="shared" si="163"/>
        <v>300.24</v>
      </c>
    </row>
    <row r="5062" spans="1:10" ht="29">
      <c r="A5062" s="34">
        <f t="shared" si="162"/>
        <v>5058</v>
      </c>
      <c r="B5062" s="81" t="s">
        <v>186</v>
      </c>
      <c r="C5062" s="81" t="s">
        <v>10360</v>
      </c>
      <c r="D5062" s="81" t="s">
        <v>10361</v>
      </c>
      <c r="E5062" s="81">
        <v>1</v>
      </c>
      <c r="F5062" s="81" t="s">
        <v>6870</v>
      </c>
      <c r="G5062" s="81">
        <v>1</v>
      </c>
      <c r="H5062" s="82">
        <v>530</v>
      </c>
      <c r="I5062" s="92">
        <v>0.28000000000000003</v>
      </c>
      <c r="J5062" s="78">
        <f t="shared" si="163"/>
        <v>381.59999999999997</v>
      </c>
    </row>
    <row r="5063" spans="1:10" ht="15.5">
      <c r="A5063" s="34">
        <f t="shared" si="162"/>
        <v>5059</v>
      </c>
      <c r="B5063" s="81" t="s">
        <v>186</v>
      </c>
      <c r="C5063" s="81" t="s">
        <v>10362</v>
      </c>
      <c r="D5063" s="81" t="s">
        <v>10363</v>
      </c>
      <c r="E5063" s="81">
        <v>1</v>
      </c>
      <c r="F5063" s="81" t="s">
        <v>6870</v>
      </c>
      <c r="G5063" s="81">
        <v>1</v>
      </c>
      <c r="H5063" s="82">
        <v>1062</v>
      </c>
      <c r="I5063" s="92">
        <v>0.28000000000000003</v>
      </c>
      <c r="J5063" s="78">
        <f t="shared" si="163"/>
        <v>764.64</v>
      </c>
    </row>
    <row r="5064" spans="1:10" ht="15.5">
      <c r="A5064" s="34">
        <f t="shared" si="162"/>
        <v>5060</v>
      </c>
      <c r="B5064" s="81" t="s">
        <v>186</v>
      </c>
      <c r="C5064" s="81" t="s">
        <v>10364</v>
      </c>
      <c r="D5064" s="81" t="s">
        <v>10365</v>
      </c>
      <c r="E5064" s="81">
        <v>1</v>
      </c>
      <c r="F5064" s="81" t="s">
        <v>6870</v>
      </c>
      <c r="G5064" s="81">
        <v>1</v>
      </c>
      <c r="H5064" s="82">
        <v>286.39999999999998</v>
      </c>
      <c r="I5064" s="92">
        <v>0.28000000000000003</v>
      </c>
      <c r="J5064" s="78">
        <f t="shared" si="163"/>
        <v>206.20799999999997</v>
      </c>
    </row>
    <row r="5065" spans="1:10" ht="15.5">
      <c r="A5065" s="34">
        <f t="shared" si="162"/>
        <v>5061</v>
      </c>
      <c r="B5065" s="81" t="s">
        <v>186</v>
      </c>
      <c r="C5065" s="81" t="s">
        <v>10366</v>
      </c>
      <c r="D5065" s="81" t="s">
        <v>10367</v>
      </c>
      <c r="E5065" s="81">
        <v>1</v>
      </c>
      <c r="F5065" s="81" t="s">
        <v>6870</v>
      </c>
      <c r="G5065" s="81">
        <v>1</v>
      </c>
      <c r="H5065" s="82">
        <v>172.1</v>
      </c>
      <c r="I5065" s="92">
        <v>0.28000000000000003</v>
      </c>
      <c r="J5065" s="78">
        <f t="shared" si="163"/>
        <v>123.91199999999999</v>
      </c>
    </row>
    <row r="5066" spans="1:10" ht="15.5">
      <c r="A5066" s="34">
        <f t="shared" si="162"/>
        <v>5062</v>
      </c>
      <c r="B5066" s="81" t="s">
        <v>186</v>
      </c>
      <c r="C5066" s="81" t="s">
        <v>10368</v>
      </c>
      <c r="D5066" s="81" t="s">
        <v>10369</v>
      </c>
      <c r="E5066" s="81">
        <v>1</v>
      </c>
      <c r="F5066" s="81" t="s">
        <v>6870</v>
      </c>
      <c r="G5066" s="81">
        <v>1</v>
      </c>
      <c r="H5066" s="82">
        <v>3920.3</v>
      </c>
      <c r="I5066" s="92">
        <v>0.28000000000000003</v>
      </c>
      <c r="J5066" s="78">
        <f t="shared" si="163"/>
        <v>2822.616</v>
      </c>
    </row>
    <row r="5067" spans="1:10" ht="15.5">
      <c r="A5067" s="34">
        <f t="shared" si="162"/>
        <v>5063</v>
      </c>
      <c r="B5067" s="81" t="s">
        <v>186</v>
      </c>
      <c r="C5067" s="81" t="s">
        <v>10370</v>
      </c>
      <c r="D5067" s="81" t="s">
        <v>10371</v>
      </c>
      <c r="E5067" s="81">
        <v>1</v>
      </c>
      <c r="F5067" s="81" t="s">
        <v>6870</v>
      </c>
      <c r="G5067" s="81">
        <v>1</v>
      </c>
      <c r="H5067" s="82">
        <v>8719</v>
      </c>
      <c r="I5067" s="92">
        <v>0.28000000000000003</v>
      </c>
      <c r="J5067" s="78">
        <f t="shared" si="163"/>
        <v>6277.6799999999994</v>
      </c>
    </row>
    <row r="5068" spans="1:10" ht="43.5">
      <c r="A5068" s="34">
        <f t="shared" si="162"/>
        <v>5064</v>
      </c>
      <c r="B5068" s="81" t="s">
        <v>186</v>
      </c>
      <c r="C5068" s="81" t="s">
        <v>10372</v>
      </c>
      <c r="D5068" s="81" t="s">
        <v>10373</v>
      </c>
      <c r="E5068" s="81">
        <v>1</v>
      </c>
      <c r="F5068" s="81" t="s">
        <v>6870</v>
      </c>
      <c r="G5068" s="81">
        <v>1</v>
      </c>
      <c r="H5068" s="82">
        <v>10376</v>
      </c>
      <c r="I5068" s="92">
        <v>0.28000000000000003</v>
      </c>
      <c r="J5068" s="78">
        <f t="shared" si="163"/>
        <v>7470.7199999999993</v>
      </c>
    </row>
    <row r="5069" spans="1:10" ht="15.5">
      <c r="A5069" s="34">
        <f t="shared" si="162"/>
        <v>5065</v>
      </c>
      <c r="B5069" s="81" t="s">
        <v>186</v>
      </c>
      <c r="C5069" s="81" t="s">
        <v>10374</v>
      </c>
      <c r="D5069" s="81" t="s">
        <v>10375</v>
      </c>
      <c r="E5069" s="81">
        <v>1</v>
      </c>
      <c r="F5069" s="81" t="s">
        <v>6870</v>
      </c>
      <c r="G5069" s="81">
        <v>1</v>
      </c>
      <c r="H5069" s="82">
        <v>9650</v>
      </c>
      <c r="I5069" s="92">
        <v>0.28000000000000003</v>
      </c>
      <c r="J5069" s="78">
        <f t="shared" si="163"/>
        <v>6948</v>
      </c>
    </row>
    <row r="5070" spans="1:10" ht="29">
      <c r="A5070" s="34">
        <f t="shared" si="162"/>
        <v>5066</v>
      </c>
      <c r="B5070" s="81" t="s">
        <v>186</v>
      </c>
      <c r="C5070" s="81" t="s">
        <v>10376</v>
      </c>
      <c r="D5070" s="81" t="s">
        <v>10377</v>
      </c>
      <c r="E5070" s="81">
        <v>1</v>
      </c>
      <c r="F5070" s="81" t="s">
        <v>6870</v>
      </c>
      <c r="G5070" s="81">
        <v>1</v>
      </c>
      <c r="H5070" s="82">
        <v>11291</v>
      </c>
      <c r="I5070" s="92">
        <v>0.28000000000000003</v>
      </c>
      <c r="J5070" s="78">
        <f t="shared" si="163"/>
        <v>8129.5199999999995</v>
      </c>
    </row>
    <row r="5071" spans="1:10" ht="15.5">
      <c r="A5071" s="34">
        <f t="shared" si="162"/>
        <v>5067</v>
      </c>
      <c r="B5071" s="81" t="s">
        <v>186</v>
      </c>
      <c r="C5071" s="81" t="s">
        <v>10378</v>
      </c>
      <c r="D5071" s="81" t="s">
        <v>10379</v>
      </c>
      <c r="E5071" s="81">
        <v>1</v>
      </c>
      <c r="F5071" s="81" t="s">
        <v>6870</v>
      </c>
      <c r="G5071" s="81">
        <v>1</v>
      </c>
      <c r="H5071" s="82">
        <v>7742.3</v>
      </c>
      <c r="I5071" s="92">
        <v>0.28000000000000003</v>
      </c>
      <c r="J5071" s="78">
        <f t="shared" si="163"/>
        <v>5574.4560000000001</v>
      </c>
    </row>
    <row r="5072" spans="1:10" ht="15.5">
      <c r="A5072" s="34">
        <f t="shared" si="162"/>
        <v>5068</v>
      </c>
      <c r="B5072" s="81" t="s">
        <v>186</v>
      </c>
      <c r="C5072" s="81" t="s">
        <v>10380</v>
      </c>
      <c r="D5072" s="81" t="s">
        <v>10381</v>
      </c>
      <c r="E5072" s="81">
        <v>1</v>
      </c>
      <c r="F5072" s="81" t="s">
        <v>6870</v>
      </c>
      <c r="G5072" s="81">
        <v>1</v>
      </c>
      <c r="H5072" s="82">
        <v>6135.9</v>
      </c>
      <c r="I5072" s="92">
        <v>0.28000000000000003</v>
      </c>
      <c r="J5072" s="78">
        <f t="shared" si="163"/>
        <v>4417.848</v>
      </c>
    </row>
    <row r="5073" spans="1:10" ht="15.5">
      <c r="A5073" s="34">
        <f t="shared" si="162"/>
        <v>5069</v>
      </c>
      <c r="B5073" s="81" t="s">
        <v>186</v>
      </c>
      <c r="C5073" s="81" t="s">
        <v>10382</v>
      </c>
      <c r="D5073" s="81" t="s">
        <v>10383</v>
      </c>
      <c r="E5073" s="81">
        <v>1</v>
      </c>
      <c r="F5073" s="81" t="s">
        <v>6870</v>
      </c>
      <c r="G5073" s="81">
        <v>1</v>
      </c>
      <c r="H5073" s="82">
        <v>4451</v>
      </c>
      <c r="I5073" s="92">
        <v>0.28000000000000003</v>
      </c>
      <c r="J5073" s="78">
        <f t="shared" si="163"/>
        <v>3204.72</v>
      </c>
    </row>
    <row r="5074" spans="1:10" ht="29">
      <c r="A5074" s="34">
        <f t="shared" si="162"/>
        <v>5070</v>
      </c>
      <c r="B5074" s="81" t="s">
        <v>186</v>
      </c>
      <c r="C5074" s="81" t="s">
        <v>10384</v>
      </c>
      <c r="D5074" s="81" t="s">
        <v>10385</v>
      </c>
      <c r="E5074" s="81">
        <v>1</v>
      </c>
      <c r="F5074" s="81" t="s">
        <v>6870</v>
      </c>
      <c r="G5074" s="81">
        <v>1</v>
      </c>
      <c r="H5074" s="82">
        <v>4779</v>
      </c>
      <c r="I5074" s="92">
        <v>0.28000000000000003</v>
      </c>
      <c r="J5074" s="78">
        <f t="shared" si="163"/>
        <v>3440.8799999999997</v>
      </c>
    </row>
    <row r="5075" spans="1:10" ht="15.5">
      <c r="A5075" s="34">
        <f t="shared" si="162"/>
        <v>5071</v>
      </c>
      <c r="B5075" s="81" t="s">
        <v>186</v>
      </c>
      <c r="C5075" s="81" t="s">
        <v>10386</v>
      </c>
      <c r="D5075" s="81" t="s">
        <v>10381</v>
      </c>
      <c r="E5075" s="81">
        <v>1</v>
      </c>
      <c r="F5075" s="81" t="s">
        <v>6870</v>
      </c>
      <c r="G5075" s="81">
        <v>1</v>
      </c>
      <c r="H5075" s="82">
        <v>6625</v>
      </c>
      <c r="I5075" s="92">
        <v>0.28000000000000003</v>
      </c>
      <c r="J5075" s="78">
        <f t="shared" si="163"/>
        <v>4770</v>
      </c>
    </row>
    <row r="5076" spans="1:10" ht="29">
      <c r="A5076" s="34">
        <f t="shared" si="162"/>
        <v>5072</v>
      </c>
      <c r="B5076" s="81" t="s">
        <v>186</v>
      </c>
      <c r="C5076" s="81" t="s">
        <v>10387</v>
      </c>
      <c r="D5076" s="81" t="s">
        <v>10388</v>
      </c>
      <c r="E5076" s="81">
        <v>1</v>
      </c>
      <c r="F5076" s="81" t="s">
        <v>6870</v>
      </c>
      <c r="G5076" s="81">
        <v>1</v>
      </c>
      <c r="H5076" s="82">
        <v>7524</v>
      </c>
      <c r="I5076" s="92">
        <v>0.28000000000000003</v>
      </c>
      <c r="J5076" s="78">
        <f t="shared" si="163"/>
        <v>5417.28</v>
      </c>
    </row>
    <row r="5077" spans="1:10" ht="15.5">
      <c r="A5077" s="34">
        <f t="shared" si="162"/>
        <v>5073</v>
      </c>
      <c r="B5077" s="81" t="s">
        <v>186</v>
      </c>
      <c r="C5077" s="81" t="s">
        <v>10389</v>
      </c>
      <c r="D5077" s="81" t="s">
        <v>10390</v>
      </c>
      <c r="E5077" s="81">
        <v>1</v>
      </c>
      <c r="F5077" s="81" t="s">
        <v>6870</v>
      </c>
      <c r="G5077" s="81">
        <v>1</v>
      </c>
      <c r="H5077" s="82">
        <v>6778</v>
      </c>
      <c r="I5077" s="92">
        <v>0.28000000000000003</v>
      </c>
      <c r="J5077" s="78">
        <f t="shared" si="163"/>
        <v>4880.16</v>
      </c>
    </row>
    <row r="5078" spans="1:10" ht="15.5">
      <c r="A5078" s="34">
        <f t="shared" si="162"/>
        <v>5074</v>
      </c>
      <c r="B5078" s="81" t="s">
        <v>186</v>
      </c>
      <c r="C5078" s="81" t="s">
        <v>10391</v>
      </c>
      <c r="D5078" s="81" t="s">
        <v>10390</v>
      </c>
      <c r="E5078" s="81">
        <v>1</v>
      </c>
      <c r="F5078" s="81" t="s">
        <v>6870</v>
      </c>
      <c r="G5078" s="81">
        <v>1</v>
      </c>
      <c r="H5078" s="82">
        <v>7355</v>
      </c>
      <c r="I5078" s="92">
        <v>0.28000000000000003</v>
      </c>
      <c r="J5078" s="78">
        <f t="shared" si="163"/>
        <v>5295.5999999999995</v>
      </c>
    </row>
    <row r="5079" spans="1:10" ht="29">
      <c r="A5079" s="34">
        <f t="shared" ref="A5079:A5142" si="164">SUM(A5078+1)</f>
        <v>5075</v>
      </c>
      <c r="B5079" s="81" t="s">
        <v>186</v>
      </c>
      <c r="C5079" s="81" t="s">
        <v>10392</v>
      </c>
      <c r="D5079" s="81" t="s">
        <v>10393</v>
      </c>
      <c r="E5079" s="81">
        <v>1</v>
      </c>
      <c r="F5079" s="81" t="s">
        <v>6870</v>
      </c>
      <c r="G5079" s="81">
        <v>1</v>
      </c>
      <c r="H5079" s="82">
        <v>8331</v>
      </c>
      <c r="I5079" s="92">
        <v>0.28000000000000003</v>
      </c>
      <c r="J5079" s="78">
        <f t="shared" si="163"/>
        <v>5998.32</v>
      </c>
    </row>
    <row r="5080" spans="1:10" ht="15.5">
      <c r="A5080" s="34">
        <f t="shared" si="164"/>
        <v>5076</v>
      </c>
      <c r="B5080" s="81" t="s">
        <v>186</v>
      </c>
      <c r="C5080" s="81" t="s">
        <v>10394</v>
      </c>
      <c r="D5080" s="81" t="s">
        <v>10395</v>
      </c>
      <c r="E5080" s="81">
        <v>1</v>
      </c>
      <c r="F5080" s="81" t="s">
        <v>6870</v>
      </c>
      <c r="G5080" s="81">
        <v>1</v>
      </c>
      <c r="H5080" s="82">
        <v>7405.9</v>
      </c>
      <c r="I5080" s="92">
        <v>0.28000000000000003</v>
      </c>
      <c r="J5080" s="78">
        <f t="shared" si="163"/>
        <v>5332.2479999999996</v>
      </c>
    </row>
    <row r="5081" spans="1:10" ht="15.5">
      <c r="A5081" s="34">
        <f t="shared" si="164"/>
        <v>5077</v>
      </c>
      <c r="B5081" s="81" t="s">
        <v>186</v>
      </c>
      <c r="C5081" s="81" t="s">
        <v>10396</v>
      </c>
      <c r="D5081" s="81" t="s">
        <v>10397</v>
      </c>
      <c r="E5081" s="81">
        <v>1</v>
      </c>
      <c r="F5081" s="81" t="s">
        <v>6870</v>
      </c>
      <c r="G5081" s="81">
        <v>1</v>
      </c>
      <c r="H5081" s="82">
        <v>2317</v>
      </c>
      <c r="I5081" s="92">
        <v>0.28000000000000003</v>
      </c>
      <c r="J5081" s="78">
        <f t="shared" si="163"/>
        <v>1668.24</v>
      </c>
    </row>
    <row r="5082" spans="1:10" ht="29">
      <c r="A5082" s="34">
        <f t="shared" si="164"/>
        <v>5078</v>
      </c>
      <c r="B5082" s="81" t="s">
        <v>186</v>
      </c>
      <c r="C5082" s="81" t="s">
        <v>10398</v>
      </c>
      <c r="D5082" s="81" t="s">
        <v>10399</v>
      </c>
      <c r="E5082" s="81">
        <v>1</v>
      </c>
      <c r="F5082" s="81" t="s">
        <v>6870</v>
      </c>
      <c r="G5082" s="81">
        <v>1</v>
      </c>
      <c r="H5082" s="82">
        <v>11158</v>
      </c>
      <c r="I5082" s="92">
        <v>0.28000000000000003</v>
      </c>
      <c r="J5082" s="78">
        <f t="shared" si="163"/>
        <v>8033.7599999999993</v>
      </c>
    </row>
    <row r="5083" spans="1:10" ht="29">
      <c r="A5083" s="34">
        <f t="shared" si="164"/>
        <v>5079</v>
      </c>
      <c r="B5083" s="81" t="s">
        <v>186</v>
      </c>
      <c r="C5083" s="81" t="s">
        <v>10400</v>
      </c>
      <c r="D5083" s="81" t="s">
        <v>10401</v>
      </c>
      <c r="E5083" s="81">
        <v>1</v>
      </c>
      <c r="F5083" s="81" t="s">
        <v>6870</v>
      </c>
      <c r="G5083" s="81">
        <v>1</v>
      </c>
      <c r="H5083" s="82">
        <v>12179</v>
      </c>
      <c r="I5083" s="92">
        <v>0.28000000000000003</v>
      </c>
      <c r="J5083" s="78">
        <f t="shared" si="163"/>
        <v>8768.8799999999992</v>
      </c>
    </row>
    <row r="5084" spans="1:10" ht="15.5">
      <c r="A5084" s="34">
        <f t="shared" si="164"/>
        <v>5080</v>
      </c>
      <c r="B5084" s="81" t="s">
        <v>186</v>
      </c>
      <c r="C5084" s="81" t="s">
        <v>10402</v>
      </c>
      <c r="D5084" s="81" t="s">
        <v>10403</v>
      </c>
      <c r="E5084" s="81">
        <v>1</v>
      </c>
      <c r="F5084" s="81" t="s">
        <v>6870</v>
      </c>
      <c r="G5084" s="81">
        <v>1</v>
      </c>
      <c r="H5084" s="82">
        <v>9394</v>
      </c>
      <c r="I5084" s="92">
        <v>0.28000000000000003</v>
      </c>
      <c r="J5084" s="78">
        <f t="shared" si="163"/>
        <v>6763.6799999999994</v>
      </c>
    </row>
    <row r="5085" spans="1:10" ht="29">
      <c r="A5085" s="34">
        <f t="shared" si="164"/>
        <v>5081</v>
      </c>
      <c r="B5085" s="81" t="s">
        <v>186</v>
      </c>
      <c r="C5085" s="81" t="s">
        <v>10404</v>
      </c>
      <c r="D5085" s="81" t="s">
        <v>10405</v>
      </c>
      <c r="E5085" s="81">
        <v>1</v>
      </c>
      <c r="F5085" s="81" t="s">
        <v>6870</v>
      </c>
      <c r="G5085" s="81">
        <v>1</v>
      </c>
      <c r="H5085" s="82">
        <v>9407</v>
      </c>
      <c r="I5085" s="92">
        <v>0.28000000000000003</v>
      </c>
      <c r="J5085" s="78">
        <f t="shared" si="163"/>
        <v>6773.04</v>
      </c>
    </row>
    <row r="5086" spans="1:10" ht="15.5">
      <c r="A5086" s="34">
        <f t="shared" si="164"/>
        <v>5082</v>
      </c>
      <c r="B5086" s="81" t="s">
        <v>186</v>
      </c>
      <c r="C5086" s="81" t="s">
        <v>10406</v>
      </c>
      <c r="D5086" s="81" t="s">
        <v>10407</v>
      </c>
      <c r="E5086" s="81">
        <v>1</v>
      </c>
      <c r="F5086" s="81" t="s">
        <v>6870</v>
      </c>
      <c r="G5086" s="81">
        <v>1</v>
      </c>
      <c r="H5086" s="82">
        <v>10377</v>
      </c>
      <c r="I5086" s="92">
        <v>0.28000000000000003</v>
      </c>
      <c r="J5086" s="78">
        <f t="shared" si="163"/>
        <v>7471.44</v>
      </c>
    </row>
    <row r="5087" spans="1:10" ht="29">
      <c r="A5087" s="34">
        <f t="shared" si="164"/>
        <v>5083</v>
      </c>
      <c r="B5087" s="81" t="s">
        <v>186</v>
      </c>
      <c r="C5087" s="81" t="s">
        <v>10408</v>
      </c>
      <c r="D5087" s="81" t="s">
        <v>10409</v>
      </c>
      <c r="E5087" s="81">
        <v>1</v>
      </c>
      <c r="F5087" s="81" t="s">
        <v>6870</v>
      </c>
      <c r="G5087" s="81">
        <v>1</v>
      </c>
      <c r="H5087" s="82">
        <v>10322</v>
      </c>
      <c r="I5087" s="92">
        <v>0.28000000000000003</v>
      </c>
      <c r="J5087" s="78">
        <f t="shared" si="163"/>
        <v>7431.84</v>
      </c>
    </row>
    <row r="5088" spans="1:10" ht="15.5">
      <c r="A5088" s="34">
        <f t="shared" si="164"/>
        <v>5084</v>
      </c>
      <c r="B5088" s="81" t="s">
        <v>186</v>
      </c>
      <c r="C5088" s="81" t="s">
        <v>10410</v>
      </c>
      <c r="D5088" s="81" t="s">
        <v>10411</v>
      </c>
      <c r="E5088" s="81">
        <v>1</v>
      </c>
      <c r="F5088" s="81" t="s">
        <v>6870</v>
      </c>
      <c r="G5088" s="81">
        <v>1</v>
      </c>
      <c r="H5088" s="82">
        <v>9205</v>
      </c>
      <c r="I5088" s="92">
        <v>0.28000000000000003</v>
      </c>
      <c r="J5088" s="78">
        <f t="shared" si="163"/>
        <v>6627.5999999999995</v>
      </c>
    </row>
    <row r="5089" spans="1:10" ht="29">
      <c r="A5089" s="34">
        <f t="shared" si="164"/>
        <v>5085</v>
      </c>
      <c r="B5089" s="81" t="s">
        <v>186</v>
      </c>
      <c r="C5089" s="81" t="s">
        <v>10412</v>
      </c>
      <c r="D5089" s="81" t="s">
        <v>10413</v>
      </c>
      <c r="E5089" s="81">
        <v>1</v>
      </c>
      <c r="F5089" s="81" t="s">
        <v>6870</v>
      </c>
      <c r="G5089" s="81">
        <v>1</v>
      </c>
      <c r="H5089" s="82">
        <v>1476</v>
      </c>
      <c r="I5089" s="92">
        <v>0.28000000000000003</v>
      </c>
      <c r="J5089" s="78">
        <f t="shared" si="163"/>
        <v>1062.72</v>
      </c>
    </row>
    <row r="5090" spans="1:10" ht="29">
      <c r="A5090" s="34">
        <f t="shared" si="164"/>
        <v>5086</v>
      </c>
      <c r="B5090" s="81" t="s">
        <v>186</v>
      </c>
      <c r="C5090" s="81" t="s">
        <v>10414</v>
      </c>
      <c r="D5090" s="81" t="s">
        <v>10415</v>
      </c>
      <c r="E5090" s="81">
        <v>1</v>
      </c>
      <c r="F5090" s="81" t="s">
        <v>6870</v>
      </c>
      <c r="G5090" s="81">
        <v>1</v>
      </c>
      <c r="H5090" s="82">
        <v>1711</v>
      </c>
      <c r="I5090" s="92">
        <v>0.28000000000000003</v>
      </c>
      <c r="J5090" s="78">
        <f t="shared" si="163"/>
        <v>1231.9199999999998</v>
      </c>
    </row>
    <row r="5091" spans="1:10" ht="15.5">
      <c r="A5091" s="34">
        <f t="shared" si="164"/>
        <v>5087</v>
      </c>
      <c r="B5091" s="81" t="s">
        <v>186</v>
      </c>
      <c r="C5091" s="81" t="s">
        <v>10416</v>
      </c>
      <c r="D5091" s="81" t="s">
        <v>10417</v>
      </c>
      <c r="E5091" s="81">
        <v>1</v>
      </c>
      <c r="F5091" s="81" t="s">
        <v>6870</v>
      </c>
      <c r="G5091" s="81">
        <v>1</v>
      </c>
      <c r="H5091" s="82">
        <v>1327.9</v>
      </c>
      <c r="I5091" s="92">
        <v>0.28000000000000003</v>
      </c>
      <c r="J5091" s="78">
        <f t="shared" si="163"/>
        <v>956.08800000000008</v>
      </c>
    </row>
    <row r="5092" spans="1:10" ht="29">
      <c r="A5092" s="34">
        <f t="shared" si="164"/>
        <v>5088</v>
      </c>
      <c r="B5092" s="81" t="s">
        <v>186</v>
      </c>
      <c r="C5092" s="81" t="s">
        <v>10418</v>
      </c>
      <c r="D5092" s="81" t="s">
        <v>10419</v>
      </c>
      <c r="E5092" s="81">
        <v>1</v>
      </c>
      <c r="F5092" s="81" t="s">
        <v>6870</v>
      </c>
      <c r="G5092" s="81">
        <v>1</v>
      </c>
      <c r="H5092" s="82">
        <v>1327.9</v>
      </c>
      <c r="I5092" s="92">
        <v>0.28000000000000003</v>
      </c>
      <c r="J5092" s="78">
        <f t="shared" si="163"/>
        <v>956.08800000000008</v>
      </c>
    </row>
    <row r="5093" spans="1:10" ht="15.5">
      <c r="A5093" s="34">
        <f t="shared" si="164"/>
        <v>5089</v>
      </c>
      <c r="B5093" s="81" t="s">
        <v>186</v>
      </c>
      <c r="C5093" s="81" t="s">
        <v>10420</v>
      </c>
      <c r="D5093" s="81" t="s">
        <v>10421</v>
      </c>
      <c r="E5093" s="81">
        <v>1</v>
      </c>
      <c r="F5093" s="81" t="s">
        <v>6870</v>
      </c>
      <c r="G5093" s="81">
        <v>1</v>
      </c>
      <c r="H5093" s="82">
        <v>1921.9</v>
      </c>
      <c r="I5093" s="92">
        <v>0.28000000000000003</v>
      </c>
      <c r="J5093" s="78">
        <f t="shared" si="163"/>
        <v>1383.768</v>
      </c>
    </row>
    <row r="5094" spans="1:10" ht="15.5">
      <c r="A5094" s="34">
        <f t="shared" si="164"/>
        <v>5090</v>
      </c>
      <c r="B5094" s="81" t="s">
        <v>186</v>
      </c>
      <c r="C5094" s="81" t="s">
        <v>10422</v>
      </c>
      <c r="D5094" s="81" t="s">
        <v>10423</v>
      </c>
      <c r="E5094" s="81">
        <v>1</v>
      </c>
      <c r="F5094" s="81" t="s">
        <v>6870</v>
      </c>
      <c r="G5094" s="81">
        <v>1</v>
      </c>
      <c r="H5094" s="82">
        <v>1327.9</v>
      </c>
      <c r="I5094" s="92">
        <v>0.28000000000000003</v>
      </c>
      <c r="J5094" s="78">
        <f t="shared" si="163"/>
        <v>956.08800000000008</v>
      </c>
    </row>
    <row r="5095" spans="1:10" ht="15.5">
      <c r="A5095" s="34">
        <f t="shared" si="164"/>
        <v>5091</v>
      </c>
      <c r="B5095" s="81" t="s">
        <v>186</v>
      </c>
      <c r="C5095" s="81" t="s">
        <v>10424</v>
      </c>
      <c r="D5095" s="81" t="s">
        <v>10425</v>
      </c>
      <c r="E5095" s="81">
        <v>1</v>
      </c>
      <c r="F5095" s="81" t="s">
        <v>6870</v>
      </c>
      <c r="G5095" s="81">
        <v>1</v>
      </c>
      <c r="H5095" s="82">
        <v>1327.9</v>
      </c>
      <c r="I5095" s="92">
        <v>0.28000000000000003</v>
      </c>
      <c r="J5095" s="78">
        <f t="shared" si="163"/>
        <v>956.08800000000008</v>
      </c>
    </row>
    <row r="5096" spans="1:10" ht="15.5">
      <c r="A5096" s="34">
        <f t="shared" si="164"/>
        <v>5092</v>
      </c>
      <c r="B5096" s="81" t="s">
        <v>186</v>
      </c>
      <c r="C5096" s="81" t="s">
        <v>10426</v>
      </c>
      <c r="D5096" s="81" t="s">
        <v>10427</v>
      </c>
      <c r="E5096" s="81">
        <v>1</v>
      </c>
      <c r="F5096" s="81" t="s">
        <v>6870</v>
      </c>
      <c r="G5096" s="81">
        <v>1</v>
      </c>
      <c r="H5096" s="82">
        <v>1327.9</v>
      </c>
      <c r="I5096" s="92">
        <v>0.28000000000000003</v>
      </c>
      <c r="J5096" s="78">
        <f t="shared" si="163"/>
        <v>956.08800000000008</v>
      </c>
    </row>
    <row r="5097" spans="1:10" ht="15.5">
      <c r="A5097" s="34">
        <f t="shared" si="164"/>
        <v>5093</v>
      </c>
      <c r="B5097" s="81" t="s">
        <v>186</v>
      </c>
      <c r="C5097" s="81" t="s">
        <v>10428</v>
      </c>
      <c r="D5097" s="81" t="s">
        <v>10429</v>
      </c>
      <c r="E5097" s="81">
        <v>1</v>
      </c>
      <c r="F5097" s="81" t="s">
        <v>6870</v>
      </c>
      <c r="G5097" s="81">
        <v>1</v>
      </c>
      <c r="H5097" s="82">
        <v>1711</v>
      </c>
      <c r="I5097" s="92">
        <v>0.28000000000000003</v>
      </c>
      <c r="J5097" s="78">
        <f t="shared" si="163"/>
        <v>1231.9199999999998</v>
      </c>
    </row>
    <row r="5098" spans="1:10" ht="43.5">
      <c r="A5098" s="34">
        <f t="shared" si="164"/>
        <v>5094</v>
      </c>
      <c r="B5098" s="81" t="s">
        <v>186</v>
      </c>
      <c r="C5098" s="81" t="s">
        <v>10430</v>
      </c>
      <c r="D5098" s="81" t="s">
        <v>10431</v>
      </c>
      <c r="E5098" s="81">
        <v>1</v>
      </c>
      <c r="F5098" s="81" t="s">
        <v>6870</v>
      </c>
      <c r="G5098" s="81">
        <v>1</v>
      </c>
      <c r="H5098" s="82">
        <v>2229</v>
      </c>
      <c r="I5098" s="92">
        <v>0.28000000000000003</v>
      </c>
      <c r="J5098" s="78">
        <f t="shared" si="163"/>
        <v>1604.8799999999999</v>
      </c>
    </row>
    <row r="5099" spans="1:10" ht="15.5">
      <c r="A5099" s="34">
        <f t="shared" si="164"/>
        <v>5095</v>
      </c>
      <c r="B5099" s="81" t="s">
        <v>186</v>
      </c>
      <c r="C5099" s="81" t="s">
        <v>10432</v>
      </c>
      <c r="D5099" s="81" t="s">
        <v>10433</v>
      </c>
      <c r="E5099" s="81">
        <v>1</v>
      </c>
      <c r="F5099" s="81" t="s">
        <v>6870</v>
      </c>
      <c r="G5099" s="81">
        <v>1</v>
      </c>
      <c r="H5099" s="82">
        <v>1921.9</v>
      </c>
      <c r="I5099" s="92">
        <v>0.28000000000000003</v>
      </c>
      <c r="J5099" s="78">
        <f t="shared" si="163"/>
        <v>1383.768</v>
      </c>
    </row>
    <row r="5100" spans="1:10" ht="15.5">
      <c r="A5100" s="34">
        <f t="shared" si="164"/>
        <v>5096</v>
      </c>
      <c r="B5100" s="81" t="s">
        <v>186</v>
      </c>
      <c r="C5100" s="81" t="s">
        <v>10434</v>
      </c>
      <c r="D5100" s="81" t="s">
        <v>10435</v>
      </c>
      <c r="E5100" s="81">
        <v>1</v>
      </c>
      <c r="F5100" s="81" t="s">
        <v>6870</v>
      </c>
      <c r="G5100" s="81">
        <v>1</v>
      </c>
      <c r="H5100" s="82">
        <v>1921.9</v>
      </c>
      <c r="I5100" s="92">
        <v>0.28000000000000003</v>
      </c>
      <c r="J5100" s="78">
        <f t="shared" si="163"/>
        <v>1383.768</v>
      </c>
    </row>
    <row r="5101" spans="1:10" ht="15.5">
      <c r="A5101" s="34">
        <f t="shared" si="164"/>
        <v>5097</v>
      </c>
      <c r="B5101" s="81" t="s">
        <v>186</v>
      </c>
      <c r="C5101" s="81" t="s">
        <v>10436</v>
      </c>
      <c r="D5101" s="81" t="s">
        <v>10437</v>
      </c>
      <c r="E5101" s="81">
        <v>1</v>
      </c>
      <c r="F5101" s="81" t="s">
        <v>6870</v>
      </c>
      <c r="G5101" s="81">
        <v>1</v>
      </c>
      <c r="H5101" s="82">
        <v>1921.9</v>
      </c>
      <c r="I5101" s="92">
        <v>0.28000000000000003</v>
      </c>
      <c r="J5101" s="78">
        <f t="shared" si="163"/>
        <v>1383.768</v>
      </c>
    </row>
    <row r="5102" spans="1:10" ht="15.5">
      <c r="A5102" s="34">
        <f t="shared" si="164"/>
        <v>5098</v>
      </c>
      <c r="B5102" s="81" t="s">
        <v>186</v>
      </c>
      <c r="C5102" s="81" t="s">
        <v>10438</v>
      </c>
      <c r="D5102" s="81" t="s">
        <v>10439</v>
      </c>
      <c r="E5102" s="81">
        <v>1</v>
      </c>
      <c r="F5102" s="81" t="s">
        <v>6870</v>
      </c>
      <c r="G5102" s="81">
        <v>1</v>
      </c>
      <c r="H5102" s="82">
        <v>1921.9</v>
      </c>
      <c r="I5102" s="92">
        <v>0.28000000000000003</v>
      </c>
      <c r="J5102" s="78">
        <f t="shared" si="163"/>
        <v>1383.768</v>
      </c>
    </row>
    <row r="5103" spans="1:10" ht="15.5">
      <c r="A5103" s="34">
        <f t="shared" si="164"/>
        <v>5099</v>
      </c>
      <c r="B5103" s="81" t="s">
        <v>186</v>
      </c>
      <c r="C5103" s="81" t="s">
        <v>10440</v>
      </c>
      <c r="D5103" s="81" t="s">
        <v>10441</v>
      </c>
      <c r="E5103" s="81">
        <v>1</v>
      </c>
      <c r="F5103" s="81" t="s">
        <v>6870</v>
      </c>
      <c r="G5103" s="81">
        <v>1</v>
      </c>
      <c r="H5103" s="82">
        <v>1921.9</v>
      </c>
      <c r="I5103" s="92">
        <v>0.28000000000000003</v>
      </c>
      <c r="J5103" s="78">
        <f t="shared" si="163"/>
        <v>1383.768</v>
      </c>
    </row>
    <row r="5104" spans="1:10" ht="15.5">
      <c r="A5104" s="34">
        <f t="shared" si="164"/>
        <v>5100</v>
      </c>
      <c r="B5104" s="81" t="s">
        <v>186</v>
      </c>
      <c r="C5104" s="81" t="s">
        <v>10442</v>
      </c>
      <c r="D5104" s="81" t="s">
        <v>10443</v>
      </c>
      <c r="E5104" s="81">
        <v>1</v>
      </c>
      <c r="F5104" s="81" t="s">
        <v>6870</v>
      </c>
      <c r="G5104" s="81">
        <v>1</v>
      </c>
      <c r="H5104" s="82">
        <v>2476</v>
      </c>
      <c r="I5104" s="92">
        <v>0.28000000000000003</v>
      </c>
      <c r="J5104" s="78">
        <f t="shared" si="163"/>
        <v>1782.72</v>
      </c>
    </row>
    <row r="5105" spans="1:10" ht="87">
      <c r="A5105" s="34">
        <f t="shared" si="164"/>
        <v>5101</v>
      </c>
      <c r="B5105" s="81" t="s">
        <v>186</v>
      </c>
      <c r="C5105" s="81" t="s">
        <v>10444</v>
      </c>
      <c r="D5105" s="81" t="s">
        <v>10445</v>
      </c>
      <c r="E5105" s="81">
        <v>1</v>
      </c>
      <c r="F5105" s="81" t="s">
        <v>6870</v>
      </c>
      <c r="G5105" s="81">
        <v>1</v>
      </c>
      <c r="H5105" s="82">
        <v>596.5</v>
      </c>
      <c r="I5105" s="92">
        <v>0.28000000000000003</v>
      </c>
      <c r="J5105" s="78">
        <f t="shared" ref="J5105:J5168" si="165">H5105*(1-I5105)</f>
        <v>429.47999999999996</v>
      </c>
    </row>
    <row r="5106" spans="1:10" ht="58">
      <c r="A5106" s="34">
        <f t="shared" si="164"/>
        <v>5102</v>
      </c>
      <c r="B5106" s="81" t="s">
        <v>186</v>
      </c>
      <c r="C5106" s="81" t="s">
        <v>10446</v>
      </c>
      <c r="D5106" s="81" t="s">
        <v>10447</v>
      </c>
      <c r="E5106" s="81">
        <v>1</v>
      </c>
      <c r="F5106" s="81" t="s">
        <v>6870</v>
      </c>
      <c r="G5106" s="81">
        <v>1</v>
      </c>
      <c r="H5106" s="82">
        <v>450.25</v>
      </c>
      <c r="I5106" s="92">
        <v>0.28000000000000003</v>
      </c>
      <c r="J5106" s="78">
        <f t="shared" si="165"/>
        <v>324.18</v>
      </c>
    </row>
    <row r="5107" spans="1:10" ht="58">
      <c r="A5107" s="34">
        <f t="shared" si="164"/>
        <v>5103</v>
      </c>
      <c r="B5107" s="81" t="s">
        <v>186</v>
      </c>
      <c r="C5107" s="81" t="s">
        <v>10448</v>
      </c>
      <c r="D5107" s="81" t="s">
        <v>10447</v>
      </c>
      <c r="E5107" s="81">
        <v>1</v>
      </c>
      <c r="F5107" s="81" t="s">
        <v>6870</v>
      </c>
      <c r="G5107" s="81">
        <v>1</v>
      </c>
      <c r="H5107" s="82">
        <v>529</v>
      </c>
      <c r="I5107" s="92">
        <v>0.28000000000000003</v>
      </c>
      <c r="J5107" s="78">
        <f t="shared" si="165"/>
        <v>380.88</v>
      </c>
    </row>
    <row r="5108" spans="1:10" ht="15.5">
      <c r="A5108" s="34">
        <f t="shared" si="164"/>
        <v>5104</v>
      </c>
      <c r="B5108" s="81" t="s">
        <v>186</v>
      </c>
      <c r="C5108" s="81" t="s">
        <v>10449</v>
      </c>
      <c r="D5108" s="81" t="s">
        <v>10450</v>
      </c>
      <c r="E5108" s="81">
        <v>1</v>
      </c>
      <c r="F5108" s="81" t="s">
        <v>6870</v>
      </c>
      <c r="G5108" s="81">
        <v>1</v>
      </c>
      <c r="H5108" s="82">
        <v>5196</v>
      </c>
      <c r="I5108" s="92">
        <v>0.28000000000000003</v>
      </c>
      <c r="J5108" s="78">
        <f t="shared" si="165"/>
        <v>3741.12</v>
      </c>
    </row>
    <row r="5109" spans="1:10" ht="15.5">
      <c r="A5109" s="34">
        <f t="shared" si="164"/>
        <v>5105</v>
      </c>
      <c r="B5109" s="81" t="s">
        <v>186</v>
      </c>
      <c r="C5109" s="81" t="s">
        <v>10451</v>
      </c>
      <c r="D5109" s="81" t="s">
        <v>10452</v>
      </c>
      <c r="E5109" s="81">
        <v>1</v>
      </c>
      <c r="F5109" s="81" t="s">
        <v>6870</v>
      </c>
      <c r="G5109" s="81">
        <v>1</v>
      </c>
      <c r="H5109" s="82">
        <v>9438.8799999999992</v>
      </c>
      <c r="I5109" s="92">
        <v>0.28000000000000003</v>
      </c>
      <c r="J5109" s="78">
        <f t="shared" si="165"/>
        <v>6795.9935999999989</v>
      </c>
    </row>
    <row r="5110" spans="1:10" ht="15.5">
      <c r="A5110" s="34">
        <f t="shared" si="164"/>
        <v>5106</v>
      </c>
      <c r="B5110" s="81" t="s">
        <v>186</v>
      </c>
      <c r="C5110" s="81" t="s">
        <v>10453</v>
      </c>
      <c r="D5110" s="81" t="s">
        <v>10454</v>
      </c>
      <c r="E5110" s="81">
        <v>1</v>
      </c>
      <c r="F5110" s="81" t="s">
        <v>6870</v>
      </c>
      <c r="G5110" s="81">
        <v>1</v>
      </c>
      <c r="H5110" s="82">
        <v>4574.4399999999996</v>
      </c>
      <c r="I5110" s="92">
        <v>0.28000000000000003</v>
      </c>
      <c r="J5110" s="78">
        <f t="shared" si="165"/>
        <v>3293.5967999999998</v>
      </c>
    </row>
    <row r="5111" spans="1:10" ht="29">
      <c r="A5111" s="34">
        <f t="shared" si="164"/>
        <v>5107</v>
      </c>
      <c r="B5111" s="81" t="s">
        <v>186</v>
      </c>
      <c r="C5111" s="81" t="s">
        <v>10455</v>
      </c>
      <c r="D5111" s="81" t="s">
        <v>10456</v>
      </c>
      <c r="E5111" s="81">
        <v>1</v>
      </c>
      <c r="F5111" s="81" t="s">
        <v>6870</v>
      </c>
      <c r="G5111" s="81">
        <v>1</v>
      </c>
      <c r="H5111" s="82">
        <v>2640</v>
      </c>
      <c r="I5111" s="92">
        <v>0.28000000000000003</v>
      </c>
      <c r="J5111" s="78">
        <f t="shared" si="165"/>
        <v>1900.8</v>
      </c>
    </row>
    <row r="5112" spans="1:10" ht="15.5">
      <c r="A5112" s="34">
        <f t="shared" si="164"/>
        <v>5108</v>
      </c>
      <c r="B5112" s="81" t="s">
        <v>186</v>
      </c>
      <c r="C5112" s="81" t="s">
        <v>10457</v>
      </c>
      <c r="D5112" s="81" t="s">
        <v>10458</v>
      </c>
      <c r="E5112" s="81">
        <v>1</v>
      </c>
      <c r="F5112" s="81" t="s">
        <v>6870</v>
      </c>
      <c r="G5112" s="81">
        <v>1</v>
      </c>
      <c r="H5112" s="82">
        <v>3020</v>
      </c>
      <c r="I5112" s="92">
        <v>0.28000000000000003</v>
      </c>
      <c r="J5112" s="78">
        <f t="shared" si="165"/>
        <v>2174.4</v>
      </c>
    </row>
    <row r="5113" spans="1:10" ht="29">
      <c r="A5113" s="34">
        <f t="shared" si="164"/>
        <v>5109</v>
      </c>
      <c r="B5113" s="81" t="s">
        <v>186</v>
      </c>
      <c r="C5113" s="81" t="s">
        <v>10459</v>
      </c>
      <c r="D5113" s="81" t="s">
        <v>10460</v>
      </c>
      <c r="E5113" s="81">
        <v>1</v>
      </c>
      <c r="F5113" s="81" t="s">
        <v>6870</v>
      </c>
      <c r="G5113" s="81">
        <v>1</v>
      </c>
      <c r="H5113" s="82">
        <v>3227</v>
      </c>
      <c r="I5113" s="92">
        <v>0.28000000000000003</v>
      </c>
      <c r="J5113" s="78">
        <f t="shared" si="165"/>
        <v>2323.44</v>
      </c>
    </row>
    <row r="5114" spans="1:10" ht="15.5">
      <c r="A5114" s="34">
        <f t="shared" si="164"/>
        <v>5110</v>
      </c>
      <c r="B5114" s="81" t="s">
        <v>186</v>
      </c>
      <c r="C5114" s="81" t="s">
        <v>10461</v>
      </c>
      <c r="D5114" s="81" t="s">
        <v>10462</v>
      </c>
      <c r="E5114" s="81">
        <v>1</v>
      </c>
      <c r="F5114" s="81" t="s">
        <v>6870</v>
      </c>
      <c r="G5114" s="81">
        <v>1</v>
      </c>
      <c r="H5114" s="82">
        <v>3676</v>
      </c>
      <c r="I5114" s="92">
        <v>0.28000000000000003</v>
      </c>
      <c r="J5114" s="78">
        <f t="shared" si="165"/>
        <v>2646.72</v>
      </c>
    </row>
    <row r="5115" spans="1:10" ht="15.5">
      <c r="A5115" s="34">
        <f t="shared" si="164"/>
        <v>5111</v>
      </c>
      <c r="B5115" s="81" t="s">
        <v>186</v>
      </c>
      <c r="C5115" s="81" t="s">
        <v>10463</v>
      </c>
      <c r="D5115" s="81" t="s">
        <v>10464</v>
      </c>
      <c r="E5115" s="81">
        <v>1</v>
      </c>
      <c r="F5115" s="81" t="s">
        <v>6870</v>
      </c>
      <c r="G5115" s="81">
        <v>1</v>
      </c>
      <c r="H5115" s="82">
        <v>1790.9</v>
      </c>
      <c r="I5115" s="92">
        <v>0.28000000000000003</v>
      </c>
      <c r="J5115" s="78">
        <f t="shared" si="165"/>
        <v>1289.4480000000001</v>
      </c>
    </row>
    <row r="5116" spans="1:10" ht="29">
      <c r="A5116" s="34">
        <f t="shared" si="164"/>
        <v>5112</v>
      </c>
      <c r="B5116" s="81" t="s">
        <v>186</v>
      </c>
      <c r="C5116" s="81" t="s">
        <v>10465</v>
      </c>
      <c r="D5116" s="81" t="s">
        <v>10466</v>
      </c>
      <c r="E5116" s="81">
        <v>1</v>
      </c>
      <c r="F5116" s="81" t="s">
        <v>6870</v>
      </c>
      <c r="G5116" s="81">
        <v>1</v>
      </c>
      <c r="H5116" s="82">
        <v>3537</v>
      </c>
      <c r="I5116" s="92">
        <v>0.28000000000000003</v>
      </c>
      <c r="J5116" s="78">
        <f t="shared" si="165"/>
        <v>2546.64</v>
      </c>
    </row>
    <row r="5117" spans="1:10" ht="116">
      <c r="A5117" s="34">
        <f t="shared" si="164"/>
        <v>5113</v>
      </c>
      <c r="B5117" s="81" t="s">
        <v>186</v>
      </c>
      <c r="C5117" s="81" t="s">
        <v>10467</v>
      </c>
      <c r="D5117" s="81" t="s">
        <v>10468</v>
      </c>
      <c r="E5117" s="81">
        <v>1</v>
      </c>
      <c r="F5117" s="81" t="s">
        <v>6870</v>
      </c>
      <c r="G5117" s="81">
        <v>1</v>
      </c>
      <c r="H5117" s="82">
        <v>3624.5</v>
      </c>
      <c r="I5117" s="92">
        <v>0.28000000000000003</v>
      </c>
      <c r="J5117" s="78">
        <f t="shared" si="165"/>
        <v>2609.64</v>
      </c>
    </row>
    <row r="5118" spans="1:10" ht="29">
      <c r="A5118" s="34">
        <f t="shared" si="164"/>
        <v>5114</v>
      </c>
      <c r="B5118" s="81" t="s">
        <v>186</v>
      </c>
      <c r="C5118" s="81" t="s">
        <v>10469</v>
      </c>
      <c r="D5118" s="81" t="s">
        <v>10470</v>
      </c>
      <c r="E5118" s="81">
        <v>1</v>
      </c>
      <c r="F5118" s="81" t="s">
        <v>6870</v>
      </c>
      <c r="G5118" s="81">
        <v>1</v>
      </c>
      <c r="H5118" s="82">
        <v>11499</v>
      </c>
      <c r="I5118" s="92">
        <v>0.28000000000000003</v>
      </c>
      <c r="J5118" s="78">
        <f t="shared" si="165"/>
        <v>8279.2799999999988</v>
      </c>
    </row>
    <row r="5119" spans="1:10" ht="15.5">
      <c r="A5119" s="34">
        <f t="shared" si="164"/>
        <v>5115</v>
      </c>
      <c r="B5119" s="81" t="s">
        <v>186</v>
      </c>
      <c r="C5119" s="81" t="s">
        <v>10471</v>
      </c>
      <c r="D5119" s="81" t="s">
        <v>10472</v>
      </c>
      <c r="E5119" s="81">
        <v>1</v>
      </c>
      <c r="F5119" s="81" t="s">
        <v>6870</v>
      </c>
      <c r="G5119" s="81">
        <v>1</v>
      </c>
      <c r="H5119" s="82">
        <v>12911</v>
      </c>
      <c r="I5119" s="92">
        <v>0.28000000000000003</v>
      </c>
      <c r="J5119" s="78">
        <f t="shared" si="165"/>
        <v>9295.92</v>
      </c>
    </row>
    <row r="5120" spans="1:10" ht="15.5">
      <c r="A5120" s="34">
        <f t="shared" si="164"/>
        <v>5116</v>
      </c>
      <c r="B5120" s="81" t="s">
        <v>186</v>
      </c>
      <c r="C5120" s="81" t="s">
        <v>10473</v>
      </c>
      <c r="D5120" s="81" t="s">
        <v>10474</v>
      </c>
      <c r="E5120" s="81">
        <v>1</v>
      </c>
      <c r="F5120" s="81" t="s">
        <v>6870</v>
      </c>
      <c r="G5120" s="81">
        <v>1</v>
      </c>
      <c r="H5120" s="82">
        <v>10697</v>
      </c>
      <c r="I5120" s="92">
        <v>0.28000000000000003</v>
      </c>
      <c r="J5120" s="78">
        <f t="shared" si="165"/>
        <v>7701.84</v>
      </c>
    </row>
    <row r="5121" spans="1:10" ht="58">
      <c r="A5121" s="34">
        <f t="shared" si="164"/>
        <v>5117</v>
      </c>
      <c r="B5121" s="81" t="s">
        <v>186</v>
      </c>
      <c r="C5121" s="81" t="s">
        <v>10475</v>
      </c>
      <c r="D5121" s="81" t="s">
        <v>10476</v>
      </c>
      <c r="E5121" s="81">
        <v>1</v>
      </c>
      <c r="F5121" s="81" t="s">
        <v>6870</v>
      </c>
      <c r="G5121" s="81">
        <v>1</v>
      </c>
      <c r="H5121" s="82">
        <v>1253.4000000000001</v>
      </c>
      <c r="I5121" s="92">
        <v>0.28000000000000003</v>
      </c>
      <c r="J5121" s="78">
        <f t="shared" si="165"/>
        <v>902.44799999999998</v>
      </c>
    </row>
    <row r="5122" spans="1:10" ht="15.5">
      <c r="A5122" s="34">
        <f t="shared" si="164"/>
        <v>5118</v>
      </c>
      <c r="B5122" s="81" t="s">
        <v>186</v>
      </c>
      <c r="C5122" s="81" t="s">
        <v>10477</v>
      </c>
      <c r="D5122" s="81" t="s">
        <v>10478</v>
      </c>
      <c r="E5122" s="81">
        <v>1</v>
      </c>
      <c r="F5122" s="81" t="s">
        <v>6870</v>
      </c>
      <c r="G5122" s="81">
        <v>1</v>
      </c>
      <c r="H5122" s="82">
        <v>5096.3999999999996</v>
      </c>
      <c r="I5122" s="92">
        <v>0.28000000000000003</v>
      </c>
      <c r="J5122" s="78">
        <f t="shared" si="165"/>
        <v>3669.4079999999994</v>
      </c>
    </row>
    <row r="5123" spans="1:10" ht="15.5">
      <c r="A5123" s="34">
        <f t="shared" si="164"/>
        <v>5119</v>
      </c>
      <c r="B5123" s="81" t="s">
        <v>186</v>
      </c>
      <c r="C5123" s="81" t="s">
        <v>10479</v>
      </c>
      <c r="D5123" s="81" t="s">
        <v>10480</v>
      </c>
      <c r="E5123" s="81">
        <v>1</v>
      </c>
      <c r="F5123" s="81" t="s">
        <v>6870</v>
      </c>
      <c r="G5123" s="81">
        <v>1</v>
      </c>
      <c r="H5123" s="82">
        <v>5702.4</v>
      </c>
      <c r="I5123" s="92">
        <v>0.28000000000000003</v>
      </c>
      <c r="J5123" s="78">
        <f t="shared" si="165"/>
        <v>4105.7279999999992</v>
      </c>
    </row>
    <row r="5124" spans="1:10" ht="58">
      <c r="A5124" s="34">
        <f t="shared" si="164"/>
        <v>5120</v>
      </c>
      <c r="B5124" s="81" t="s">
        <v>186</v>
      </c>
      <c r="C5124" s="81" t="s">
        <v>10481</v>
      </c>
      <c r="D5124" s="81" t="s">
        <v>10482</v>
      </c>
      <c r="E5124" s="81">
        <v>1</v>
      </c>
      <c r="F5124" s="81" t="s">
        <v>6870</v>
      </c>
      <c r="G5124" s="81">
        <v>1</v>
      </c>
      <c r="H5124" s="82">
        <v>3255.37</v>
      </c>
      <c r="I5124" s="92">
        <v>0.28000000000000003</v>
      </c>
      <c r="J5124" s="78">
        <f t="shared" si="165"/>
        <v>2343.8663999999999</v>
      </c>
    </row>
    <row r="5125" spans="1:10" ht="15.5">
      <c r="A5125" s="34">
        <f t="shared" si="164"/>
        <v>5121</v>
      </c>
      <c r="B5125" s="81" t="s">
        <v>186</v>
      </c>
      <c r="C5125" s="81" t="s">
        <v>10483</v>
      </c>
      <c r="D5125" s="81" t="s">
        <v>10484</v>
      </c>
      <c r="E5125" s="81">
        <v>1</v>
      </c>
      <c r="F5125" s="81" t="s">
        <v>6870</v>
      </c>
      <c r="G5125" s="81">
        <v>1</v>
      </c>
      <c r="H5125" s="82">
        <v>11907</v>
      </c>
      <c r="I5125" s="92">
        <v>0.28000000000000003</v>
      </c>
      <c r="J5125" s="78">
        <f t="shared" si="165"/>
        <v>8573.0399999999991</v>
      </c>
    </row>
    <row r="5126" spans="1:10" ht="58">
      <c r="A5126" s="34">
        <f t="shared" si="164"/>
        <v>5122</v>
      </c>
      <c r="B5126" s="81" t="s">
        <v>186</v>
      </c>
      <c r="C5126" s="81" t="s">
        <v>10485</v>
      </c>
      <c r="D5126" s="81" t="s">
        <v>10486</v>
      </c>
      <c r="E5126" s="81">
        <v>1</v>
      </c>
      <c r="F5126" s="81" t="s">
        <v>6870</v>
      </c>
      <c r="G5126" s="81">
        <v>1</v>
      </c>
      <c r="H5126" s="82">
        <v>4062.66</v>
      </c>
      <c r="I5126" s="92">
        <v>0.28000000000000003</v>
      </c>
      <c r="J5126" s="78">
        <f t="shared" si="165"/>
        <v>2925.1151999999997</v>
      </c>
    </row>
    <row r="5127" spans="1:10" ht="15.5">
      <c r="A5127" s="34">
        <f t="shared" si="164"/>
        <v>5123</v>
      </c>
      <c r="B5127" s="81" t="s">
        <v>186</v>
      </c>
      <c r="C5127" s="81" t="s">
        <v>10487</v>
      </c>
      <c r="D5127" s="81" t="s">
        <v>10488</v>
      </c>
      <c r="E5127" s="81">
        <v>1</v>
      </c>
      <c r="F5127" s="81" t="s">
        <v>6870</v>
      </c>
      <c r="G5127" s="81">
        <v>1</v>
      </c>
      <c r="H5127" s="82">
        <v>12569.03</v>
      </c>
      <c r="I5127" s="92">
        <v>0.28000000000000003</v>
      </c>
      <c r="J5127" s="78">
        <f t="shared" si="165"/>
        <v>9049.7016000000003</v>
      </c>
    </row>
    <row r="5128" spans="1:10" ht="43.5">
      <c r="A5128" s="34">
        <f t="shared" si="164"/>
        <v>5124</v>
      </c>
      <c r="B5128" s="81" t="s">
        <v>186</v>
      </c>
      <c r="C5128" s="81" t="s">
        <v>10489</v>
      </c>
      <c r="D5128" s="81" t="s">
        <v>10490</v>
      </c>
      <c r="E5128" s="81">
        <v>1</v>
      </c>
      <c r="F5128" s="81" t="s">
        <v>6870</v>
      </c>
      <c r="G5128" s="81">
        <v>1</v>
      </c>
      <c r="H5128" s="82">
        <v>2758</v>
      </c>
      <c r="I5128" s="92">
        <v>0.28000000000000003</v>
      </c>
      <c r="J5128" s="78">
        <f t="shared" si="165"/>
        <v>1985.76</v>
      </c>
    </row>
    <row r="5129" spans="1:10" ht="58">
      <c r="A5129" s="34">
        <f t="shared" si="164"/>
        <v>5125</v>
      </c>
      <c r="B5129" s="81" t="s">
        <v>186</v>
      </c>
      <c r="C5129" s="81" t="s">
        <v>10491</v>
      </c>
      <c r="D5129" s="81" t="s">
        <v>10492</v>
      </c>
      <c r="E5129" s="81">
        <v>1</v>
      </c>
      <c r="F5129" s="81" t="s">
        <v>6870</v>
      </c>
      <c r="G5129" s="81">
        <v>1</v>
      </c>
      <c r="H5129" s="82">
        <v>3400</v>
      </c>
      <c r="I5129" s="92">
        <v>0.28000000000000003</v>
      </c>
      <c r="J5129" s="78">
        <f t="shared" si="165"/>
        <v>2448</v>
      </c>
    </row>
    <row r="5130" spans="1:10" ht="15.5">
      <c r="A5130" s="34">
        <f t="shared" si="164"/>
        <v>5126</v>
      </c>
      <c r="B5130" s="81" t="s">
        <v>186</v>
      </c>
      <c r="C5130" s="81" t="s">
        <v>10493</v>
      </c>
      <c r="D5130" s="81" t="s">
        <v>10494</v>
      </c>
      <c r="E5130" s="81">
        <v>1</v>
      </c>
      <c r="F5130" s="81" t="s">
        <v>6870</v>
      </c>
      <c r="G5130" s="81">
        <v>1</v>
      </c>
      <c r="H5130" s="82">
        <v>8965</v>
      </c>
      <c r="I5130" s="92">
        <v>0.28000000000000003</v>
      </c>
      <c r="J5130" s="78">
        <f t="shared" si="165"/>
        <v>6454.8</v>
      </c>
    </row>
    <row r="5131" spans="1:10" ht="15.5">
      <c r="A5131" s="34">
        <f t="shared" si="164"/>
        <v>5127</v>
      </c>
      <c r="B5131" s="81" t="s">
        <v>186</v>
      </c>
      <c r="C5131" s="81" t="s">
        <v>10495</v>
      </c>
      <c r="D5131" s="81" t="s">
        <v>10496</v>
      </c>
      <c r="E5131" s="81">
        <v>1</v>
      </c>
      <c r="F5131" s="81" t="s">
        <v>6870</v>
      </c>
      <c r="G5131" s="81">
        <v>1</v>
      </c>
      <c r="H5131" s="82">
        <v>9781</v>
      </c>
      <c r="I5131" s="92">
        <v>0.28000000000000003</v>
      </c>
      <c r="J5131" s="78">
        <f t="shared" si="165"/>
        <v>7042.32</v>
      </c>
    </row>
    <row r="5132" spans="1:10" ht="43.5">
      <c r="A5132" s="34">
        <f t="shared" si="164"/>
        <v>5128</v>
      </c>
      <c r="B5132" s="81" t="s">
        <v>186</v>
      </c>
      <c r="C5132" s="81" t="s">
        <v>10497</v>
      </c>
      <c r="D5132" s="81" t="s">
        <v>10498</v>
      </c>
      <c r="E5132" s="81">
        <v>1</v>
      </c>
      <c r="F5132" s="81" t="s">
        <v>6870</v>
      </c>
      <c r="G5132" s="81">
        <v>1</v>
      </c>
      <c r="H5132" s="82">
        <v>6651.26</v>
      </c>
      <c r="I5132" s="92">
        <v>0.28000000000000003</v>
      </c>
      <c r="J5132" s="78">
        <f t="shared" si="165"/>
        <v>4788.9071999999996</v>
      </c>
    </row>
    <row r="5133" spans="1:10" ht="15.5">
      <c r="A5133" s="34">
        <f t="shared" si="164"/>
        <v>5129</v>
      </c>
      <c r="B5133" s="81" t="s">
        <v>186</v>
      </c>
      <c r="C5133" s="81" t="s">
        <v>10499</v>
      </c>
      <c r="D5133" s="81" t="s">
        <v>10500</v>
      </c>
      <c r="E5133" s="81">
        <v>1</v>
      </c>
      <c r="F5133" s="81" t="s">
        <v>6870</v>
      </c>
      <c r="G5133" s="81">
        <v>1</v>
      </c>
      <c r="H5133" s="82">
        <v>7268.03</v>
      </c>
      <c r="I5133" s="92">
        <v>0.28000000000000003</v>
      </c>
      <c r="J5133" s="78">
        <f t="shared" si="165"/>
        <v>5232.9816000000001</v>
      </c>
    </row>
    <row r="5134" spans="1:10" ht="29">
      <c r="A5134" s="34">
        <f t="shared" si="164"/>
        <v>5130</v>
      </c>
      <c r="B5134" s="81" t="s">
        <v>186</v>
      </c>
      <c r="C5134" s="81" t="s">
        <v>10501</v>
      </c>
      <c r="D5134" s="81" t="s">
        <v>10502</v>
      </c>
      <c r="E5134" s="81">
        <v>1</v>
      </c>
      <c r="F5134" s="81" t="s">
        <v>6870</v>
      </c>
      <c r="G5134" s="81">
        <v>1</v>
      </c>
      <c r="H5134" s="82">
        <v>6021.38</v>
      </c>
      <c r="I5134" s="92">
        <v>0.28000000000000003</v>
      </c>
      <c r="J5134" s="78">
        <f t="shared" si="165"/>
        <v>4335.3936000000003</v>
      </c>
    </row>
    <row r="5135" spans="1:10" ht="15.5">
      <c r="A5135" s="34">
        <f t="shared" si="164"/>
        <v>5131</v>
      </c>
      <c r="B5135" s="81" t="s">
        <v>186</v>
      </c>
      <c r="C5135" s="81" t="s">
        <v>10503</v>
      </c>
      <c r="D5135" s="81" t="s">
        <v>10504</v>
      </c>
      <c r="E5135" s="81">
        <v>1</v>
      </c>
      <c r="F5135" s="81" t="s">
        <v>6870</v>
      </c>
      <c r="G5135" s="81">
        <v>1</v>
      </c>
      <c r="H5135" s="82">
        <v>728.4</v>
      </c>
      <c r="I5135" s="92">
        <v>0.28000000000000003</v>
      </c>
      <c r="J5135" s="78">
        <f t="shared" si="165"/>
        <v>524.44799999999998</v>
      </c>
    </row>
    <row r="5136" spans="1:10" ht="29">
      <c r="A5136" s="34">
        <f t="shared" si="164"/>
        <v>5132</v>
      </c>
      <c r="B5136" s="81" t="s">
        <v>186</v>
      </c>
      <c r="C5136" s="81" t="s">
        <v>10505</v>
      </c>
      <c r="D5136" s="81" t="s">
        <v>10506</v>
      </c>
      <c r="E5136" s="81">
        <v>1</v>
      </c>
      <c r="F5136" s="81" t="s">
        <v>6870</v>
      </c>
      <c r="G5136" s="81">
        <v>1</v>
      </c>
      <c r="H5136" s="82">
        <v>7770.9</v>
      </c>
      <c r="I5136" s="92">
        <v>0.28000000000000003</v>
      </c>
      <c r="J5136" s="78">
        <f t="shared" si="165"/>
        <v>5595.0479999999998</v>
      </c>
    </row>
    <row r="5137" spans="1:10" ht="29">
      <c r="A5137" s="34">
        <f t="shared" si="164"/>
        <v>5133</v>
      </c>
      <c r="B5137" s="81" t="s">
        <v>186</v>
      </c>
      <c r="C5137" s="81" t="s">
        <v>10507</v>
      </c>
      <c r="D5137" s="81" t="s">
        <v>10508</v>
      </c>
      <c r="E5137" s="81">
        <v>1</v>
      </c>
      <c r="F5137" s="81" t="s">
        <v>6870</v>
      </c>
      <c r="G5137" s="81">
        <v>1</v>
      </c>
      <c r="H5137" s="82">
        <v>9918.5400000000009</v>
      </c>
      <c r="I5137" s="92">
        <v>0.28000000000000003</v>
      </c>
      <c r="J5137" s="78">
        <f t="shared" si="165"/>
        <v>7141.3488000000007</v>
      </c>
    </row>
    <row r="5138" spans="1:10" ht="29">
      <c r="A5138" s="34">
        <f t="shared" si="164"/>
        <v>5134</v>
      </c>
      <c r="B5138" s="81" t="s">
        <v>186</v>
      </c>
      <c r="C5138" s="81" t="s">
        <v>10509</v>
      </c>
      <c r="D5138" s="81" t="s">
        <v>10510</v>
      </c>
      <c r="E5138" s="81">
        <v>1</v>
      </c>
      <c r="F5138" s="81" t="s">
        <v>6870</v>
      </c>
      <c r="G5138" s="81">
        <v>1</v>
      </c>
      <c r="H5138" s="82">
        <v>11458.1</v>
      </c>
      <c r="I5138" s="92">
        <v>0.28000000000000003</v>
      </c>
      <c r="J5138" s="78">
        <f t="shared" si="165"/>
        <v>8249.8320000000003</v>
      </c>
    </row>
    <row r="5139" spans="1:10" ht="29">
      <c r="A5139" s="34">
        <f t="shared" si="164"/>
        <v>5135</v>
      </c>
      <c r="B5139" s="81" t="s">
        <v>186</v>
      </c>
      <c r="C5139" s="81" t="s">
        <v>10511</v>
      </c>
      <c r="D5139" s="81" t="s">
        <v>10512</v>
      </c>
      <c r="E5139" s="81">
        <v>1</v>
      </c>
      <c r="F5139" s="81" t="s">
        <v>6870</v>
      </c>
      <c r="G5139" s="81">
        <v>1</v>
      </c>
      <c r="H5139" s="82">
        <v>10406.709999999999</v>
      </c>
      <c r="I5139" s="92">
        <v>0.28000000000000003</v>
      </c>
      <c r="J5139" s="78">
        <f t="shared" si="165"/>
        <v>7492.8311999999987</v>
      </c>
    </row>
    <row r="5140" spans="1:10" ht="29">
      <c r="A5140" s="34">
        <f t="shared" si="164"/>
        <v>5136</v>
      </c>
      <c r="B5140" s="81" t="s">
        <v>186</v>
      </c>
      <c r="C5140" s="81" t="s">
        <v>10513</v>
      </c>
      <c r="D5140" s="81" t="s">
        <v>10514</v>
      </c>
      <c r="E5140" s="81">
        <v>1</v>
      </c>
      <c r="F5140" s="81" t="s">
        <v>6870</v>
      </c>
      <c r="G5140" s="81">
        <v>1</v>
      </c>
      <c r="H5140" s="82">
        <v>9252.9</v>
      </c>
      <c r="I5140" s="92">
        <v>0.28000000000000003</v>
      </c>
      <c r="J5140" s="78">
        <f t="shared" si="165"/>
        <v>6662.0879999999997</v>
      </c>
    </row>
    <row r="5141" spans="1:10" ht="29">
      <c r="A5141" s="34">
        <f t="shared" si="164"/>
        <v>5137</v>
      </c>
      <c r="B5141" s="81" t="s">
        <v>186</v>
      </c>
      <c r="C5141" s="81" t="s">
        <v>10515</v>
      </c>
      <c r="D5141" s="81" t="s">
        <v>10516</v>
      </c>
      <c r="E5141" s="81">
        <v>1</v>
      </c>
      <c r="F5141" s="81" t="s">
        <v>6870</v>
      </c>
      <c r="G5141" s="81">
        <v>1</v>
      </c>
      <c r="H5141" s="82">
        <v>11458.1</v>
      </c>
      <c r="I5141" s="92">
        <v>0.28000000000000003</v>
      </c>
      <c r="J5141" s="78">
        <f t="shared" si="165"/>
        <v>8249.8320000000003</v>
      </c>
    </row>
    <row r="5142" spans="1:10" ht="43.5">
      <c r="A5142" s="34">
        <f t="shared" si="164"/>
        <v>5138</v>
      </c>
      <c r="B5142" s="81" t="s">
        <v>186</v>
      </c>
      <c r="C5142" s="81" t="s">
        <v>10517</v>
      </c>
      <c r="D5142" s="81" t="s">
        <v>10518</v>
      </c>
      <c r="E5142" s="81">
        <v>1</v>
      </c>
      <c r="F5142" s="81" t="s">
        <v>6870</v>
      </c>
      <c r="G5142" s="81">
        <v>1</v>
      </c>
      <c r="H5142" s="82">
        <v>9018.3799999999992</v>
      </c>
      <c r="I5142" s="92">
        <v>0.28000000000000003</v>
      </c>
      <c r="J5142" s="78">
        <f t="shared" si="165"/>
        <v>6493.2335999999996</v>
      </c>
    </row>
    <row r="5143" spans="1:10" ht="43.5">
      <c r="A5143" s="34">
        <f t="shared" ref="A5143:A5206" si="166">SUM(A5142+1)</f>
        <v>5139</v>
      </c>
      <c r="B5143" s="81" t="s">
        <v>186</v>
      </c>
      <c r="C5143" s="81" t="s">
        <v>10519</v>
      </c>
      <c r="D5143" s="81" t="s">
        <v>10520</v>
      </c>
      <c r="E5143" s="81">
        <v>1</v>
      </c>
      <c r="F5143" s="81" t="s">
        <v>6870</v>
      </c>
      <c r="G5143" s="81">
        <v>1</v>
      </c>
      <c r="H5143" s="82">
        <v>9523.2199999999993</v>
      </c>
      <c r="I5143" s="92">
        <v>0.28000000000000003</v>
      </c>
      <c r="J5143" s="78">
        <f t="shared" si="165"/>
        <v>6856.7183999999988</v>
      </c>
    </row>
    <row r="5144" spans="1:10" ht="15.5">
      <c r="A5144" s="34">
        <f t="shared" si="166"/>
        <v>5140</v>
      </c>
      <c r="B5144" s="81" t="s">
        <v>186</v>
      </c>
      <c r="C5144" s="81" t="s">
        <v>10521</v>
      </c>
      <c r="D5144" s="81" t="s">
        <v>10522</v>
      </c>
      <c r="E5144" s="81">
        <v>1</v>
      </c>
      <c r="F5144" s="81" t="s">
        <v>6870</v>
      </c>
      <c r="G5144" s="81">
        <v>1</v>
      </c>
      <c r="H5144" s="82">
        <v>104</v>
      </c>
      <c r="I5144" s="92">
        <v>0.28000000000000003</v>
      </c>
      <c r="J5144" s="78">
        <f t="shared" si="165"/>
        <v>74.88</v>
      </c>
    </row>
    <row r="5145" spans="1:10" ht="29">
      <c r="A5145" s="34">
        <f t="shared" si="166"/>
        <v>5141</v>
      </c>
      <c r="B5145" s="81" t="s">
        <v>186</v>
      </c>
      <c r="C5145" s="81" t="s">
        <v>10523</v>
      </c>
      <c r="D5145" s="81" t="s">
        <v>10524</v>
      </c>
      <c r="E5145" s="81">
        <v>1</v>
      </c>
      <c r="F5145" s="81" t="s">
        <v>6870</v>
      </c>
      <c r="G5145" s="81">
        <v>1</v>
      </c>
      <c r="H5145" s="82">
        <v>42.8</v>
      </c>
      <c r="I5145" s="92">
        <v>0.28000000000000003</v>
      </c>
      <c r="J5145" s="78">
        <f t="shared" si="165"/>
        <v>30.815999999999995</v>
      </c>
    </row>
    <row r="5146" spans="1:10" ht="43.5">
      <c r="A5146" s="34">
        <f t="shared" si="166"/>
        <v>5142</v>
      </c>
      <c r="B5146" s="81" t="s">
        <v>186</v>
      </c>
      <c r="C5146" s="81" t="s">
        <v>10525</v>
      </c>
      <c r="D5146" s="81" t="s">
        <v>10526</v>
      </c>
      <c r="E5146" s="81">
        <v>1</v>
      </c>
      <c r="F5146" s="81" t="s">
        <v>6870</v>
      </c>
      <c r="G5146" s="81">
        <v>1</v>
      </c>
      <c r="H5146" s="82">
        <v>173.6</v>
      </c>
      <c r="I5146" s="92">
        <v>0.28000000000000003</v>
      </c>
      <c r="J5146" s="78">
        <f t="shared" si="165"/>
        <v>124.99199999999999</v>
      </c>
    </row>
    <row r="5147" spans="1:10" ht="15.5">
      <c r="A5147" s="34">
        <f t="shared" si="166"/>
        <v>5143</v>
      </c>
      <c r="B5147" s="81" t="s">
        <v>186</v>
      </c>
      <c r="C5147" s="81" t="s">
        <v>10527</v>
      </c>
      <c r="D5147" s="81" t="s">
        <v>10528</v>
      </c>
      <c r="E5147" s="81">
        <v>1</v>
      </c>
      <c r="F5147" s="81" t="s">
        <v>6870</v>
      </c>
      <c r="G5147" s="81">
        <v>1</v>
      </c>
      <c r="H5147" s="82">
        <v>36.1</v>
      </c>
      <c r="I5147" s="92">
        <v>0.28000000000000003</v>
      </c>
      <c r="J5147" s="78">
        <f t="shared" si="165"/>
        <v>25.992000000000001</v>
      </c>
    </row>
    <row r="5148" spans="1:10" ht="15.5">
      <c r="A5148" s="34">
        <f t="shared" si="166"/>
        <v>5144</v>
      </c>
      <c r="B5148" s="81" t="s">
        <v>186</v>
      </c>
      <c r="C5148" s="81" t="s">
        <v>10529</v>
      </c>
      <c r="D5148" s="81" t="s">
        <v>10530</v>
      </c>
      <c r="E5148" s="81">
        <v>1</v>
      </c>
      <c r="F5148" s="81" t="s">
        <v>6870</v>
      </c>
      <c r="G5148" s="81">
        <v>1</v>
      </c>
      <c r="H5148" s="82">
        <v>241</v>
      </c>
      <c r="I5148" s="92">
        <v>0.28000000000000003</v>
      </c>
      <c r="J5148" s="78">
        <f t="shared" si="165"/>
        <v>173.51999999999998</v>
      </c>
    </row>
    <row r="5149" spans="1:10" ht="15.5">
      <c r="A5149" s="34">
        <f t="shared" si="166"/>
        <v>5145</v>
      </c>
      <c r="B5149" s="81" t="s">
        <v>186</v>
      </c>
      <c r="C5149" s="81" t="s">
        <v>10531</v>
      </c>
      <c r="D5149" s="81" t="s">
        <v>10532</v>
      </c>
      <c r="E5149" s="81">
        <v>1</v>
      </c>
      <c r="F5149" s="81" t="s">
        <v>6870</v>
      </c>
      <c r="G5149" s="81">
        <v>1</v>
      </c>
      <c r="H5149" s="82">
        <v>38.9</v>
      </c>
      <c r="I5149" s="92">
        <v>0.28000000000000003</v>
      </c>
      <c r="J5149" s="78">
        <f t="shared" si="165"/>
        <v>28.007999999999999</v>
      </c>
    </row>
    <row r="5150" spans="1:10" ht="15.5">
      <c r="A5150" s="34">
        <f t="shared" si="166"/>
        <v>5146</v>
      </c>
      <c r="B5150" s="81" t="s">
        <v>186</v>
      </c>
      <c r="C5150" s="81" t="s">
        <v>10533</v>
      </c>
      <c r="D5150" s="81" t="s">
        <v>10534</v>
      </c>
      <c r="E5150" s="81">
        <v>1</v>
      </c>
      <c r="F5150" s="81" t="s">
        <v>6870</v>
      </c>
      <c r="G5150" s="81">
        <v>1</v>
      </c>
      <c r="H5150" s="82">
        <v>34.799999999999997</v>
      </c>
      <c r="I5150" s="92">
        <v>0.28000000000000003</v>
      </c>
      <c r="J5150" s="78">
        <f t="shared" si="165"/>
        <v>25.055999999999997</v>
      </c>
    </row>
    <row r="5151" spans="1:10" ht="15.5">
      <c r="A5151" s="34">
        <f t="shared" si="166"/>
        <v>5147</v>
      </c>
      <c r="B5151" s="81" t="s">
        <v>186</v>
      </c>
      <c r="C5151" s="81" t="s">
        <v>10535</v>
      </c>
      <c r="D5151" s="81" t="s">
        <v>10536</v>
      </c>
      <c r="E5151" s="81">
        <v>1</v>
      </c>
      <c r="F5151" s="81" t="s">
        <v>6870</v>
      </c>
      <c r="G5151" s="81">
        <v>1</v>
      </c>
      <c r="H5151" s="82">
        <v>50</v>
      </c>
      <c r="I5151" s="92">
        <v>0.28000000000000003</v>
      </c>
      <c r="J5151" s="78">
        <f t="shared" si="165"/>
        <v>36</v>
      </c>
    </row>
    <row r="5152" spans="1:10" ht="43.5">
      <c r="A5152" s="34">
        <f t="shared" si="166"/>
        <v>5148</v>
      </c>
      <c r="B5152" s="81" t="s">
        <v>186</v>
      </c>
      <c r="C5152" s="81" t="s">
        <v>10537</v>
      </c>
      <c r="D5152" s="81" t="s">
        <v>10538</v>
      </c>
      <c r="E5152" s="81">
        <v>1</v>
      </c>
      <c r="F5152" s="81" t="s">
        <v>6870</v>
      </c>
      <c r="G5152" s="81">
        <v>1</v>
      </c>
      <c r="H5152" s="82">
        <v>462.3</v>
      </c>
      <c r="I5152" s="92">
        <v>0.28000000000000003</v>
      </c>
      <c r="J5152" s="78">
        <f t="shared" si="165"/>
        <v>332.85599999999999</v>
      </c>
    </row>
    <row r="5153" spans="1:10" ht="43.5">
      <c r="A5153" s="34">
        <f t="shared" si="166"/>
        <v>5149</v>
      </c>
      <c r="B5153" s="81" t="s">
        <v>186</v>
      </c>
      <c r="C5153" s="81" t="s">
        <v>10539</v>
      </c>
      <c r="D5153" s="81" t="s">
        <v>10540</v>
      </c>
      <c r="E5153" s="81">
        <v>1</v>
      </c>
      <c r="F5153" s="81" t="s">
        <v>6870</v>
      </c>
      <c r="G5153" s="81">
        <v>1</v>
      </c>
      <c r="H5153" s="82">
        <v>923.1</v>
      </c>
      <c r="I5153" s="92">
        <v>0.28000000000000003</v>
      </c>
      <c r="J5153" s="78">
        <f t="shared" si="165"/>
        <v>664.63199999999995</v>
      </c>
    </row>
    <row r="5154" spans="1:10" ht="43.5">
      <c r="A5154" s="34">
        <f t="shared" si="166"/>
        <v>5150</v>
      </c>
      <c r="B5154" s="81" t="s">
        <v>186</v>
      </c>
      <c r="C5154" s="81" t="s">
        <v>10541</v>
      </c>
      <c r="D5154" s="81" t="s">
        <v>10542</v>
      </c>
      <c r="E5154" s="81">
        <v>1</v>
      </c>
      <c r="F5154" s="81" t="s">
        <v>6870</v>
      </c>
      <c r="G5154" s="81">
        <v>1</v>
      </c>
      <c r="H5154" s="82">
        <v>960.5</v>
      </c>
      <c r="I5154" s="92">
        <v>0.28000000000000003</v>
      </c>
      <c r="J5154" s="78">
        <f t="shared" si="165"/>
        <v>691.56</v>
      </c>
    </row>
    <row r="5155" spans="1:10" ht="58">
      <c r="A5155" s="34">
        <f t="shared" si="166"/>
        <v>5151</v>
      </c>
      <c r="B5155" s="81" t="s">
        <v>186</v>
      </c>
      <c r="C5155" s="81" t="s">
        <v>10543</v>
      </c>
      <c r="D5155" s="81" t="s">
        <v>10544</v>
      </c>
      <c r="E5155" s="81">
        <v>1</v>
      </c>
      <c r="F5155" s="81" t="s">
        <v>6870</v>
      </c>
      <c r="G5155" s="81">
        <v>1</v>
      </c>
      <c r="H5155" s="82">
        <v>703</v>
      </c>
      <c r="I5155" s="92">
        <v>0.28000000000000003</v>
      </c>
      <c r="J5155" s="78">
        <f t="shared" si="165"/>
        <v>506.15999999999997</v>
      </c>
    </row>
    <row r="5156" spans="1:10" ht="58">
      <c r="A5156" s="34">
        <f t="shared" si="166"/>
        <v>5152</v>
      </c>
      <c r="B5156" s="81" t="s">
        <v>186</v>
      </c>
      <c r="C5156" s="81" t="s">
        <v>10545</v>
      </c>
      <c r="D5156" s="81" t="s">
        <v>10546</v>
      </c>
      <c r="E5156" s="81">
        <v>1</v>
      </c>
      <c r="F5156" s="81" t="s">
        <v>6870</v>
      </c>
      <c r="G5156" s="81">
        <v>1</v>
      </c>
      <c r="H5156" s="82">
        <v>703</v>
      </c>
      <c r="I5156" s="92">
        <v>0.28000000000000003</v>
      </c>
      <c r="J5156" s="78">
        <f t="shared" si="165"/>
        <v>506.15999999999997</v>
      </c>
    </row>
    <row r="5157" spans="1:10" ht="58">
      <c r="A5157" s="34">
        <f t="shared" si="166"/>
        <v>5153</v>
      </c>
      <c r="B5157" s="81" t="s">
        <v>186</v>
      </c>
      <c r="C5157" s="81" t="s">
        <v>10547</v>
      </c>
      <c r="D5157" s="81" t="s">
        <v>10548</v>
      </c>
      <c r="E5157" s="81">
        <v>1</v>
      </c>
      <c r="F5157" s="81" t="s">
        <v>6870</v>
      </c>
      <c r="G5157" s="81">
        <v>1</v>
      </c>
      <c r="H5157" s="82">
        <v>1059.5</v>
      </c>
      <c r="I5157" s="92">
        <v>0.28000000000000003</v>
      </c>
      <c r="J5157" s="78">
        <f t="shared" si="165"/>
        <v>762.83999999999992</v>
      </c>
    </row>
    <row r="5158" spans="1:10" ht="58">
      <c r="A5158" s="34">
        <f t="shared" si="166"/>
        <v>5154</v>
      </c>
      <c r="B5158" s="81" t="s">
        <v>186</v>
      </c>
      <c r="C5158" s="81" t="s">
        <v>10549</v>
      </c>
      <c r="D5158" s="81" t="s">
        <v>10550</v>
      </c>
      <c r="E5158" s="81">
        <v>1</v>
      </c>
      <c r="F5158" s="81" t="s">
        <v>6870</v>
      </c>
      <c r="G5158" s="81">
        <v>1</v>
      </c>
      <c r="H5158" s="82">
        <v>1059.5</v>
      </c>
      <c r="I5158" s="92">
        <v>0.28000000000000003</v>
      </c>
      <c r="J5158" s="78">
        <f t="shared" si="165"/>
        <v>762.83999999999992</v>
      </c>
    </row>
    <row r="5159" spans="1:10" ht="15.5">
      <c r="A5159" s="34">
        <f t="shared" si="166"/>
        <v>5155</v>
      </c>
      <c r="B5159" s="81" t="s">
        <v>186</v>
      </c>
      <c r="C5159" s="81" t="s">
        <v>10551</v>
      </c>
      <c r="D5159" s="81" t="s">
        <v>10552</v>
      </c>
      <c r="E5159" s="81">
        <v>1</v>
      </c>
      <c r="F5159" s="81" t="s">
        <v>6870</v>
      </c>
      <c r="G5159" s="81">
        <v>1</v>
      </c>
      <c r="H5159" s="82">
        <v>1621.4</v>
      </c>
      <c r="I5159" s="92">
        <v>0.28000000000000003</v>
      </c>
      <c r="J5159" s="78">
        <f t="shared" si="165"/>
        <v>1167.4080000000001</v>
      </c>
    </row>
    <row r="5160" spans="1:10" ht="15.5">
      <c r="A5160" s="34">
        <f t="shared" si="166"/>
        <v>5156</v>
      </c>
      <c r="B5160" s="81" t="s">
        <v>186</v>
      </c>
      <c r="C5160" s="81" t="s">
        <v>10553</v>
      </c>
      <c r="D5160" s="81" t="s">
        <v>10554</v>
      </c>
      <c r="E5160" s="81">
        <v>1</v>
      </c>
      <c r="F5160" s="81" t="s">
        <v>6870</v>
      </c>
      <c r="G5160" s="81">
        <v>1</v>
      </c>
      <c r="H5160" s="82">
        <v>1147</v>
      </c>
      <c r="I5160" s="92">
        <v>0.28000000000000003</v>
      </c>
      <c r="J5160" s="78">
        <f t="shared" si="165"/>
        <v>825.83999999999992</v>
      </c>
    </row>
    <row r="5161" spans="1:10" ht="15.5">
      <c r="A5161" s="34">
        <f t="shared" si="166"/>
        <v>5157</v>
      </c>
      <c r="B5161" s="81" t="s">
        <v>186</v>
      </c>
      <c r="C5161" s="81" t="s">
        <v>10555</v>
      </c>
      <c r="D5161" s="81" t="s">
        <v>10556</v>
      </c>
      <c r="E5161" s="81">
        <v>1</v>
      </c>
      <c r="F5161" s="81" t="s">
        <v>6870</v>
      </c>
      <c r="G5161" s="81">
        <v>1</v>
      </c>
      <c r="H5161" s="82">
        <v>1147</v>
      </c>
      <c r="I5161" s="92">
        <v>0.28000000000000003</v>
      </c>
      <c r="J5161" s="78">
        <f t="shared" si="165"/>
        <v>825.83999999999992</v>
      </c>
    </row>
    <row r="5162" spans="1:10" ht="29">
      <c r="A5162" s="34">
        <f t="shared" si="166"/>
        <v>5158</v>
      </c>
      <c r="B5162" s="81" t="s">
        <v>186</v>
      </c>
      <c r="C5162" s="81" t="s">
        <v>10557</v>
      </c>
      <c r="D5162" s="81" t="s">
        <v>10558</v>
      </c>
      <c r="E5162" s="81">
        <v>1</v>
      </c>
      <c r="F5162" s="81" t="s">
        <v>6870</v>
      </c>
      <c r="G5162" s="81">
        <v>1</v>
      </c>
      <c r="H5162" s="82">
        <v>50</v>
      </c>
      <c r="I5162" s="92">
        <v>0.28000000000000003</v>
      </c>
      <c r="J5162" s="78">
        <f t="shared" si="165"/>
        <v>36</v>
      </c>
    </row>
    <row r="5163" spans="1:10" ht="15.5">
      <c r="A5163" s="34">
        <f t="shared" si="166"/>
        <v>5159</v>
      </c>
      <c r="B5163" s="81" t="s">
        <v>186</v>
      </c>
      <c r="C5163" s="81" t="s">
        <v>10559</v>
      </c>
      <c r="D5163" s="81" t="s">
        <v>10560</v>
      </c>
      <c r="E5163" s="81">
        <v>1</v>
      </c>
      <c r="F5163" s="81" t="s">
        <v>6870</v>
      </c>
      <c r="G5163" s="81">
        <v>1</v>
      </c>
      <c r="H5163" s="82">
        <v>81.900000000000006</v>
      </c>
      <c r="I5163" s="92">
        <v>0.28000000000000003</v>
      </c>
      <c r="J5163" s="78">
        <f t="shared" si="165"/>
        <v>58.968000000000004</v>
      </c>
    </row>
    <row r="5164" spans="1:10" ht="15.5">
      <c r="A5164" s="34">
        <f t="shared" si="166"/>
        <v>5160</v>
      </c>
      <c r="B5164" s="81" t="s">
        <v>186</v>
      </c>
      <c r="C5164" s="81" t="s">
        <v>10561</v>
      </c>
      <c r="D5164" s="81" t="s">
        <v>10562</v>
      </c>
      <c r="E5164" s="81">
        <v>1</v>
      </c>
      <c r="F5164" s="81" t="s">
        <v>6870</v>
      </c>
      <c r="G5164" s="81">
        <v>1</v>
      </c>
      <c r="H5164" s="82">
        <v>68.099999999999994</v>
      </c>
      <c r="I5164" s="92">
        <v>0.28000000000000003</v>
      </c>
      <c r="J5164" s="78">
        <f t="shared" si="165"/>
        <v>49.031999999999996</v>
      </c>
    </row>
    <row r="5165" spans="1:10" ht="15.5">
      <c r="A5165" s="34">
        <f t="shared" si="166"/>
        <v>5161</v>
      </c>
      <c r="B5165" s="81" t="s">
        <v>186</v>
      </c>
      <c r="C5165" s="81" t="s">
        <v>10563</v>
      </c>
      <c r="D5165" s="81" t="s">
        <v>10564</v>
      </c>
      <c r="E5165" s="81">
        <v>1</v>
      </c>
      <c r="F5165" s="81" t="s">
        <v>6870</v>
      </c>
      <c r="G5165" s="81">
        <v>1</v>
      </c>
      <c r="H5165" s="82">
        <v>90.5</v>
      </c>
      <c r="I5165" s="92">
        <v>0.28000000000000003</v>
      </c>
      <c r="J5165" s="78">
        <f t="shared" si="165"/>
        <v>65.16</v>
      </c>
    </row>
    <row r="5166" spans="1:10" ht="15.5">
      <c r="A5166" s="34">
        <f t="shared" si="166"/>
        <v>5162</v>
      </c>
      <c r="B5166" s="81" t="s">
        <v>186</v>
      </c>
      <c r="C5166" s="81" t="s">
        <v>10565</v>
      </c>
      <c r="D5166" s="81" t="s">
        <v>10566</v>
      </c>
      <c r="E5166" s="81">
        <v>1</v>
      </c>
      <c r="F5166" s="81" t="s">
        <v>6870</v>
      </c>
      <c r="G5166" s="81">
        <v>1</v>
      </c>
      <c r="H5166" s="82">
        <v>99.3</v>
      </c>
      <c r="I5166" s="92">
        <v>0.28000000000000003</v>
      </c>
      <c r="J5166" s="78">
        <f t="shared" si="165"/>
        <v>71.495999999999995</v>
      </c>
    </row>
    <row r="5167" spans="1:10" ht="15.5">
      <c r="A5167" s="34">
        <f t="shared" si="166"/>
        <v>5163</v>
      </c>
      <c r="B5167" s="81" t="s">
        <v>186</v>
      </c>
      <c r="C5167" s="81" t="s">
        <v>10567</v>
      </c>
      <c r="D5167" s="81" t="s">
        <v>10568</v>
      </c>
      <c r="E5167" s="81">
        <v>1</v>
      </c>
      <c r="F5167" s="81" t="s">
        <v>6870</v>
      </c>
      <c r="G5167" s="81">
        <v>1</v>
      </c>
      <c r="H5167" s="82">
        <v>1285</v>
      </c>
      <c r="I5167" s="92">
        <v>0.28000000000000003</v>
      </c>
      <c r="J5167" s="78">
        <f t="shared" si="165"/>
        <v>925.19999999999993</v>
      </c>
    </row>
    <row r="5168" spans="1:10" ht="29">
      <c r="A5168" s="34">
        <f t="shared" si="166"/>
        <v>5164</v>
      </c>
      <c r="B5168" s="81" t="s">
        <v>186</v>
      </c>
      <c r="C5168" s="81" t="s">
        <v>10569</v>
      </c>
      <c r="D5168" s="81" t="s">
        <v>10570</v>
      </c>
      <c r="E5168" s="81">
        <v>1</v>
      </c>
      <c r="F5168" s="81" t="s">
        <v>6870</v>
      </c>
      <c r="G5168" s="81">
        <v>1</v>
      </c>
      <c r="H5168" s="82">
        <v>240.75</v>
      </c>
      <c r="I5168" s="92">
        <v>0.28000000000000003</v>
      </c>
      <c r="J5168" s="78">
        <f t="shared" si="165"/>
        <v>173.34</v>
      </c>
    </row>
    <row r="5169" spans="1:10" ht="15.5">
      <c r="A5169" s="34">
        <f t="shared" si="166"/>
        <v>5165</v>
      </c>
      <c r="B5169" s="81" t="s">
        <v>186</v>
      </c>
      <c r="C5169" s="81" t="s">
        <v>10571</v>
      </c>
      <c r="D5169" s="81" t="s">
        <v>10572</v>
      </c>
      <c r="E5169" s="81">
        <v>1</v>
      </c>
      <c r="F5169" s="81" t="s">
        <v>6870</v>
      </c>
      <c r="G5169" s="81">
        <v>1</v>
      </c>
      <c r="H5169" s="82">
        <v>1818</v>
      </c>
      <c r="I5169" s="92">
        <v>0.28000000000000003</v>
      </c>
      <c r="J5169" s="78">
        <f t="shared" ref="J5169:J5232" si="167">H5169*(1-I5169)</f>
        <v>1308.96</v>
      </c>
    </row>
    <row r="5170" spans="1:10" ht="29">
      <c r="A5170" s="34">
        <f t="shared" si="166"/>
        <v>5166</v>
      </c>
      <c r="B5170" s="81" t="s">
        <v>186</v>
      </c>
      <c r="C5170" s="81" t="s">
        <v>10573</v>
      </c>
      <c r="D5170" s="81" t="s">
        <v>10574</v>
      </c>
      <c r="E5170" s="81">
        <v>1</v>
      </c>
      <c r="F5170" s="81" t="s">
        <v>6870</v>
      </c>
      <c r="G5170" s="81">
        <v>1</v>
      </c>
      <c r="H5170" s="82">
        <v>1944</v>
      </c>
      <c r="I5170" s="92">
        <v>0.28000000000000003</v>
      </c>
      <c r="J5170" s="78">
        <f t="shared" si="167"/>
        <v>1399.6799999999998</v>
      </c>
    </row>
    <row r="5171" spans="1:10" ht="15.5">
      <c r="A5171" s="34">
        <f t="shared" si="166"/>
        <v>5167</v>
      </c>
      <c r="B5171" s="81" t="s">
        <v>186</v>
      </c>
      <c r="C5171" s="81" t="s">
        <v>10575</v>
      </c>
      <c r="D5171" s="81" t="s">
        <v>10576</v>
      </c>
      <c r="E5171" s="81">
        <v>1</v>
      </c>
      <c r="F5171" s="81" t="s">
        <v>6870</v>
      </c>
      <c r="G5171" s="81">
        <v>1</v>
      </c>
      <c r="H5171" s="82">
        <v>983.5</v>
      </c>
      <c r="I5171" s="92">
        <v>0.28000000000000003</v>
      </c>
      <c r="J5171" s="78">
        <f t="shared" si="167"/>
        <v>708.12</v>
      </c>
    </row>
    <row r="5172" spans="1:10" ht="15.5">
      <c r="A5172" s="34">
        <f t="shared" si="166"/>
        <v>5168</v>
      </c>
      <c r="B5172" s="81" t="s">
        <v>186</v>
      </c>
      <c r="C5172" s="81" t="s">
        <v>10577</v>
      </c>
      <c r="D5172" s="81" t="s">
        <v>10578</v>
      </c>
      <c r="E5172" s="81">
        <v>1</v>
      </c>
      <c r="F5172" s="81" t="s">
        <v>6870</v>
      </c>
      <c r="G5172" s="81">
        <v>1</v>
      </c>
      <c r="H5172" s="82">
        <v>1954</v>
      </c>
      <c r="I5172" s="92">
        <v>0.28000000000000003</v>
      </c>
      <c r="J5172" s="78">
        <f t="shared" si="167"/>
        <v>1406.8799999999999</v>
      </c>
    </row>
    <row r="5173" spans="1:10" ht="29">
      <c r="A5173" s="34">
        <f t="shared" si="166"/>
        <v>5169</v>
      </c>
      <c r="B5173" s="81" t="s">
        <v>186</v>
      </c>
      <c r="C5173" s="81" t="s">
        <v>10579</v>
      </c>
      <c r="D5173" s="81" t="s">
        <v>10580</v>
      </c>
      <c r="E5173" s="81">
        <v>1</v>
      </c>
      <c r="F5173" s="81" t="s">
        <v>6870</v>
      </c>
      <c r="G5173" s="81">
        <v>1</v>
      </c>
      <c r="H5173" s="82">
        <v>1425</v>
      </c>
      <c r="I5173" s="92">
        <v>0.28000000000000003</v>
      </c>
      <c r="J5173" s="78">
        <f t="shared" si="167"/>
        <v>1026</v>
      </c>
    </row>
    <row r="5174" spans="1:10" ht="29">
      <c r="A5174" s="34">
        <f t="shared" si="166"/>
        <v>5170</v>
      </c>
      <c r="B5174" s="81" t="s">
        <v>186</v>
      </c>
      <c r="C5174" s="81" t="s">
        <v>10581</v>
      </c>
      <c r="D5174" s="81" t="s">
        <v>10582</v>
      </c>
      <c r="E5174" s="81">
        <v>1</v>
      </c>
      <c r="F5174" s="81" t="s">
        <v>6870</v>
      </c>
      <c r="G5174" s="81">
        <v>1</v>
      </c>
      <c r="H5174" s="82">
        <v>1430</v>
      </c>
      <c r="I5174" s="92">
        <v>0.28000000000000003</v>
      </c>
      <c r="J5174" s="78">
        <f t="shared" si="167"/>
        <v>1029.5999999999999</v>
      </c>
    </row>
    <row r="5175" spans="1:10" ht="29">
      <c r="A5175" s="34">
        <f t="shared" si="166"/>
        <v>5171</v>
      </c>
      <c r="B5175" s="81" t="s">
        <v>186</v>
      </c>
      <c r="C5175" s="81" t="s">
        <v>10583</v>
      </c>
      <c r="D5175" s="81" t="s">
        <v>10584</v>
      </c>
      <c r="E5175" s="81">
        <v>1</v>
      </c>
      <c r="F5175" s="81" t="s">
        <v>6870</v>
      </c>
      <c r="G5175" s="81">
        <v>1</v>
      </c>
      <c r="H5175" s="82">
        <v>1757</v>
      </c>
      <c r="I5175" s="92">
        <v>0.28000000000000003</v>
      </c>
      <c r="J5175" s="78">
        <f t="shared" si="167"/>
        <v>1265.04</v>
      </c>
    </row>
    <row r="5176" spans="1:10" ht="15.5">
      <c r="A5176" s="34">
        <f t="shared" si="166"/>
        <v>5172</v>
      </c>
      <c r="B5176" s="81" t="s">
        <v>186</v>
      </c>
      <c r="C5176" s="81" t="s">
        <v>10585</v>
      </c>
      <c r="D5176" s="81" t="s">
        <v>10586</v>
      </c>
      <c r="E5176" s="81">
        <v>1</v>
      </c>
      <c r="F5176" s="81" t="s">
        <v>6870</v>
      </c>
      <c r="G5176" s="81">
        <v>1</v>
      </c>
      <c r="H5176" s="82">
        <v>1770</v>
      </c>
      <c r="I5176" s="92">
        <v>0.28000000000000003</v>
      </c>
      <c r="J5176" s="78">
        <f t="shared" si="167"/>
        <v>1274.3999999999999</v>
      </c>
    </row>
    <row r="5177" spans="1:10" ht="15.5">
      <c r="A5177" s="34">
        <f t="shared" si="166"/>
        <v>5173</v>
      </c>
      <c r="B5177" s="81" t="s">
        <v>186</v>
      </c>
      <c r="C5177" s="81" t="s">
        <v>10587</v>
      </c>
      <c r="D5177" s="81" t="s">
        <v>10588</v>
      </c>
      <c r="E5177" s="81">
        <v>1</v>
      </c>
      <c r="F5177" s="81" t="s">
        <v>6870</v>
      </c>
      <c r="G5177" s="81">
        <v>1</v>
      </c>
      <c r="H5177" s="82">
        <v>2213</v>
      </c>
      <c r="I5177" s="92">
        <v>0.28000000000000003</v>
      </c>
      <c r="J5177" s="78">
        <f t="shared" si="167"/>
        <v>1593.36</v>
      </c>
    </row>
    <row r="5178" spans="1:10" ht="43.5">
      <c r="A5178" s="34">
        <f t="shared" si="166"/>
        <v>5174</v>
      </c>
      <c r="B5178" s="81" t="s">
        <v>186</v>
      </c>
      <c r="C5178" s="81" t="s">
        <v>10589</v>
      </c>
      <c r="D5178" s="81" t="s">
        <v>10590</v>
      </c>
      <c r="E5178" s="81">
        <v>1</v>
      </c>
      <c r="F5178" s="81" t="s">
        <v>6870</v>
      </c>
      <c r="G5178" s="81">
        <v>1</v>
      </c>
      <c r="H5178" s="82">
        <v>1745</v>
      </c>
      <c r="I5178" s="92">
        <v>0.28000000000000003</v>
      </c>
      <c r="J5178" s="78">
        <f t="shared" si="167"/>
        <v>1256.3999999999999</v>
      </c>
    </row>
    <row r="5179" spans="1:10" ht="58">
      <c r="A5179" s="34">
        <f t="shared" si="166"/>
        <v>5175</v>
      </c>
      <c r="B5179" s="81" t="s">
        <v>186</v>
      </c>
      <c r="C5179" s="81" t="s">
        <v>10591</v>
      </c>
      <c r="D5179" s="81" t="s">
        <v>10592</v>
      </c>
      <c r="E5179" s="81">
        <v>1</v>
      </c>
      <c r="F5179" s="81" t="s">
        <v>6870</v>
      </c>
      <c r="G5179" s="81">
        <v>1</v>
      </c>
      <c r="H5179" s="82">
        <v>1300.5999999999999</v>
      </c>
      <c r="I5179" s="92">
        <v>0.28000000000000003</v>
      </c>
      <c r="J5179" s="78">
        <f t="shared" si="167"/>
        <v>936.4319999999999</v>
      </c>
    </row>
    <row r="5180" spans="1:10" ht="15.5">
      <c r="A5180" s="34">
        <f t="shared" si="166"/>
        <v>5176</v>
      </c>
      <c r="B5180" s="81" t="s">
        <v>186</v>
      </c>
      <c r="C5180" s="81" t="s">
        <v>10593</v>
      </c>
      <c r="D5180" s="81" t="s">
        <v>10594</v>
      </c>
      <c r="E5180" s="81">
        <v>1</v>
      </c>
      <c r="F5180" s="81" t="s">
        <v>6870</v>
      </c>
      <c r="G5180" s="81">
        <v>1</v>
      </c>
      <c r="H5180" s="82">
        <v>2030</v>
      </c>
      <c r="I5180" s="92">
        <v>0.28000000000000003</v>
      </c>
      <c r="J5180" s="78">
        <f t="shared" si="167"/>
        <v>1461.6</v>
      </c>
    </row>
    <row r="5181" spans="1:10" ht="15.5">
      <c r="A5181" s="34">
        <f t="shared" si="166"/>
        <v>5177</v>
      </c>
      <c r="B5181" s="81" t="s">
        <v>186</v>
      </c>
      <c r="C5181" s="81" t="s">
        <v>10595</v>
      </c>
      <c r="D5181" s="81" t="s">
        <v>10596</v>
      </c>
      <c r="E5181" s="81">
        <v>1</v>
      </c>
      <c r="F5181" s="81" t="s">
        <v>6870</v>
      </c>
      <c r="G5181" s="81">
        <v>1</v>
      </c>
      <c r="H5181" s="82">
        <v>1815</v>
      </c>
      <c r="I5181" s="92">
        <v>0.28000000000000003</v>
      </c>
      <c r="J5181" s="78">
        <f t="shared" si="167"/>
        <v>1306.8</v>
      </c>
    </row>
    <row r="5182" spans="1:10" ht="15.5">
      <c r="A5182" s="34">
        <f t="shared" si="166"/>
        <v>5178</v>
      </c>
      <c r="B5182" s="81" t="s">
        <v>186</v>
      </c>
      <c r="C5182" s="81" t="s">
        <v>10597</v>
      </c>
      <c r="D5182" s="81" t="s">
        <v>10598</v>
      </c>
      <c r="E5182" s="81">
        <v>1</v>
      </c>
      <c r="F5182" s="81" t="s">
        <v>6870</v>
      </c>
      <c r="G5182" s="81">
        <v>1</v>
      </c>
      <c r="H5182" s="82">
        <v>1944</v>
      </c>
      <c r="I5182" s="92">
        <v>0.28000000000000003</v>
      </c>
      <c r="J5182" s="78">
        <f t="shared" si="167"/>
        <v>1399.6799999999998</v>
      </c>
    </row>
    <row r="5183" spans="1:10" ht="58">
      <c r="A5183" s="34">
        <f t="shared" si="166"/>
        <v>5179</v>
      </c>
      <c r="B5183" s="81" t="s">
        <v>186</v>
      </c>
      <c r="C5183" s="81" t="s">
        <v>10599</v>
      </c>
      <c r="D5183" s="81" t="s">
        <v>10600</v>
      </c>
      <c r="E5183" s="81">
        <v>1</v>
      </c>
      <c r="F5183" s="81" t="s">
        <v>6870</v>
      </c>
      <c r="G5183" s="81">
        <v>1</v>
      </c>
      <c r="H5183" s="82">
        <v>1387</v>
      </c>
      <c r="I5183" s="92">
        <v>0.28000000000000003</v>
      </c>
      <c r="J5183" s="78">
        <f t="shared" si="167"/>
        <v>998.64</v>
      </c>
    </row>
    <row r="5184" spans="1:10" ht="15.5">
      <c r="A5184" s="34">
        <f t="shared" si="166"/>
        <v>5180</v>
      </c>
      <c r="B5184" s="81" t="s">
        <v>186</v>
      </c>
      <c r="C5184" s="81" t="s">
        <v>10601</v>
      </c>
      <c r="D5184" s="81" t="s">
        <v>10602</v>
      </c>
      <c r="E5184" s="81">
        <v>1</v>
      </c>
      <c r="F5184" s="81" t="s">
        <v>6870</v>
      </c>
      <c r="G5184" s="81">
        <v>1</v>
      </c>
      <c r="H5184" s="82">
        <v>1818</v>
      </c>
      <c r="I5184" s="92">
        <v>0.28000000000000003</v>
      </c>
      <c r="J5184" s="78">
        <f t="shared" si="167"/>
        <v>1308.96</v>
      </c>
    </row>
    <row r="5185" spans="1:10" ht="29">
      <c r="A5185" s="34">
        <f t="shared" si="166"/>
        <v>5181</v>
      </c>
      <c r="B5185" s="81" t="s">
        <v>186</v>
      </c>
      <c r="C5185" s="81" t="s">
        <v>10603</v>
      </c>
      <c r="D5185" s="81" t="s">
        <v>10604</v>
      </c>
      <c r="E5185" s="81">
        <v>1</v>
      </c>
      <c r="F5185" s="81" t="s">
        <v>6870</v>
      </c>
      <c r="G5185" s="81">
        <v>1</v>
      </c>
      <c r="H5185" s="82">
        <v>2030</v>
      </c>
      <c r="I5185" s="92">
        <v>0.28000000000000003</v>
      </c>
      <c r="J5185" s="78">
        <f t="shared" si="167"/>
        <v>1461.6</v>
      </c>
    </row>
    <row r="5186" spans="1:10" ht="15.5">
      <c r="A5186" s="34">
        <f t="shared" si="166"/>
        <v>5182</v>
      </c>
      <c r="B5186" s="81" t="s">
        <v>186</v>
      </c>
      <c r="C5186" s="81" t="s">
        <v>10605</v>
      </c>
      <c r="D5186" s="81" t="s">
        <v>10606</v>
      </c>
      <c r="E5186" s="81">
        <v>1</v>
      </c>
      <c r="F5186" s="81" t="s">
        <v>6870</v>
      </c>
      <c r="G5186" s="81">
        <v>1</v>
      </c>
      <c r="H5186" s="82">
        <v>47.7</v>
      </c>
      <c r="I5186" s="92">
        <v>0.28000000000000003</v>
      </c>
      <c r="J5186" s="78">
        <f t="shared" si="167"/>
        <v>34.344000000000001</v>
      </c>
    </row>
    <row r="5187" spans="1:10" ht="15.5">
      <c r="A5187" s="34">
        <f t="shared" si="166"/>
        <v>5183</v>
      </c>
      <c r="B5187" s="81" t="s">
        <v>186</v>
      </c>
      <c r="C5187" s="81" t="s">
        <v>10607</v>
      </c>
      <c r="D5187" s="81" t="s">
        <v>10608</v>
      </c>
      <c r="E5187" s="81">
        <v>1</v>
      </c>
      <c r="F5187" s="81" t="s">
        <v>6870</v>
      </c>
      <c r="G5187" s="81">
        <v>1</v>
      </c>
      <c r="H5187" s="82">
        <v>1342</v>
      </c>
      <c r="I5187" s="92">
        <v>0.28000000000000003</v>
      </c>
      <c r="J5187" s="78">
        <f t="shared" si="167"/>
        <v>966.24</v>
      </c>
    </row>
    <row r="5188" spans="1:10" ht="15.5">
      <c r="A5188" s="34">
        <f t="shared" si="166"/>
        <v>5184</v>
      </c>
      <c r="B5188" s="81" t="s">
        <v>186</v>
      </c>
      <c r="C5188" s="81" t="s">
        <v>10609</v>
      </c>
      <c r="D5188" s="81" t="s">
        <v>10610</v>
      </c>
      <c r="E5188" s="81">
        <v>1</v>
      </c>
      <c r="F5188" s="81" t="s">
        <v>6870</v>
      </c>
      <c r="G5188" s="81">
        <v>1</v>
      </c>
      <c r="H5188" s="82">
        <v>1342</v>
      </c>
      <c r="I5188" s="92">
        <v>0.28000000000000003</v>
      </c>
      <c r="J5188" s="78">
        <f t="shared" si="167"/>
        <v>966.24</v>
      </c>
    </row>
    <row r="5189" spans="1:10" ht="15.5">
      <c r="A5189" s="34">
        <f t="shared" si="166"/>
        <v>5185</v>
      </c>
      <c r="B5189" s="81" t="s">
        <v>186</v>
      </c>
      <c r="C5189" s="81" t="s">
        <v>10611</v>
      </c>
      <c r="D5189" s="81" t="s">
        <v>10612</v>
      </c>
      <c r="E5189" s="81">
        <v>1</v>
      </c>
      <c r="F5189" s="81" t="s">
        <v>6870</v>
      </c>
      <c r="G5189" s="81">
        <v>1</v>
      </c>
      <c r="H5189" s="82">
        <v>1060</v>
      </c>
      <c r="I5189" s="92">
        <v>0.28000000000000003</v>
      </c>
      <c r="J5189" s="78">
        <f t="shared" si="167"/>
        <v>763.19999999999993</v>
      </c>
    </row>
    <row r="5190" spans="1:10" ht="15.5">
      <c r="A5190" s="34">
        <f t="shared" si="166"/>
        <v>5186</v>
      </c>
      <c r="B5190" s="81" t="s">
        <v>186</v>
      </c>
      <c r="C5190" s="81" t="s">
        <v>10613</v>
      </c>
      <c r="D5190" s="81" t="s">
        <v>10614</v>
      </c>
      <c r="E5190" s="81">
        <v>1</v>
      </c>
      <c r="F5190" s="81" t="s">
        <v>6870</v>
      </c>
      <c r="G5190" s="81">
        <v>1</v>
      </c>
      <c r="H5190" s="82">
        <v>1342</v>
      </c>
      <c r="I5190" s="92">
        <v>0.28000000000000003</v>
      </c>
      <c r="J5190" s="78">
        <f t="shared" si="167"/>
        <v>966.24</v>
      </c>
    </row>
    <row r="5191" spans="1:10" ht="15.5">
      <c r="A5191" s="34">
        <f t="shared" si="166"/>
        <v>5187</v>
      </c>
      <c r="B5191" s="81" t="s">
        <v>186</v>
      </c>
      <c r="C5191" s="81" t="s">
        <v>10615</v>
      </c>
      <c r="D5191" s="81" t="s">
        <v>10616</v>
      </c>
      <c r="E5191" s="81">
        <v>1</v>
      </c>
      <c r="F5191" s="81" t="s">
        <v>6870</v>
      </c>
      <c r="G5191" s="81">
        <v>1</v>
      </c>
      <c r="H5191" s="82">
        <v>150.25</v>
      </c>
      <c r="I5191" s="92">
        <v>0.28000000000000003</v>
      </c>
      <c r="J5191" s="78">
        <f t="shared" si="167"/>
        <v>108.17999999999999</v>
      </c>
    </row>
    <row r="5192" spans="1:10" ht="15.5">
      <c r="A5192" s="34">
        <f t="shared" si="166"/>
        <v>5188</v>
      </c>
      <c r="B5192" s="81" t="s">
        <v>186</v>
      </c>
      <c r="C5192" s="81" t="s">
        <v>10617</v>
      </c>
      <c r="D5192" s="81" t="s">
        <v>10618</v>
      </c>
      <c r="E5192" s="81">
        <v>1</v>
      </c>
      <c r="F5192" s="81" t="s">
        <v>6870</v>
      </c>
      <c r="G5192" s="81">
        <v>1</v>
      </c>
      <c r="H5192" s="82">
        <v>6489</v>
      </c>
      <c r="I5192" s="92">
        <v>0.28000000000000003</v>
      </c>
      <c r="J5192" s="78">
        <f t="shared" si="167"/>
        <v>4672.08</v>
      </c>
    </row>
    <row r="5193" spans="1:10" ht="15.5">
      <c r="A5193" s="34">
        <f t="shared" si="166"/>
        <v>5189</v>
      </c>
      <c r="B5193" s="81" t="s">
        <v>186</v>
      </c>
      <c r="C5193" s="81" t="s">
        <v>10619</v>
      </c>
      <c r="D5193" s="81" t="s">
        <v>10620</v>
      </c>
      <c r="E5193" s="81">
        <v>1</v>
      </c>
      <c r="F5193" s="81" t="s">
        <v>6870</v>
      </c>
      <c r="G5193" s="81">
        <v>1</v>
      </c>
      <c r="H5193" s="82">
        <v>528.5</v>
      </c>
      <c r="I5193" s="92">
        <v>0.28000000000000003</v>
      </c>
      <c r="J5193" s="78">
        <f t="shared" si="167"/>
        <v>380.52</v>
      </c>
    </row>
    <row r="5194" spans="1:10" ht="15.5">
      <c r="A5194" s="34">
        <f t="shared" si="166"/>
        <v>5190</v>
      </c>
      <c r="B5194" s="81" t="s">
        <v>186</v>
      </c>
      <c r="C5194" s="81" t="s">
        <v>10621</v>
      </c>
      <c r="D5194" s="81" t="s">
        <v>10622</v>
      </c>
      <c r="E5194" s="81">
        <v>1</v>
      </c>
      <c r="F5194" s="81" t="s">
        <v>6870</v>
      </c>
      <c r="G5194" s="81">
        <v>1</v>
      </c>
      <c r="H5194" s="82">
        <v>791</v>
      </c>
      <c r="I5194" s="92">
        <v>0.28000000000000003</v>
      </c>
      <c r="J5194" s="78">
        <f t="shared" si="167"/>
        <v>569.52</v>
      </c>
    </row>
    <row r="5195" spans="1:10" ht="15.5">
      <c r="A5195" s="34">
        <f t="shared" si="166"/>
        <v>5191</v>
      </c>
      <c r="B5195" s="81" t="s">
        <v>186</v>
      </c>
      <c r="C5195" s="81" t="s">
        <v>10623</v>
      </c>
      <c r="D5195" s="81" t="s">
        <v>10624</v>
      </c>
      <c r="E5195" s="81">
        <v>1</v>
      </c>
      <c r="F5195" s="81" t="s">
        <v>6870</v>
      </c>
      <c r="G5195" s="81">
        <v>1</v>
      </c>
      <c r="H5195" s="82">
        <v>11288</v>
      </c>
      <c r="I5195" s="92">
        <v>0.28000000000000003</v>
      </c>
      <c r="J5195" s="78">
        <f t="shared" si="167"/>
        <v>8127.36</v>
      </c>
    </row>
    <row r="5196" spans="1:10" ht="15.5">
      <c r="A5196" s="34">
        <f t="shared" si="166"/>
        <v>5192</v>
      </c>
      <c r="B5196" s="81" t="s">
        <v>186</v>
      </c>
      <c r="C5196" s="81" t="s">
        <v>10625</v>
      </c>
      <c r="D5196" s="81" t="s">
        <v>10626</v>
      </c>
      <c r="E5196" s="81">
        <v>1</v>
      </c>
      <c r="F5196" s="81" t="s">
        <v>6870</v>
      </c>
      <c r="G5196" s="81">
        <v>1</v>
      </c>
      <c r="H5196" s="82">
        <v>354.75</v>
      </c>
      <c r="I5196" s="92">
        <v>0.28000000000000003</v>
      </c>
      <c r="J5196" s="78">
        <f t="shared" si="167"/>
        <v>255.42</v>
      </c>
    </row>
    <row r="5197" spans="1:10" ht="15.5">
      <c r="A5197" s="34">
        <f t="shared" si="166"/>
        <v>5193</v>
      </c>
      <c r="B5197" s="81" t="s">
        <v>186</v>
      </c>
      <c r="C5197" s="81" t="s">
        <v>10627</v>
      </c>
      <c r="D5197" s="81" t="s">
        <v>10628</v>
      </c>
      <c r="E5197" s="81">
        <v>1</v>
      </c>
      <c r="F5197" s="81" t="s">
        <v>6870</v>
      </c>
      <c r="G5197" s="81">
        <v>1</v>
      </c>
      <c r="H5197" s="82">
        <v>354.75</v>
      </c>
      <c r="I5197" s="92">
        <v>0.28000000000000003</v>
      </c>
      <c r="J5197" s="78">
        <f t="shared" si="167"/>
        <v>255.42</v>
      </c>
    </row>
    <row r="5198" spans="1:10" ht="15.5">
      <c r="A5198" s="34">
        <f t="shared" si="166"/>
        <v>5194</v>
      </c>
      <c r="B5198" s="81" t="s">
        <v>186</v>
      </c>
      <c r="C5198" s="81" t="s">
        <v>10629</v>
      </c>
      <c r="D5198" s="81" t="s">
        <v>10630</v>
      </c>
      <c r="E5198" s="81">
        <v>1</v>
      </c>
      <c r="F5198" s="81" t="s">
        <v>6870</v>
      </c>
      <c r="G5198" s="81">
        <v>1</v>
      </c>
      <c r="H5198" s="82">
        <v>504</v>
      </c>
      <c r="I5198" s="92">
        <v>0.28000000000000003</v>
      </c>
      <c r="J5198" s="78">
        <f t="shared" si="167"/>
        <v>362.88</v>
      </c>
    </row>
    <row r="5199" spans="1:10" ht="15.5">
      <c r="A5199" s="34">
        <f t="shared" si="166"/>
        <v>5195</v>
      </c>
      <c r="B5199" s="81" t="s">
        <v>186</v>
      </c>
      <c r="C5199" s="81" t="s">
        <v>10631</v>
      </c>
      <c r="D5199" s="81" t="s">
        <v>10632</v>
      </c>
      <c r="E5199" s="81">
        <v>1</v>
      </c>
      <c r="F5199" s="81" t="s">
        <v>6870</v>
      </c>
      <c r="G5199" s="81">
        <v>1</v>
      </c>
      <c r="H5199" s="82">
        <v>1442</v>
      </c>
      <c r="I5199" s="92">
        <v>0.28000000000000003</v>
      </c>
      <c r="J5199" s="78">
        <f t="shared" si="167"/>
        <v>1038.24</v>
      </c>
    </row>
    <row r="5200" spans="1:10" ht="15.5">
      <c r="A5200" s="34">
        <f t="shared" si="166"/>
        <v>5196</v>
      </c>
      <c r="B5200" s="81" t="s">
        <v>186</v>
      </c>
      <c r="C5200" s="81" t="s">
        <v>10633</v>
      </c>
      <c r="D5200" s="81" t="s">
        <v>10634</v>
      </c>
      <c r="E5200" s="81">
        <v>1</v>
      </c>
      <c r="F5200" s="81" t="s">
        <v>6870</v>
      </c>
      <c r="G5200" s="81">
        <v>1</v>
      </c>
      <c r="H5200" s="82">
        <v>896.5</v>
      </c>
      <c r="I5200" s="92">
        <v>0.28000000000000003</v>
      </c>
      <c r="J5200" s="78">
        <f t="shared" si="167"/>
        <v>645.48</v>
      </c>
    </row>
    <row r="5201" spans="1:10" ht="15.5">
      <c r="A5201" s="34">
        <f t="shared" si="166"/>
        <v>5197</v>
      </c>
      <c r="B5201" s="81" t="s">
        <v>186</v>
      </c>
      <c r="C5201" s="81" t="s">
        <v>10635</v>
      </c>
      <c r="D5201" s="81" t="s">
        <v>10636</v>
      </c>
      <c r="E5201" s="81">
        <v>1</v>
      </c>
      <c r="F5201" s="81" t="s">
        <v>6870</v>
      </c>
      <c r="G5201" s="81">
        <v>1</v>
      </c>
      <c r="H5201" s="82">
        <v>2114</v>
      </c>
      <c r="I5201" s="92">
        <v>0.28000000000000003</v>
      </c>
      <c r="J5201" s="78">
        <f t="shared" si="167"/>
        <v>1522.08</v>
      </c>
    </row>
    <row r="5202" spans="1:10" ht="15.5">
      <c r="A5202" s="34">
        <f t="shared" si="166"/>
        <v>5198</v>
      </c>
      <c r="B5202" s="81" t="s">
        <v>186</v>
      </c>
      <c r="C5202" s="81" t="s">
        <v>10637</v>
      </c>
      <c r="D5202" s="81" t="s">
        <v>10638</v>
      </c>
      <c r="E5202" s="81">
        <v>1</v>
      </c>
      <c r="F5202" s="81" t="s">
        <v>6870</v>
      </c>
      <c r="G5202" s="81">
        <v>1</v>
      </c>
      <c r="H5202" s="82">
        <v>121.5</v>
      </c>
      <c r="I5202" s="92">
        <v>0.28000000000000003</v>
      </c>
      <c r="J5202" s="78">
        <f t="shared" si="167"/>
        <v>87.47999999999999</v>
      </c>
    </row>
    <row r="5203" spans="1:10" ht="15.5">
      <c r="A5203" s="34">
        <f t="shared" si="166"/>
        <v>5199</v>
      </c>
      <c r="B5203" s="81" t="s">
        <v>186</v>
      </c>
      <c r="C5203" s="81" t="s">
        <v>10639</v>
      </c>
      <c r="D5203" s="81" t="s">
        <v>10640</v>
      </c>
      <c r="E5203" s="81">
        <v>1</v>
      </c>
      <c r="F5203" s="81" t="s">
        <v>6870</v>
      </c>
      <c r="G5203" s="81">
        <v>1</v>
      </c>
      <c r="H5203" s="82">
        <v>20.100000000000001</v>
      </c>
      <c r="I5203" s="92">
        <v>0.28000000000000003</v>
      </c>
      <c r="J5203" s="78">
        <f t="shared" si="167"/>
        <v>14.472000000000001</v>
      </c>
    </row>
    <row r="5204" spans="1:10" ht="15.5">
      <c r="A5204" s="34">
        <f t="shared" si="166"/>
        <v>5200</v>
      </c>
      <c r="B5204" s="81" t="s">
        <v>186</v>
      </c>
      <c r="C5204" s="81" t="s">
        <v>10641</v>
      </c>
      <c r="D5204" s="81" t="s">
        <v>10642</v>
      </c>
      <c r="E5204" s="81">
        <v>1</v>
      </c>
      <c r="F5204" s="81" t="s">
        <v>6870</v>
      </c>
      <c r="G5204" s="81">
        <v>1</v>
      </c>
      <c r="H5204" s="82">
        <v>6.3</v>
      </c>
      <c r="I5204" s="92">
        <v>0.28000000000000003</v>
      </c>
      <c r="J5204" s="78">
        <f t="shared" si="167"/>
        <v>4.5359999999999996</v>
      </c>
    </row>
    <row r="5205" spans="1:10" ht="15.5">
      <c r="A5205" s="34">
        <f t="shared" si="166"/>
        <v>5201</v>
      </c>
      <c r="B5205" s="81" t="s">
        <v>186</v>
      </c>
      <c r="C5205" s="81" t="s">
        <v>10643</v>
      </c>
      <c r="D5205" s="81" t="s">
        <v>10644</v>
      </c>
      <c r="E5205" s="81">
        <v>1</v>
      </c>
      <c r="F5205" s="81" t="s">
        <v>6870</v>
      </c>
      <c r="G5205" s="81">
        <v>1</v>
      </c>
      <c r="H5205" s="82">
        <v>47.7</v>
      </c>
      <c r="I5205" s="92">
        <v>0.28000000000000003</v>
      </c>
      <c r="J5205" s="78">
        <f t="shared" si="167"/>
        <v>34.344000000000001</v>
      </c>
    </row>
    <row r="5206" spans="1:10" ht="15.5">
      <c r="A5206" s="34">
        <f t="shared" si="166"/>
        <v>5202</v>
      </c>
      <c r="B5206" s="81" t="s">
        <v>186</v>
      </c>
      <c r="C5206" s="81" t="s">
        <v>10645</v>
      </c>
      <c r="D5206" s="81" t="s">
        <v>10646</v>
      </c>
      <c r="E5206" s="81">
        <v>1</v>
      </c>
      <c r="F5206" s="81" t="s">
        <v>6870</v>
      </c>
      <c r="G5206" s="81">
        <v>1</v>
      </c>
      <c r="H5206" s="82">
        <v>2129</v>
      </c>
      <c r="I5206" s="92">
        <v>0.28000000000000003</v>
      </c>
      <c r="J5206" s="78">
        <f t="shared" si="167"/>
        <v>1532.8799999999999</v>
      </c>
    </row>
    <row r="5207" spans="1:10" ht="15.5">
      <c r="A5207" s="34">
        <f t="shared" ref="A5207:A5270" si="168">SUM(A5206+1)</f>
        <v>5203</v>
      </c>
      <c r="B5207" s="81" t="s">
        <v>186</v>
      </c>
      <c r="C5207" s="81" t="s">
        <v>10647</v>
      </c>
      <c r="D5207" s="81" t="s">
        <v>10648</v>
      </c>
      <c r="E5207" s="81">
        <v>1</v>
      </c>
      <c r="F5207" s="81" t="s">
        <v>6870</v>
      </c>
      <c r="G5207" s="81">
        <v>1</v>
      </c>
      <c r="H5207" s="82">
        <v>72.3</v>
      </c>
      <c r="I5207" s="92">
        <v>0.28000000000000003</v>
      </c>
      <c r="J5207" s="78">
        <f t="shared" si="167"/>
        <v>52.055999999999997</v>
      </c>
    </row>
    <row r="5208" spans="1:10" ht="15.5">
      <c r="A5208" s="34">
        <f t="shared" si="168"/>
        <v>5204</v>
      </c>
      <c r="B5208" s="81" t="s">
        <v>186</v>
      </c>
      <c r="C5208" s="81" t="s">
        <v>10649</v>
      </c>
      <c r="D5208" s="81" t="s">
        <v>10650</v>
      </c>
      <c r="E5208" s="81">
        <v>1</v>
      </c>
      <c r="F5208" s="81" t="s">
        <v>6870</v>
      </c>
      <c r="G5208" s="81">
        <v>1</v>
      </c>
      <c r="H5208" s="82">
        <v>682</v>
      </c>
      <c r="I5208" s="92">
        <v>0.28000000000000003</v>
      </c>
      <c r="J5208" s="78">
        <f t="shared" si="167"/>
        <v>491.03999999999996</v>
      </c>
    </row>
    <row r="5209" spans="1:10" ht="15.5">
      <c r="A5209" s="34">
        <f t="shared" si="168"/>
        <v>5205</v>
      </c>
      <c r="B5209" s="81" t="s">
        <v>186</v>
      </c>
      <c r="C5209" s="81" t="s">
        <v>10651</v>
      </c>
      <c r="D5209" s="81" t="s">
        <v>10652</v>
      </c>
      <c r="E5209" s="81">
        <v>1</v>
      </c>
      <c r="F5209" s="81" t="s">
        <v>6870</v>
      </c>
      <c r="G5209" s="81">
        <v>1</v>
      </c>
      <c r="H5209" s="82">
        <v>170.5</v>
      </c>
      <c r="I5209" s="92">
        <v>0.28000000000000003</v>
      </c>
      <c r="J5209" s="78">
        <f t="shared" si="167"/>
        <v>122.75999999999999</v>
      </c>
    </row>
    <row r="5210" spans="1:10" ht="15.5">
      <c r="A5210" s="34">
        <f t="shared" si="168"/>
        <v>5206</v>
      </c>
      <c r="B5210" s="81" t="s">
        <v>186</v>
      </c>
      <c r="C5210" s="81" t="s">
        <v>10653</v>
      </c>
      <c r="D5210" s="81" t="s">
        <v>10654</v>
      </c>
      <c r="E5210" s="81">
        <v>1</v>
      </c>
      <c r="F5210" s="81" t="s">
        <v>6870</v>
      </c>
      <c r="G5210" s="81">
        <v>1</v>
      </c>
      <c r="H5210" s="82">
        <v>853.5</v>
      </c>
      <c r="I5210" s="92">
        <v>0.28000000000000003</v>
      </c>
      <c r="J5210" s="78">
        <f t="shared" si="167"/>
        <v>614.52</v>
      </c>
    </row>
    <row r="5211" spans="1:10" ht="15.5">
      <c r="A5211" s="34">
        <f t="shared" si="168"/>
        <v>5207</v>
      </c>
      <c r="B5211" s="81" t="s">
        <v>186</v>
      </c>
      <c r="C5211" s="81" t="s">
        <v>10655</v>
      </c>
      <c r="D5211" s="81" t="s">
        <v>10656</v>
      </c>
      <c r="E5211" s="81">
        <v>1</v>
      </c>
      <c r="F5211" s="81" t="s">
        <v>6870</v>
      </c>
      <c r="G5211" s="81">
        <v>1</v>
      </c>
      <c r="H5211" s="82">
        <v>2389</v>
      </c>
      <c r="I5211" s="92">
        <v>0.28000000000000003</v>
      </c>
      <c r="J5211" s="78">
        <f t="shared" si="167"/>
        <v>1720.08</v>
      </c>
    </row>
    <row r="5212" spans="1:10" ht="15.5">
      <c r="A5212" s="34">
        <f t="shared" si="168"/>
        <v>5208</v>
      </c>
      <c r="B5212" s="81" t="s">
        <v>186</v>
      </c>
      <c r="C5212" s="81" t="s">
        <v>10657</v>
      </c>
      <c r="D5212" s="81" t="s">
        <v>10658</v>
      </c>
      <c r="E5212" s="81">
        <v>1</v>
      </c>
      <c r="F5212" s="81" t="s">
        <v>6870</v>
      </c>
      <c r="G5212" s="81">
        <v>1</v>
      </c>
      <c r="H5212" s="82">
        <v>1024</v>
      </c>
      <c r="I5212" s="92">
        <v>0.28000000000000003</v>
      </c>
      <c r="J5212" s="78">
        <f t="shared" si="167"/>
        <v>737.28</v>
      </c>
    </row>
    <row r="5213" spans="1:10" ht="15.5">
      <c r="A5213" s="34">
        <f t="shared" si="168"/>
        <v>5209</v>
      </c>
      <c r="B5213" s="81" t="s">
        <v>186</v>
      </c>
      <c r="C5213" s="81" t="s">
        <v>10659</v>
      </c>
      <c r="D5213" s="81" t="s">
        <v>10660</v>
      </c>
      <c r="E5213" s="81">
        <v>1</v>
      </c>
      <c r="F5213" s="81" t="s">
        <v>6870</v>
      </c>
      <c r="G5213" s="81">
        <v>1</v>
      </c>
      <c r="H5213" s="82">
        <v>1342</v>
      </c>
      <c r="I5213" s="92">
        <v>0.28000000000000003</v>
      </c>
      <c r="J5213" s="78">
        <f t="shared" si="167"/>
        <v>966.24</v>
      </c>
    </row>
    <row r="5214" spans="1:10" ht="15.5">
      <c r="A5214" s="34">
        <f t="shared" si="168"/>
        <v>5210</v>
      </c>
      <c r="B5214" s="81" t="s">
        <v>186</v>
      </c>
      <c r="C5214" s="81" t="s">
        <v>10661</v>
      </c>
      <c r="D5214" s="81" t="s">
        <v>10662</v>
      </c>
      <c r="E5214" s="81">
        <v>1</v>
      </c>
      <c r="F5214" s="81" t="s">
        <v>6870</v>
      </c>
      <c r="G5214" s="81">
        <v>1</v>
      </c>
      <c r="H5214" s="82">
        <v>1583</v>
      </c>
      <c r="I5214" s="92">
        <v>0.28000000000000003</v>
      </c>
      <c r="J5214" s="78">
        <f t="shared" si="167"/>
        <v>1139.76</v>
      </c>
    </row>
    <row r="5215" spans="1:10" ht="15.5">
      <c r="A5215" s="34">
        <f t="shared" si="168"/>
        <v>5211</v>
      </c>
      <c r="B5215" s="81" t="s">
        <v>186</v>
      </c>
      <c r="C5215" s="81" t="s">
        <v>10663</v>
      </c>
      <c r="D5215" s="81" t="s">
        <v>10664</v>
      </c>
      <c r="E5215" s="81">
        <v>1</v>
      </c>
      <c r="F5215" s="81" t="s">
        <v>6870</v>
      </c>
      <c r="G5215" s="81">
        <v>1</v>
      </c>
      <c r="H5215" s="82">
        <v>210.5</v>
      </c>
      <c r="I5215" s="92">
        <v>0.28000000000000003</v>
      </c>
      <c r="J5215" s="78">
        <f t="shared" si="167"/>
        <v>151.56</v>
      </c>
    </row>
    <row r="5216" spans="1:10" ht="29">
      <c r="A5216" s="34">
        <f t="shared" si="168"/>
        <v>5212</v>
      </c>
      <c r="B5216" s="81" t="s">
        <v>186</v>
      </c>
      <c r="C5216" s="81" t="s">
        <v>10665</v>
      </c>
      <c r="D5216" s="81" t="s">
        <v>10666</v>
      </c>
      <c r="E5216" s="81">
        <v>1</v>
      </c>
      <c r="F5216" s="81" t="s">
        <v>6870</v>
      </c>
      <c r="G5216" s="81">
        <v>1</v>
      </c>
      <c r="H5216" s="82">
        <v>137.5</v>
      </c>
      <c r="I5216" s="92">
        <v>0.28000000000000003</v>
      </c>
      <c r="J5216" s="78">
        <f t="shared" si="167"/>
        <v>99</v>
      </c>
    </row>
    <row r="5217" spans="1:10" ht="29">
      <c r="A5217" s="34">
        <f t="shared" si="168"/>
        <v>5213</v>
      </c>
      <c r="B5217" s="81" t="s">
        <v>186</v>
      </c>
      <c r="C5217" s="81" t="s">
        <v>10667</v>
      </c>
      <c r="D5217" s="81" t="s">
        <v>10668</v>
      </c>
      <c r="E5217" s="81">
        <v>1</v>
      </c>
      <c r="F5217" s="81" t="s">
        <v>6870</v>
      </c>
      <c r="G5217" s="81">
        <v>1</v>
      </c>
      <c r="H5217" s="82">
        <v>74.599999999999994</v>
      </c>
      <c r="I5217" s="92">
        <v>0.28000000000000003</v>
      </c>
      <c r="J5217" s="78">
        <f t="shared" si="167"/>
        <v>53.711999999999996</v>
      </c>
    </row>
    <row r="5218" spans="1:10" ht="29">
      <c r="A5218" s="34">
        <f t="shared" si="168"/>
        <v>5214</v>
      </c>
      <c r="B5218" s="81" t="s">
        <v>186</v>
      </c>
      <c r="C5218" s="81" t="s">
        <v>10669</v>
      </c>
      <c r="D5218" s="81" t="s">
        <v>10670</v>
      </c>
      <c r="E5218" s="81">
        <v>1</v>
      </c>
      <c r="F5218" s="81" t="s">
        <v>6870</v>
      </c>
      <c r="G5218" s="81">
        <v>1</v>
      </c>
      <c r="H5218" s="82">
        <v>95.5</v>
      </c>
      <c r="I5218" s="92">
        <v>0.28000000000000003</v>
      </c>
      <c r="J5218" s="78">
        <f t="shared" si="167"/>
        <v>68.759999999999991</v>
      </c>
    </row>
    <row r="5219" spans="1:10" ht="29">
      <c r="A5219" s="34">
        <f t="shared" si="168"/>
        <v>5215</v>
      </c>
      <c r="B5219" s="81" t="s">
        <v>186</v>
      </c>
      <c r="C5219" s="81" t="s">
        <v>10671</v>
      </c>
      <c r="D5219" s="81" t="s">
        <v>10672</v>
      </c>
      <c r="E5219" s="81">
        <v>1</v>
      </c>
      <c r="F5219" s="81" t="s">
        <v>6870</v>
      </c>
      <c r="G5219" s="81">
        <v>1</v>
      </c>
      <c r="H5219" s="82">
        <v>80.400000000000006</v>
      </c>
      <c r="I5219" s="92">
        <v>0.28000000000000003</v>
      </c>
      <c r="J5219" s="78">
        <f t="shared" si="167"/>
        <v>57.888000000000005</v>
      </c>
    </row>
    <row r="5220" spans="1:10" ht="29">
      <c r="A5220" s="34">
        <f t="shared" si="168"/>
        <v>5216</v>
      </c>
      <c r="B5220" s="81" t="s">
        <v>186</v>
      </c>
      <c r="C5220" s="81" t="s">
        <v>10673</v>
      </c>
      <c r="D5220" s="81" t="s">
        <v>10674</v>
      </c>
      <c r="E5220" s="81">
        <v>1</v>
      </c>
      <c r="F5220" s="81" t="s">
        <v>6870</v>
      </c>
      <c r="G5220" s="81">
        <v>1</v>
      </c>
      <c r="H5220" s="82">
        <v>111</v>
      </c>
      <c r="I5220" s="92">
        <v>0.28000000000000003</v>
      </c>
      <c r="J5220" s="78">
        <f t="shared" si="167"/>
        <v>79.92</v>
      </c>
    </row>
    <row r="5221" spans="1:10" ht="15.5">
      <c r="A5221" s="34">
        <f t="shared" si="168"/>
        <v>5217</v>
      </c>
      <c r="B5221" s="81" t="s">
        <v>186</v>
      </c>
      <c r="C5221" s="81" t="s">
        <v>10675</v>
      </c>
      <c r="D5221" s="81" t="s">
        <v>10676</v>
      </c>
      <c r="E5221" s="81">
        <v>1</v>
      </c>
      <c r="F5221" s="81" t="s">
        <v>6870</v>
      </c>
      <c r="G5221" s="81">
        <v>1</v>
      </c>
      <c r="H5221" s="82">
        <v>453.4</v>
      </c>
      <c r="I5221" s="92">
        <v>0.28000000000000003</v>
      </c>
      <c r="J5221" s="78">
        <f t="shared" si="167"/>
        <v>326.44799999999998</v>
      </c>
    </row>
    <row r="5222" spans="1:10" ht="15.5">
      <c r="A5222" s="34">
        <f t="shared" si="168"/>
        <v>5218</v>
      </c>
      <c r="B5222" s="81" t="s">
        <v>186</v>
      </c>
      <c r="C5222" s="81" t="s">
        <v>10677</v>
      </c>
      <c r="D5222" s="81" t="s">
        <v>10678</v>
      </c>
      <c r="E5222" s="81">
        <v>1</v>
      </c>
      <c r="F5222" s="81" t="s">
        <v>6870</v>
      </c>
      <c r="G5222" s="81">
        <v>1</v>
      </c>
      <c r="H5222" s="82">
        <v>586.5</v>
      </c>
      <c r="I5222" s="92">
        <v>0.28000000000000003</v>
      </c>
      <c r="J5222" s="78">
        <f t="shared" si="167"/>
        <v>422.28</v>
      </c>
    </row>
    <row r="5223" spans="1:10" ht="15.5">
      <c r="A5223" s="34">
        <f t="shared" si="168"/>
        <v>5219</v>
      </c>
      <c r="B5223" s="81" t="s">
        <v>186</v>
      </c>
      <c r="C5223" s="81" t="s">
        <v>10679</v>
      </c>
      <c r="D5223" s="81" t="s">
        <v>10680</v>
      </c>
      <c r="E5223" s="81">
        <v>1</v>
      </c>
      <c r="F5223" s="81" t="s">
        <v>6870</v>
      </c>
      <c r="G5223" s="81">
        <v>1</v>
      </c>
      <c r="H5223" s="82">
        <v>586.5</v>
      </c>
      <c r="I5223" s="92">
        <v>0.28000000000000003</v>
      </c>
      <c r="J5223" s="78">
        <f t="shared" si="167"/>
        <v>422.28</v>
      </c>
    </row>
    <row r="5224" spans="1:10" ht="15.5">
      <c r="A5224" s="34">
        <f t="shared" si="168"/>
        <v>5220</v>
      </c>
      <c r="B5224" s="81" t="s">
        <v>186</v>
      </c>
      <c r="C5224" s="81" t="s">
        <v>10681</v>
      </c>
      <c r="D5224" s="81" t="s">
        <v>10682</v>
      </c>
      <c r="E5224" s="81">
        <v>1</v>
      </c>
      <c r="F5224" s="81" t="s">
        <v>6870</v>
      </c>
      <c r="G5224" s="81">
        <v>1</v>
      </c>
      <c r="H5224" s="82">
        <v>909</v>
      </c>
      <c r="I5224" s="92">
        <v>0.28000000000000003</v>
      </c>
      <c r="J5224" s="78">
        <f t="shared" si="167"/>
        <v>654.48</v>
      </c>
    </row>
    <row r="5225" spans="1:10" ht="15.5">
      <c r="A5225" s="34">
        <f t="shared" si="168"/>
        <v>5221</v>
      </c>
      <c r="B5225" s="81" t="s">
        <v>186</v>
      </c>
      <c r="C5225" s="81" t="s">
        <v>10683</v>
      </c>
      <c r="D5225" s="81" t="s">
        <v>10684</v>
      </c>
      <c r="E5225" s="81">
        <v>1</v>
      </c>
      <c r="F5225" s="81" t="s">
        <v>6870</v>
      </c>
      <c r="G5225" s="81">
        <v>1</v>
      </c>
      <c r="H5225" s="82">
        <v>30.8</v>
      </c>
      <c r="I5225" s="92">
        <v>0.28000000000000003</v>
      </c>
      <c r="J5225" s="78">
        <f t="shared" si="167"/>
        <v>22.175999999999998</v>
      </c>
    </row>
    <row r="5226" spans="1:10" ht="15.5">
      <c r="A5226" s="34">
        <f t="shared" si="168"/>
        <v>5222</v>
      </c>
      <c r="B5226" s="81" t="s">
        <v>186</v>
      </c>
      <c r="C5226" s="81" t="s">
        <v>10685</v>
      </c>
      <c r="D5226" s="81" t="s">
        <v>10686</v>
      </c>
      <c r="E5226" s="81">
        <v>1</v>
      </c>
      <c r="F5226" s="81" t="s">
        <v>6870</v>
      </c>
      <c r="G5226" s="81">
        <v>1</v>
      </c>
      <c r="H5226" s="82">
        <v>850.5</v>
      </c>
      <c r="I5226" s="92">
        <v>0.28000000000000003</v>
      </c>
      <c r="J5226" s="78">
        <f t="shared" si="167"/>
        <v>612.36</v>
      </c>
    </row>
    <row r="5227" spans="1:10" ht="15.5">
      <c r="A5227" s="34">
        <f t="shared" si="168"/>
        <v>5223</v>
      </c>
      <c r="B5227" s="81" t="s">
        <v>186</v>
      </c>
      <c r="C5227" s="81" t="s">
        <v>10687</v>
      </c>
      <c r="D5227" s="81" t="s">
        <v>10688</v>
      </c>
      <c r="E5227" s="81">
        <v>1</v>
      </c>
      <c r="F5227" s="81" t="s">
        <v>6870</v>
      </c>
      <c r="G5227" s="81">
        <v>1</v>
      </c>
      <c r="H5227" s="82">
        <v>1350</v>
      </c>
      <c r="I5227" s="92">
        <v>0.28000000000000003</v>
      </c>
      <c r="J5227" s="78">
        <f t="shared" si="167"/>
        <v>972</v>
      </c>
    </row>
    <row r="5228" spans="1:10" ht="29">
      <c r="A5228" s="34">
        <f t="shared" si="168"/>
        <v>5224</v>
      </c>
      <c r="B5228" s="81" t="s">
        <v>186</v>
      </c>
      <c r="C5228" s="81" t="s">
        <v>10689</v>
      </c>
      <c r="D5228" s="81" t="s">
        <v>10690</v>
      </c>
      <c r="E5228" s="81">
        <v>1</v>
      </c>
      <c r="F5228" s="81" t="s">
        <v>6870</v>
      </c>
      <c r="G5228" s="81">
        <v>1</v>
      </c>
      <c r="H5228" s="82">
        <v>126</v>
      </c>
      <c r="I5228" s="92">
        <v>0.28000000000000003</v>
      </c>
      <c r="J5228" s="78">
        <f t="shared" si="167"/>
        <v>90.72</v>
      </c>
    </row>
    <row r="5229" spans="1:10" ht="15.5">
      <c r="A5229" s="34">
        <f t="shared" si="168"/>
        <v>5225</v>
      </c>
      <c r="B5229" s="81" t="s">
        <v>186</v>
      </c>
      <c r="C5229" s="81" t="s">
        <v>10691</v>
      </c>
      <c r="D5229" s="81" t="s">
        <v>10692</v>
      </c>
      <c r="E5229" s="81">
        <v>1</v>
      </c>
      <c r="F5229" s="81" t="s">
        <v>6870</v>
      </c>
      <c r="G5229" s="81">
        <v>1</v>
      </c>
      <c r="H5229" s="82">
        <v>1057</v>
      </c>
      <c r="I5229" s="92">
        <v>0.28000000000000003</v>
      </c>
      <c r="J5229" s="78">
        <f t="shared" si="167"/>
        <v>761.04</v>
      </c>
    </row>
    <row r="5230" spans="1:10" ht="15.5">
      <c r="A5230" s="34">
        <f t="shared" si="168"/>
        <v>5226</v>
      </c>
      <c r="B5230" s="81" t="s">
        <v>186</v>
      </c>
      <c r="C5230" s="81" t="s">
        <v>10693</v>
      </c>
      <c r="D5230" s="81" t="s">
        <v>10694</v>
      </c>
      <c r="E5230" s="81">
        <v>1</v>
      </c>
      <c r="F5230" s="81" t="s">
        <v>6870</v>
      </c>
      <c r="G5230" s="81">
        <v>1</v>
      </c>
      <c r="H5230" s="82">
        <v>1525</v>
      </c>
      <c r="I5230" s="92">
        <v>0.28000000000000003</v>
      </c>
      <c r="J5230" s="78">
        <f t="shared" si="167"/>
        <v>1098</v>
      </c>
    </row>
    <row r="5231" spans="1:10" ht="29">
      <c r="A5231" s="34">
        <f t="shared" si="168"/>
        <v>5227</v>
      </c>
      <c r="B5231" s="81" t="s">
        <v>186</v>
      </c>
      <c r="C5231" s="81" t="s">
        <v>10695</v>
      </c>
      <c r="D5231" s="81" t="s">
        <v>10696</v>
      </c>
      <c r="E5231" s="81">
        <v>1</v>
      </c>
      <c r="F5231" s="81" t="s">
        <v>6870</v>
      </c>
      <c r="G5231" s="81">
        <v>1</v>
      </c>
      <c r="H5231" s="82">
        <v>66.099999999999994</v>
      </c>
      <c r="I5231" s="92">
        <v>0.28000000000000003</v>
      </c>
      <c r="J5231" s="78">
        <f t="shared" si="167"/>
        <v>47.591999999999992</v>
      </c>
    </row>
    <row r="5232" spans="1:10" ht="15.5">
      <c r="A5232" s="34">
        <f t="shared" si="168"/>
        <v>5228</v>
      </c>
      <c r="B5232" s="81" t="s">
        <v>186</v>
      </c>
      <c r="C5232" s="81" t="s">
        <v>10697</v>
      </c>
      <c r="D5232" s="81" t="s">
        <v>10698</v>
      </c>
      <c r="E5232" s="81">
        <v>1</v>
      </c>
      <c r="F5232" s="81" t="s">
        <v>6870</v>
      </c>
      <c r="G5232" s="81">
        <v>1</v>
      </c>
      <c r="H5232" s="82">
        <v>510.5</v>
      </c>
      <c r="I5232" s="92">
        <v>0.28000000000000003</v>
      </c>
      <c r="J5232" s="78">
        <f t="shared" si="167"/>
        <v>367.56</v>
      </c>
    </row>
    <row r="5233" spans="1:10" ht="15.5">
      <c r="A5233" s="34">
        <f t="shared" si="168"/>
        <v>5229</v>
      </c>
      <c r="B5233" s="81" t="s">
        <v>186</v>
      </c>
      <c r="C5233" s="81" t="s">
        <v>10699</v>
      </c>
      <c r="D5233" s="81" t="s">
        <v>10700</v>
      </c>
      <c r="E5233" s="81">
        <v>1</v>
      </c>
      <c r="F5233" s="81" t="s">
        <v>6870</v>
      </c>
      <c r="G5233" s="81">
        <v>1</v>
      </c>
      <c r="H5233" s="82">
        <v>510.5</v>
      </c>
      <c r="I5233" s="92">
        <v>0.28000000000000003</v>
      </c>
      <c r="J5233" s="78">
        <f t="shared" ref="J5233:J5296" si="169">H5233*(1-I5233)</f>
        <v>367.56</v>
      </c>
    </row>
    <row r="5234" spans="1:10" ht="15.5">
      <c r="A5234" s="34">
        <f t="shared" si="168"/>
        <v>5230</v>
      </c>
      <c r="B5234" s="81" t="s">
        <v>186</v>
      </c>
      <c r="C5234" s="81" t="s">
        <v>10701</v>
      </c>
      <c r="D5234" s="81" t="s">
        <v>10702</v>
      </c>
      <c r="E5234" s="81">
        <v>1</v>
      </c>
      <c r="F5234" s="81" t="s">
        <v>6870</v>
      </c>
      <c r="G5234" s="81">
        <v>1</v>
      </c>
      <c r="H5234" s="82">
        <v>510.5</v>
      </c>
      <c r="I5234" s="92">
        <v>0.28000000000000003</v>
      </c>
      <c r="J5234" s="78">
        <f t="shared" si="169"/>
        <v>367.56</v>
      </c>
    </row>
    <row r="5235" spans="1:10" ht="15.5">
      <c r="A5235" s="34">
        <f t="shared" si="168"/>
        <v>5231</v>
      </c>
      <c r="B5235" s="81" t="s">
        <v>186</v>
      </c>
      <c r="C5235" s="81" t="s">
        <v>10703</v>
      </c>
      <c r="D5235" s="81" t="s">
        <v>10704</v>
      </c>
      <c r="E5235" s="81">
        <v>1</v>
      </c>
      <c r="F5235" s="81" t="s">
        <v>6870</v>
      </c>
      <c r="G5235" s="81">
        <v>1</v>
      </c>
      <c r="H5235" s="82">
        <v>753</v>
      </c>
      <c r="I5235" s="92">
        <v>0.28000000000000003</v>
      </c>
      <c r="J5235" s="78">
        <f t="shared" si="169"/>
        <v>542.16</v>
      </c>
    </row>
    <row r="5236" spans="1:10" ht="15.5">
      <c r="A5236" s="34">
        <f t="shared" si="168"/>
        <v>5232</v>
      </c>
      <c r="B5236" s="81" t="s">
        <v>186</v>
      </c>
      <c r="C5236" s="81" t="s">
        <v>10705</v>
      </c>
      <c r="D5236" s="81" t="s">
        <v>10706</v>
      </c>
      <c r="E5236" s="81">
        <v>1</v>
      </c>
      <c r="F5236" s="81" t="s">
        <v>6870</v>
      </c>
      <c r="G5236" s="81">
        <v>1</v>
      </c>
      <c r="H5236" s="82">
        <v>675</v>
      </c>
      <c r="I5236" s="92">
        <v>0.28000000000000003</v>
      </c>
      <c r="J5236" s="78">
        <f t="shared" si="169"/>
        <v>486</v>
      </c>
    </row>
    <row r="5237" spans="1:10" ht="15.5">
      <c r="A5237" s="34">
        <f t="shared" si="168"/>
        <v>5233</v>
      </c>
      <c r="B5237" s="81" t="s">
        <v>186</v>
      </c>
      <c r="C5237" s="81" t="s">
        <v>10707</v>
      </c>
      <c r="D5237" s="81" t="s">
        <v>10708</v>
      </c>
      <c r="E5237" s="81">
        <v>1</v>
      </c>
      <c r="F5237" s="81" t="s">
        <v>6870</v>
      </c>
      <c r="G5237" s="81">
        <v>1</v>
      </c>
      <c r="H5237" s="82">
        <v>139.25</v>
      </c>
      <c r="I5237" s="92">
        <v>0.28000000000000003</v>
      </c>
      <c r="J5237" s="78">
        <f t="shared" si="169"/>
        <v>100.25999999999999</v>
      </c>
    </row>
    <row r="5238" spans="1:10" ht="15.5">
      <c r="A5238" s="34">
        <f t="shared" si="168"/>
        <v>5234</v>
      </c>
      <c r="B5238" s="81" t="s">
        <v>186</v>
      </c>
      <c r="C5238" s="81" t="s">
        <v>10709</v>
      </c>
      <c r="D5238" s="81" t="s">
        <v>10710</v>
      </c>
      <c r="E5238" s="81">
        <v>1</v>
      </c>
      <c r="F5238" s="81" t="s">
        <v>6870</v>
      </c>
      <c r="G5238" s="81">
        <v>1</v>
      </c>
      <c r="H5238" s="82">
        <v>107</v>
      </c>
      <c r="I5238" s="92">
        <v>0.28000000000000003</v>
      </c>
      <c r="J5238" s="78">
        <f t="shared" si="169"/>
        <v>77.039999999999992</v>
      </c>
    </row>
    <row r="5239" spans="1:10" ht="15.5">
      <c r="A5239" s="34">
        <f t="shared" si="168"/>
        <v>5235</v>
      </c>
      <c r="B5239" s="81" t="s">
        <v>186</v>
      </c>
      <c r="C5239" s="81" t="s">
        <v>10711</v>
      </c>
      <c r="D5239" s="81" t="s">
        <v>10712</v>
      </c>
      <c r="E5239" s="81">
        <v>1</v>
      </c>
      <c r="F5239" s="81" t="s">
        <v>6870</v>
      </c>
      <c r="G5239" s="81">
        <v>1</v>
      </c>
      <c r="H5239" s="82">
        <v>241.7</v>
      </c>
      <c r="I5239" s="92">
        <v>0.28000000000000003</v>
      </c>
      <c r="J5239" s="78">
        <f t="shared" si="169"/>
        <v>174.02399999999997</v>
      </c>
    </row>
    <row r="5240" spans="1:10" ht="15.5">
      <c r="A5240" s="34">
        <f t="shared" si="168"/>
        <v>5236</v>
      </c>
      <c r="B5240" s="81" t="s">
        <v>186</v>
      </c>
      <c r="C5240" s="81" t="s">
        <v>10713</v>
      </c>
      <c r="D5240" s="81" t="s">
        <v>10714</v>
      </c>
      <c r="E5240" s="81">
        <v>1</v>
      </c>
      <c r="F5240" s="81" t="s">
        <v>6870</v>
      </c>
      <c r="G5240" s="81">
        <v>1</v>
      </c>
      <c r="H5240" s="82">
        <v>241.7</v>
      </c>
      <c r="I5240" s="92">
        <v>0.28000000000000003</v>
      </c>
      <c r="J5240" s="78">
        <f t="shared" si="169"/>
        <v>174.02399999999997</v>
      </c>
    </row>
    <row r="5241" spans="1:10" ht="15.5">
      <c r="A5241" s="34">
        <f t="shared" si="168"/>
        <v>5237</v>
      </c>
      <c r="B5241" s="81" t="s">
        <v>186</v>
      </c>
      <c r="C5241" s="81" t="s">
        <v>10715</v>
      </c>
      <c r="D5241" s="81" t="s">
        <v>10716</v>
      </c>
      <c r="E5241" s="81">
        <v>1</v>
      </c>
      <c r="F5241" s="81" t="s">
        <v>6870</v>
      </c>
      <c r="G5241" s="81">
        <v>1</v>
      </c>
      <c r="H5241" s="82">
        <v>415</v>
      </c>
      <c r="I5241" s="92">
        <v>0.28000000000000003</v>
      </c>
      <c r="J5241" s="78">
        <f t="shared" si="169"/>
        <v>298.8</v>
      </c>
    </row>
    <row r="5242" spans="1:10" ht="15.5">
      <c r="A5242" s="34">
        <f t="shared" si="168"/>
        <v>5238</v>
      </c>
      <c r="B5242" s="81" t="s">
        <v>186</v>
      </c>
      <c r="C5242" s="81" t="s">
        <v>10717</v>
      </c>
      <c r="D5242" s="81" t="s">
        <v>10718</v>
      </c>
      <c r="E5242" s="81">
        <v>1</v>
      </c>
      <c r="F5242" s="81" t="s">
        <v>6870</v>
      </c>
      <c r="G5242" s="81">
        <v>1</v>
      </c>
      <c r="H5242" s="82">
        <v>110.75</v>
      </c>
      <c r="I5242" s="92">
        <v>0.28000000000000003</v>
      </c>
      <c r="J5242" s="78">
        <f t="shared" si="169"/>
        <v>79.739999999999995</v>
      </c>
    </row>
    <row r="5243" spans="1:10" ht="29">
      <c r="A5243" s="34">
        <f t="shared" si="168"/>
        <v>5239</v>
      </c>
      <c r="B5243" s="81" t="s">
        <v>186</v>
      </c>
      <c r="C5243" s="81" t="s">
        <v>10719</v>
      </c>
      <c r="D5243" s="81" t="s">
        <v>10720</v>
      </c>
      <c r="E5243" s="81">
        <v>1</v>
      </c>
      <c r="F5243" s="81" t="s">
        <v>6870</v>
      </c>
      <c r="G5243" s="81">
        <v>1</v>
      </c>
      <c r="H5243" s="82">
        <v>79.2</v>
      </c>
      <c r="I5243" s="92">
        <v>0.28000000000000003</v>
      </c>
      <c r="J5243" s="78">
        <f t="shared" si="169"/>
        <v>57.024000000000001</v>
      </c>
    </row>
    <row r="5244" spans="1:10" ht="15.5">
      <c r="A5244" s="34">
        <f t="shared" si="168"/>
        <v>5240</v>
      </c>
      <c r="B5244" s="81" t="s">
        <v>186</v>
      </c>
      <c r="C5244" s="81" t="s">
        <v>10721</v>
      </c>
      <c r="D5244" s="81" t="s">
        <v>10722</v>
      </c>
      <c r="E5244" s="81">
        <v>1</v>
      </c>
      <c r="F5244" s="81" t="s">
        <v>6870</v>
      </c>
      <c r="G5244" s="81">
        <v>1</v>
      </c>
      <c r="H5244" s="82">
        <v>129</v>
      </c>
      <c r="I5244" s="92">
        <v>0.28000000000000003</v>
      </c>
      <c r="J5244" s="78">
        <f t="shared" si="169"/>
        <v>92.88</v>
      </c>
    </row>
    <row r="5245" spans="1:10" ht="43.5">
      <c r="A5245" s="34">
        <f t="shared" si="168"/>
        <v>5241</v>
      </c>
      <c r="B5245" s="81" t="s">
        <v>186</v>
      </c>
      <c r="C5245" s="81" t="s">
        <v>10723</v>
      </c>
      <c r="D5245" s="81" t="s">
        <v>10724</v>
      </c>
      <c r="E5245" s="81">
        <v>1</v>
      </c>
      <c r="F5245" s="81" t="s">
        <v>6870</v>
      </c>
      <c r="G5245" s="81">
        <v>1</v>
      </c>
      <c r="H5245" s="82">
        <v>27.1</v>
      </c>
      <c r="I5245" s="92">
        <v>0.28000000000000003</v>
      </c>
      <c r="J5245" s="78">
        <f t="shared" si="169"/>
        <v>19.512</v>
      </c>
    </row>
    <row r="5246" spans="1:10" ht="29">
      <c r="A5246" s="34">
        <f t="shared" si="168"/>
        <v>5242</v>
      </c>
      <c r="B5246" s="81" t="s">
        <v>186</v>
      </c>
      <c r="C5246" s="81" t="s">
        <v>10725</v>
      </c>
      <c r="D5246" s="81" t="s">
        <v>10726</v>
      </c>
      <c r="E5246" s="81">
        <v>1</v>
      </c>
      <c r="F5246" s="81" t="s">
        <v>6870</v>
      </c>
      <c r="G5246" s="81">
        <v>1</v>
      </c>
      <c r="H5246" s="82">
        <v>19.7</v>
      </c>
      <c r="I5246" s="92">
        <v>0.28000000000000003</v>
      </c>
      <c r="J5246" s="78">
        <f t="shared" si="169"/>
        <v>14.183999999999999</v>
      </c>
    </row>
    <row r="5247" spans="1:10" ht="15.5">
      <c r="A5247" s="34">
        <f t="shared" si="168"/>
        <v>5243</v>
      </c>
      <c r="B5247" s="81" t="s">
        <v>186</v>
      </c>
      <c r="C5247" s="81" t="s">
        <v>10727</v>
      </c>
      <c r="D5247" s="81" t="s">
        <v>10728</v>
      </c>
      <c r="E5247" s="81">
        <v>1</v>
      </c>
      <c r="F5247" s="81" t="s">
        <v>6870</v>
      </c>
      <c r="G5247" s="81">
        <v>1</v>
      </c>
      <c r="H5247" s="82">
        <v>63.3</v>
      </c>
      <c r="I5247" s="92">
        <v>0.28000000000000003</v>
      </c>
      <c r="J5247" s="78">
        <f t="shared" si="169"/>
        <v>45.575999999999993</v>
      </c>
    </row>
    <row r="5248" spans="1:10" ht="15.5">
      <c r="A5248" s="34">
        <f t="shared" si="168"/>
        <v>5244</v>
      </c>
      <c r="B5248" s="81" t="s">
        <v>186</v>
      </c>
      <c r="C5248" s="81" t="s">
        <v>10729</v>
      </c>
      <c r="D5248" s="81" t="s">
        <v>10730</v>
      </c>
      <c r="E5248" s="81">
        <v>1</v>
      </c>
      <c r="F5248" s="81" t="s">
        <v>6870</v>
      </c>
      <c r="G5248" s="81">
        <v>1</v>
      </c>
      <c r="H5248" s="82">
        <v>63.3</v>
      </c>
      <c r="I5248" s="92">
        <v>0.28000000000000003</v>
      </c>
      <c r="J5248" s="78">
        <f t="shared" si="169"/>
        <v>45.575999999999993</v>
      </c>
    </row>
    <row r="5249" spans="1:10" ht="15.5">
      <c r="A5249" s="34">
        <f t="shared" si="168"/>
        <v>5245</v>
      </c>
      <c r="B5249" s="81" t="s">
        <v>186</v>
      </c>
      <c r="C5249" s="81" t="s">
        <v>10731</v>
      </c>
      <c r="D5249" s="81" t="s">
        <v>10732</v>
      </c>
      <c r="E5249" s="81">
        <v>1</v>
      </c>
      <c r="F5249" s="81" t="s">
        <v>6870</v>
      </c>
      <c r="G5249" s="81">
        <v>1</v>
      </c>
      <c r="H5249" s="82">
        <v>85.2</v>
      </c>
      <c r="I5249" s="92">
        <v>0.28000000000000003</v>
      </c>
      <c r="J5249" s="78">
        <f t="shared" si="169"/>
        <v>61.344000000000001</v>
      </c>
    </row>
    <row r="5250" spans="1:10" ht="15.5">
      <c r="A5250" s="34">
        <f t="shared" si="168"/>
        <v>5246</v>
      </c>
      <c r="B5250" s="81" t="s">
        <v>186</v>
      </c>
      <c r="C5250" s="81" t="s">
        <v>10733</v>
      </c>
      <c r="D5250" s="81" t="s">
        <v>10734</v>
      </c>
      <c r="E5250" s="81">
        <v>1</v>
      </c>
      <c r="F5250" s="81" t="s">
        <v>6870</v>
      </c>
      <c r="G5250" s="81">
        <v>1</v>
      </c>
      <c r="H5250" s="82">
        <v>43.7</v>
      </c>
      <c r="I5250" s="92">
        <v>0.28000000000000003</v>
      </c>
      <c r="J5250" s="78">
        <f t="shared" si="169"/>
        <v>31.464000000000002</v>
      </c>
    </row>
    <row r="5251" spans="1:10" ht="15.5">
      <c r="A5251" s="34">
        <f t="shared" si="168"/>
        <v>5247</v>
      </c>
      <c r="B5251" s="81" t="s">
        <v>186</v>
      </c>
      <c r="C5251" s="81" t="s">
        <v>10735</v>
      </c>
      <c r="D5251" s="81" t="s">
        <v>10736</v>
      </c>
      <c r="E5251" s="81">
        <v>1</v>
      </c>
      <c r="F5251" s="81" t="s">
        <v>6870</v>
      </c>
      <c r="G5251" s="81">
        <v>1</v>
      </c>
      <c r="H5251" s="82">
        <v>113.6</v>
      </c>
      <c r="I5251" s="92">
        <v>0.28000000000000003</v>
      </c>
      <c r="J5251" s="78">
        <f t="shared" si="169"/>
        <v>81.791999999999987</v>
      </c>
    </row>
    <row r="5252" spans="1:10" ht="29">
      <c r="A5252" s="34">
        <f t="shared" si="168"/>
        <v>5248</v>
      </c>
      <c r="B5252" s="81" t="s">
        <v>186</v>
      </c>
      <c r="C5252" s="81" t="s">
        <v>10737</v>
      </c>
      <c r="D5252" s="81" t="s">
        <v>10738</v>
      </c>
      <c r="E5252" s="81">
        <v>1</v>
      </c>
      <c r="F5252" s="81" t="s">
        <v>6870</v>
      </c>
      <c r="G5252" s="81">
        <v>1</v>
      </c>
      <c r="H5252" s="82">
        <v>66.7</v>
      </c>
      <c r="I5252" s="92">
        <v>0.28000000000000003</v>
      </c>
      <c r="J5252" s="78">
        <f t="shared" si="169"/>
        <v>48.024000000000001</v>
      </c>
    </row>
    <row r="5253" spans="1:10" ht="15.5">
      <c r="A5253" s="34">
        <f t="shared" si="168"/>
        <v>5249</v>
      </c>
      <c r="B5253" s="81" t="s">
        <v>186</v>
      </c>
      <c r="C5253" s="81" t="s">
        <v>10739</v>
      </c>
      <c r="D5253" s="81" t="s">
        <v>10740</v>
      </c>
      <c r="E5253" s="81">
        <v>1</v>
      </c>
      <c r="F5253" s="81" t="s">
        <v>6870</v>
      </c>
      <c r="G5253" s="81">
        <v>1</v>
      </c>
      <c r="H5253" s="82">
        <v>1386</v>
      </c>
      <c r="I5253" s="92">
        <v>0.28000000000000003</v>
      </c>
      <c r="J5253" s="78">
        <f t="shared" si="169"/>
        <v>997.92</v>
      </c>
    </row>
    <row r="5254" spans="1:10" ht="15.5">
      <c r="A5254" s="34">
        <f t="shared" si="168"/>
        <v>5250</v>
      </c>
      <c r="B5254" s="81" t="s">
        <v>186</v>
      </c>
      <c r="C5254" s="81" t="s">
        <v>10741</v>
      </c>
      <c r="D5254" s="81" t="s">
        <v>10742</v>
      </c>
      <c r="E5254" s="81">
        <v>1</v>
      </c>
      <c r="F5254" s="81" t="s">
        <v>6870</v>
      </c>
      <c r="G5254" s="81">
        <v>1</v>
      </c>
      <c r="H5254" s="82">
        <v>66.099999999999994</v>
      </c>
      <c r="I5254" s="92">
        <v>0.28000000000000003</v>
      </c>
      <c r="J5254" s="78">
        <f t="shared" si="169"/>
        <v>47.591999999999992</v>
      </c>
    </row>
    <row r="5255" spans="1:10" ht="15.5">
      <c r="A5255" s="34">
        <f t="shared" si="168"/>
        <v>5251</v>
      </c>
      <c r="B5255" s="81" t="s">
        <v>186</v>
      </c>
      <c r="C5255" s="81" t="s">
        <v>10743</v>
      </c>
      <c r="D5255" s="81" t="s">
        <v>10744</v>
      </c>
      <c r="E5255" s="81">
        <v>1</v>
      </c>
      <c r="F5255" s="81" t="s">
        <v>6870</v>
      </c>
      <c r="G5255" s="81">
        <v>1</v>
      </c>
      <c r="H5255" s="82">
        <v>61</v>
      </c>
      <c r="I5255" s="92">
        <v>0.28000000000000003</v>
      </c>
      <c r="J5255" s="78">
        <f t="shared" si="169"/>
        <v>43.92</v>
      </c>
    </row>
    <row r="5256" spans="1:10" ht="15.5">
      <c r="A5256" s="34">
        <f t="shared" si="168"/>
        <v>5252</v>
      </c>
      <c r="B5256" s="81" t="s">
        <v>186</v>
      </c>
      <c r="C5256" s="81" t="s">
        <v>10745</v>
      </c>
      <c r="D5256" s="81" t="s">
        <v>10746</v>
      </c>
      <c r="E5256" s="81">
        <v>1</v>
      </c>
      <c r="F5256" s="81" t="s">
        <v>6870</v>
      </c>
      <c r="G5256" s="81">
        <v>1</v>
      </c>
      <c r="H5256" s="82">
        <v>143.25</v>
      </c>
      <c r="I5256" s="92">
        <v>0.28000000000000003</v>
      </c>
      <c r="J5256" s="78">
        <f t="shared" si="169"/>
        <v>103.14</v>
      </c>
    </row>
    <row r="5257" spans="1:10" ht="15.5">
      <c r="A5257" s="34">
        <f t="shared" si="168"/>
        <v>5253</v>
      </c>
      <c r="B5257" s="81" t="s">
        <v>186</v>
      </c>
      <c r="C5257" s="81" t="s">
        <v>10747</v>
      </c>
      <c r="D5257" s="81" t="s">
        <v>10748</v>
      </c>
      <c r="E5257" s="81">
        <v>1</v>
      </c>
      <c r="F5257" s="81" t="s">
        <v>6870</v>
      </c>
      <c r="G5257" s="81">
        <v>1</v>
      </c>
      <c r="H5257" s="82">
        <v>1747</v>
      </c>
      <c r="I5257" s="92">
        <v>0.28000000000000003</v>
      </c>
      <c r="J5257" s="78">
        <f t="shared" si="169"/>
        <v>1257.8399999999999</v>
      </c>
    </row>
    <row r="5258" spans="1:10" ht="15.5">
      <c r="A5258" s="34">
        <f t="shared" si="168"/>
        <v>5254</v>
      </c>
      <c r="B5258" s="81" t="s">
        <v>186</v>
      </c>
      <c r="C5258" s="81" t="s">
        <v>10749</v>
      </c>
      <c r="D5258" s="81" t="s">
        <v>10750</v>
      </c>
      <c r="E5258" s="81">
        <v>1</v>
      </c>
      <c r="F5258" s="81" t="s">
        <v>6870</v>
      </c>
      <c r="G5258" s="81">
        <v>1</v>
      </c>
      <c r="H5258" s="82">
        <v>828.5</v>
      </c>
      <c r="I5258" s="92">
        <v>0.28000000000000003</v>
      </c>
      <c r="J5258" s="78">
        <f t="shared" si="169"/>
        <v>596.52</v>
      </c>
    </row>
    <row r="5259" spans="1:10" ht="15.5">
      <c r="A5259" s="34">
        <f t="shared" si="168"/>
        <v>5255</v>
      </c>
      <c r="B5259" s="81" t="s">
        <v>186</v>
      </c>
      <c r="C5259" s="81" t="s">
        <v>10751</v>
      </c>
      <c r="D5259" s="81" t="s">
        <v>10752</v>
      </c>
      <c r="E5259" s="81">
        <v>1</v>
      </c>
      <c r="F5259" s="81" t="s">
        <v>6870</v>
      </c>
      <c r="G5259" s="81">
        <v>1</v>
      </c>
      <c r="H5259" s="82">
        <v>2717</v>
      </c>
      <c r="I5259" s="92">
        <v>0.28000000000000003</v>
      </c>
      <c r="J5259" s="78">
        <f t="shared" si="169"/>
        <v>1956.24</v>
      </c>
    </row>
    <row r="5260" spans="1:10" ht="15.5">
      <c r="A5260" s="34">
        <f t="shared" si="168"/>
        <v>5256</v>
      </c>
      <c r="B5260" s="81" t="s">
        <v>186</v>
      </c>
      <c r="C5260" s="81" t="s">
        <v>10753</v>
      </c>
      <c r="D5260" s="81" t="s">
        <v>10754</v>
      </c>
      <c r="E5260" s="81">
        <v>1</v>
      </c>
      <c r="F5260" s="81" t="s">
        <v>6870</v>
      </c>
      <c r="G5260" s="81">
        <v>1</v>
      </c>
      <c r="H5260" s="82">
        <v>2717</v>
      </c>
      <c r="I5260" s="92">
        <v>0.28000000000000003</v>
      </c>
      <c r="J5260" s="78">
        <f t="shared" si="169"/>
        <v>1956.24</v>
      </c>
    </row>
    <row r="5261" spans="1:10" ht="15.5">
      <c r="A5261" s="34">
        <f t="shared" si="168"/>
        <v>5257</v>
      </c>
      <c r="B5261" s="81" t="s">
        <v>186</v>
      </c>
      <c r="C5261" s="81" t="s">
        <v>10755</v>
      </c>
      <c r="D5261" s="81" t="s">
        <v>10756</v>
      </c>
      <c r="E5261" s="81">
        <v>1</v>
      </c>
      <c r="F5261" s="81" t="s">
        <v>6870</v>
      </c>
      <c r="G5261" s="81">
        <v>1</v>
      </c>
      <c r="H5261" s="82">
        <v>662</v>
      </c>
      <c r="I5261" s="92">
        <v>0.28000000000000003</v>
      </c>
      <c r="J5261" s="78">
        <f t="shared" si="169"/>
        <v>476.64</v>
      </c>
    </row>
    <row r="5262" spans="1:10" ht="15.5">
      <c r="A5262" s="34">
        <f t="shared" si="168"/>
        <v>5258</v>
      </c>
      <c r="B5262" s="81" t="s">
        <v>186</v>
      </c>
      <c r="C5262" s="81" t="s">
        <v>10757</v>
      </c>
      <c r="D5262" s="81" t="s">
        <v>10758</v>
      </c>
      <c r="E5262" s="81">
        <v>1</v>
      </c>
      <c r="F5262" s="81" t="s">
        <v>6870</v>
      </c>
      <c r="G5262" s="81">
        <v>1</v>
      </c>
      <c r="H5262" s="82">
        <v>592</v>
      </c>
      <c r="I5262" s="92">
        <v>0.28000000000000003</v>
      </c>
      <c r="J5262" s="78">
        <f t="shared" si="169"/>
        <v>426.24</v>
      </c>
    </row>
    <row r="5263" spans="1:10" ht="15.5">
      <c r="A5263" s="34">
        <f t="shared" si="168"/>
        <v>5259</v>
      </c>
      <c r="B5263" s="81" t="s">
        <v>186</v>
      </c>
      <c r="C5263" s="81" t="s">
        <v>10759</v>
      </c>
      <c r="D5263" s="81" t="s">
        <v>10760</v>
      </c>
      <c r="E5263" s="81">
        <v>1</v>
      </c>
      <c r="F5263" s="81" t="s">
        <v>6870</v>
      </c>
      <c r="G5263" s="81">
        <v>1</v>
      </c>
      <c r="H5263" s="82">
        <v>1456</v>
      </c>
      <c r="I5263" s="92">
        <v>0.28000000000000003</v>
      </c>
      <c r="J5263" s="78">
        <f t="shared" si="169"/>
        <v>1048.32</v>
      </c>
    </row>
    <row r="5264" spans="1:10" ht="15.5">
      <c r="A5264" s="34">
        <f t="shared" si="168"/>
        <v>5260</v>
      </c>
      <c r="B5264" s="81" t="s">
        <v>186</v>
      </c>
      <c r="C5264" s="81" t="s">
        <v>10761</v>
      </c>
      <c r="D5264" s="81" t="s">
        <v>10762</v>
      </c>
      <c r="E5264" s="81">
        <v>1</v>
      </c>
      <c r="F5264" s="81" t="s">
        <v>6870</v>
      </c>
      <c r="G5264" s="81">
        <v>1</v>
      </c>
      <c r="H5264" s="82">
        <v>90.5</v>
      </c>
      <c r="I5264" s="92">
        <v>0.28000000000000003</v>
      </c>
      <c r="J5264" s="78">
        <f t="shared" si="169"/>
        <v>65.16</v>
      </c>
    </row>
    <row r="5265" spans="1:10" ht="15.5">
      <c r="A5265" s="34">
        <f t="shared" si="168"/>
        <v>5261</v>
      </c>
      <c r="B5265" s="81" t="s">
        <v>186</v>
      </c>
      <c r="C5265" s="81" t="s">
        <v>10763</v>
      </c>
      <c r="D5265" s="81" t="s">
        <v>10764</v>
      </c>
      <c r="E5265" s="81">
        <v>1</v>
      </c>
      <c r="F5265" s="81" t="s">
        <v>6870</v>
      </c>
      <c r="G5265" s="81">
        <v>1</v>
      </c>
      <c r="H5265" s="82">
        <v>2261</v>
      </c>
      <c r="I5265" s="92">
        <v>0.28000000000000003</v>
      </c>
      <c r="J5265" s="78">
        <f t="shared" si="169"/>
        <v>1627.9199999999998</v>
      </c>
    </row>
    <row r="5266" spans="1:10" ht="15.5">
      <c r="A5266" s="34">
        <f t="shared" si="168"/>
        <v>5262</v>
      </c>
      <c r="B5266" s="81" t="s">
        <v>186</v>
      </c>
      <c r="C5266" s="81" t="s">
        <v>10765</v>
      </c>
      <c r="D5266" s="81" t="s">
        <v>10766</v>
      </c>
      <c r="E5266" s="81">
        <v>1</v>
      </c>
      <c r="F5266" s="81" t="s">
        <v>6870</v>
      </c>
      <c r="G5266" s="81">
        <v>1</v>
      </c>
      <c r="H5266" s="82">
        <v>113.25</v>
      </c>
      <c r="I5266" s="92">
        <v>0.28000000000000003</v>
      </c>
      <c r="J5266" s="78">
        <f t="shared" si="169"/>
        <v>81.539999999999992</v>
      </c>
    </row>
    <row r="5267" spans="1:10" ht="15.5">
      <c r="A5267" s="34">
        <f t="shared" si="168"/>
        <v>5263</v>
      </c>
      <c r="B5267" s="81" t="s">
        <v>186</v>
      </c>
      <c r="C5267" s="81" t="s">
        <v>10767</v>
      </c>
      <c r="D5267" s="81" t="s">
        <v>10768</v>
      </c>
      <c r="E5267" s="81">
        <v>1</v>
      </c>
      <c r="F5267" s="81" t="s">
        <v>6870</v>
      </c>
      <c r="G5267" s="81">
        <v>1</v>
      </c>
      <c r="H5267" s="82">
        <v>2261</v>
      </c>
      <c r="I5267" s="92">
        <v>0.28000000000000003</v>
      </c>
      <c r="J5267" s="78">
        <f t="shared" si="169"/>
        <v>1627.9199999999998</v>
      </c>
    </row>
    <row r="5268" spans="1:10" ht="15.5">
      <c r="A5268" s="34">
        <f t="shared" si="168"/>
        <v>5264</v>
      </c>
      <c r="B5268" s="81" t="s">
        <v>186</v>
      </c>
      <c r="C5268" s="81" t="s">
        <v>10769</v>
      </c>
      <c r="D5268" s="81" t="s">
        <v>10770</v>
      </c>
      <c r="E5268" s="81">
        <v>1</v>
      </c>
      <c r="F5268" s="81" t="s">
        <v>6870</v>
      </c>
      <c r="G5268" s="81">
        <v>1</v>
      </c>
      <c r="H5268" s="82">
        <v>2713</v>
      </c>
      <c r="I5268" s="92">
        <v>0.28000000000000003</v>
      </c>
      <c r="J5268" s="78">
        <f t="shared" si="169"/>
        <v>1953.36</v>
      </c>
    </row>
    <row r="5269" spans="1:10" ht="15.5">
      <c r="A5269" s="34">
        <f t="shared" si="168"/>
        <v>5265</v>
      </c>
      <c r="B5269" s="81" t="s">
        <v>186</v>
      </c>
      <c r="C5269" s="81" t="s">
        <v>10771</v>
      </c>
      <c r="D5269" s="81" t="s">
        <v>10772</v>
      </c>
      <c r="E5269" s="81">
        <v>1</v>
      </c>
      <c r="F5269" s="81" t="s">
        <v>6870</v>
      </c>
      <c r="G5269" s="81">
        <v>1</v>
      </c>
      <c r="H5269" s="82">
        <v>806.5</v>
      </c>
      <c r="I5269" s="92">
        <v>0.28000000000000003</v>
      </c>
      <c r="J5269" s="78">
        <f t="shared" si="169"/>
        <v>580.67999999999995</v>
      </c>
    </row>
    <row r="5270" spans="1:10" ht="15.5">
      <c r="A5270" s="34">
        <f t="shared" si="168"/>
        <v>5266</v>
      </c>
      <c r="B5270" s="81" t="s">
        <v>186</v>
      </c>
      <c r="C5270" s="81" t="s">
        <v>10773</v>
      </c>
      <c r="D5270" s="81" t="s">
        <v>10774</v>
      </c>
      <c r="E5270" s="81">
        <v>1</v>
      </c>
      <c r="F5270" s="81" t="s">
        <v>6870</v>
      </c>
      <c r="G5270" s="81">
        <v>1</v>
      </c>
      <c r="H5270" s="82">
        <v>1555</v>
      </c>
      <c r="I5270" s="92">
        <v>0.28000000000000003</v>
      </c>
      <c r="J5270" s="78">
        <f t="shared" si="169"/>
        <v>1119.5999999999999</v>
      </c>
    </row>
    <row r="5271" spans="1:10" ht="15.5">
      <c r="A5271" s="34">
        <f t="shared" ref="A5271:A5334" si="170">SUM(A5270+1)</f>
        <v>5267</v>
      </c>
      <c r="B5271" s="81" t="s">
        <v>186</v>
      </c>
      <c r="C5271" s="81" t="s">
        <v>10775</v>
      </c>
      <c r="D5271" s="81" t="s">
        <v>10776</v>
      </c>
      <c r="E5271" s="81">
        <v>1</v>
      </c>
      <c r="F5271" s="81" t="s">
        <v>6870</v>
      </c>
      <c r="G5271" s="81">
        <v>1</v>
      </c>
      <c r="H5271" s="82">
        <v>791.5</v>
      </c>
      <c r="I5271" s="92">
        <v>0.28000000000000003</v>
      </c>
      <c r="J5271" s="78">
        <f t="shared" si="169"/>
        <v>569.88</v>
      </c>
    </row>
    <row r="5272" spans="1:10" ht="15.5">
      <c r="A5272" s="34">
        <f t="shared" si="170"/>
        <v>5268</v>
      </c>
      <c r="B5272" s="81" t="s">
        <v>186</v>
      </c>
      <c r="C5272" s="81" t="s">
        <v>10777</v>
      </c>
      <c r="D5272" s="81" t="s">
        <v>10778</v>
      </c>
      <c r="E5272" s="81">
        <v>1</v>
      </c>
      <c r="F5272" s="81" t="s">
        <v>6870</v>
      </c>
      <c r="G5272" s="81">
        <v>1</v>
      </c>
      <c r="H5272" s="82">
        <v>59.4</v>
      </c>
      <c r="I5272" s="92">
        <v>0.28000000000000003</v>
      </c>
      <c r="J5272" s="78">
        <f t="shared" si="169"/>
        <v>42.768000000000001</v>
      </c>
    </row>
    <row r="5273" spans="1:10" ht="15.5">
      <c r="A5273" s="34">
        <f t="shared" si="170"/>
        <v>5269</v>
      </c>
      <c r="B5273" s="81" t="s">
        <v>186</v>
      </c>
      <c r="C5273" s="81" t="s">
        <v>10779</v>
      </c>
      <c r="D5273" s="81" t="s">
        <v>10780</v>
      </c>
      <c r="E5273" s="81">
        <v>1</v>
      </c>
      <c r="F5273" s="81" t="s">
        <v>6870</v>
      </c>
      <c r="G5273" s="81">
        <v>1</v>
      </c>
      <c r="H5273" s="82">
        <v>118.75</v>
      </c>
      <c r="I5273" s="92">
        <v>0.28000000000000003</v>
      </c>
      <c r="J5273" s="78">
        <f t="shared" si="169"/>
        <v>85.5</v>
      </c>
    </row>
    <row r="5274" spans="1:10" ht="15.5">
      <c r="A5274" s="34">
        <f t="shared" si="170"/>
        <v>5270</v>
      </c>
      <c r="B5274" s="81" t="s">
        <v>186</v>
      </c>
      <c r="C5274" s="81" t="s">
        <v>10781</v>
      </c>
      <c r="D5274" s="81" t="s">
        <v>10782</v>
      </c>
      <c r="E5274" s="81">
        <v>1</v>
      </c>
      <c r="F5274" s="81" t="s">
        <v>6870</v>
      </c>
      <c r="G5274" s="81">
        <v>1</v>
      </c>
      <c r="H5274" s="82">
        <v>16.399999999999999</v>
      </c>
      <c r="I5274" s="92">
        <v>0.28000000000000003</v>
      </c>
      <c r="J5274" s="78">
        <f t="shared" si="169"/>
        <v>11.807999999999998</v>
      </c>
    </row>
    <row r="5275" spans="1:10" ht="29">
      <c r="A5275" s="34">
        <f t="shared" si="170"/>
        <v>5271</v>
      </c>
      <c r="B5275" s="81" t="s">
        <v>186</v>
      </c>
      <c r="C5275" s="81" t="s">
        <v>10783</v>
      </c>
      <c r="D5275" s="81" t="s">
        <v>10784</v>
      </c>
      <c r="E5275" s="81">
        <v>1</v>
      </c>
      <c r="F5275" s="81" t="s">
        <v>6870</v>
      </c>
      <c r="G5275" s="81">
        <v>1</v>
      </c>
      <c r="H5275" s="82">
        <v>327.60000000000002</v>
      </c>
      <c r="I5275" s="92">
        <v>0.28000000000000003</v>
      </c>
      <c r="J5275" s="78">
        <f t="shared" si="169"/>
        <v>235.87200000000001</v>
      </c>
    </row>
    <row r="5276" spans="1:10" ht="15.5">
      <c r="A5276" s="34">
        <f t="shared" si="170"/>
        <v>5272</v>
      </c>
      <c r="B5276" s="81" t="s">
        <v>186</v>
      </c>
      <c r="C5276" s="81" t="s">
        <v>10785</v>
      </c>
      <c r="D5276" s="81" t="s">
        <v>10786</v>
      </c>
      <c r="E5276" s="81">
        <v>1</v>
      </c>
      <c r="F5276" s="81" t="s">
        <v>6870</v>
      </c>
      <c r="G5276" s="81">
        <v>1</v>
      </c>
      <c r="H5276" s="82">
        <v>26.3</v>
      </c>
      <c r="I5276" s="92">
        <v>0.28000000000000003</v>
      </c>
      <c r="J5276" s="78">
        <f t="shared" si="169"/>
        <v>18.936</v>
      </c>
    </row>
    <row r="5277" spans="1:10" ht="15.5">
      <c r="A5277" s="34">
        <f t="shared" si="170"/>
        <v>5273</v>
      </c>
      <c r="B5277" s="81" t="s">
        <v>186</v>
      </c>
      <c r="C5277" s="81" t="s">
        <v>10787</v>
      </c>
      <c r="D5277" s="81" t="s">
        <v>10788</v>
      </c>
      <c r="E5277" s="81">
        <v>1</v>
      </c>
      <c r="F5277" s="81" t="s">
        <v>6870</v>
      </c>
      <c r="G5277" s="81">
        <v>1</v>
      </c>
      <c r="H5277" s="82">
        <v>525</v>
      </c>
      <c r="I5277" s="92">
        <v>0.28000000000000003</v>
      </c>
      <c r="J5277" s="78">
        <f t="shared" si="169"/>
        <v>378</v>
      </c>
    </row>
    <row r="5278" spans="1:10" ht="15.5">
      <c r="A5278" s="34">
        <f t="shared" si="170"/>
        <v>5274</v>
      </c>
      <c r="B5278" s="81" t="s">
        <v>186</v>
      </c>
      <c r="C5278" s="81" t="s">
        <v>10789</v>
      </c>
      <c r="D5278" s="81" t="s">
        <v>10790</v>
      </c>
      <c r="E5278" s="81">
        <v>1</v>
      </c>
      <c r="F5278" s="81" t="s">
        <v>6870</v>
      </c>
      <c r="G5278" s="81">
        <v>1</v>
      </c>
      <c r="H5278" s="82">
        <v>199.25</v>
      </c>
      <c r="I5278" s="92">
        <v>0.28000000000000003</v>
      </c>
      <c r="J5278" s="78">
        <f t="shared" si="169"/>
        <v>143.46</v>
      </c>
    </row>
    <row r="5279" spans="1:10" ht="15.5">
      <c r="A5279" s="34">
        <f t="shared" si="170"/>
        <v>5275</v>
      </c>
      <c r="B5279" s="81" t="s">
        <v>186</v>
      </c>
      <c r="C5279" s="81" t="s">
        <v>10791</v>
      </c>
      <c r="D5279" s="81" t="s">
        <v>10792</v>
      </c>
      <c r="E5279" s="81">
        <v>1</v>
      </c>
      <c r="F5279" s="81" t="s">
        <v>6870</v>
      </c>
      <c r="G5279" s="81">
        <v>1</v>
      </c>
      <c r="H5279" s="82">
        <v>17.600000000000001</v>
      </c>
      <c r="I5279" s="92">
        <v>0.28000000000000003</v>
      </c>
      <c r="J5279" s="78">
        <f t="shared" si="169"/>
        <v>12.672000000000001</v>
      </c>
    </row>
    <row r="5280" spans="1:10" ht="15.5">
      <c r="A5280" s="34">
        <f t="shared" si="170"/>
        <v>5276</v>
      </c>
      <c r="B5280" s="81" t="s">
        <v>186</v>
      </c>
      <c r="C5280" s="81" t="s">
        <v>10793</v>
      </c>
      <c r="D5280" s="81" t="s">
        <v>10794</v>
      </c>
      <c r="E5280" s="81">
        <v>1</v>
      </c>
      <c r="F5280" s="81" t="s">
        <v>6870</v>
      </c>
      <c r="G5280" s="81">
        <v>1</v>
      </c>
      <c r="H5280" s="82">
        <v>349.25</v>
      </c>
      <c r="I5280" s="92">
        <v>0.28000000000000003</v>
      </c>
      <c r="J5280" s="78">
        <f t="shared" si="169"/>
        <v>251.45999999999998</v>
      </c>
    </row>
    <row r="5281" spans="1:10" ht="15.5">
      <c r="A5281" s="34">
        <f t="shared" si="170"/>
        <v>5277</v>
      </c>
      <c r="B5281" s="81" t="s">
        <v>186</v>
      </c>
      <c r="C5281" s="81" t="s">
        <v>10795</v>
      </c>
      <c r="D5281" s="81" t="s">
        <v>10796</v>
      </c>
      <c r="E5281" s="81">
        <v>1</v>
      </c>
      <c r="F5281" s="81" t="s">
        <v>6870</v>
      </c>
      <c r="G5281" s="81">
        <v>1</v>
      </c>
      <c r="H5281" s="82">
        <v>16.399999999999999</v>
      </c>
      <c r="I5281" s="92">
        <v>0.28000000000000003</v>
      </c>
      <c r="J5281" s="78">
        <f t="shared" si="169"/>
        <v>11.807999999999998</v>
      </c>
    </row>
    <row r="5282" spans="1:10" ht="29">
      <c r="A5282" s="34">
        <f t="shared" si="170"/>
        <v>5278</v>
      </c>
      <c r="B5282" s="81" t="s">
        <v>186</v>
      </c>
      <c r="C5282" s="81" t="s">
        <v>10797</v>
      </c>
      <c r="D5282" s="81" t="s">
        <v>10798</v>
      </c>
      <c r="E5282" s="81">
        <v>1</v>
      </c>
      <c r="F5282" s="81" t="s">
        <v>6870</v>
      </c>
      <c r="G5282" s="81">
        <v>1</v>
      </c>
      <c r="H5282" s="82">
        <v>327.60000000000002</v>
      </c>
      <c r="I5282" s="92">
        <v>0.28000000000000003</v>
      </c>
      <c r="J5282" s="78">
        <f t="shared" si="169"/>
        <v>235.87200000000001</v>
      </c>
    </row>
    <row r="5283" spans="1:10" ht="15.5">
      <c r="A5283" s="34">
        <f t="shared" si="170"/>
        <v>5279</v>
      </c>
      <c r="B5283" s="81" t="s">
        <v>186</v>
      </c>
      <c r="C5283" s="81" t="s">
        <v>10799</v>
      </c>
      <c r="D5283" s="81" t="s">
        <v>10800</v>
      </c>
      <c r="E5283" s="81">
        <v>1</v>
      </c>
      <c r="F5283" s="81" t="s">
        <v>6870</v>
      </c>
      <c r="G5283" s="81">
        <v>1</v>
      </c>
      <c r="H5283" s="82">
        <v>26.3</v>
      </c>
      <c r="I5283" s="92">
        <v>0.28000000000000003</v>
      </c>
      <c r="J5283" s="78">
        <f t="shared" si="169"/>
        <v>18.936</v>
      </c>
    </row>
    <row r="5284" spans="1:10" ht="15.5">
      <c r="A5284" s="34">
        <f t="shared" si="170"/>
        <v>5280</v>
      </c>
      <c r="B5284" s="81" t="s">
        <v>186</v>
      </c>
      <c r="C5284" s="81" t="s">
        <v>10801</v>
      </c>
      <c r="D5284" s="81" t="s">
        <v>10802</v>
      </c>
      <c r="E5284" s="81">
        <v>1</v>
      </c>
      <c r="F5284" s="81" t="s">
        <v>6870</v>
      </c>
      <c r="G5284" s="81">
        <v>1</v>
      </c>
      <c r="H5284" s="82">
        <v>525</v>
      </c>
      <c r="I5284" s="92">
        <v>0.28000000000000003</v>
      </c>
      <c r="J5284" s="78">
        <f t="shared" si="169"/>
        <v>378</v>
      </c>
    </row>
    <row r="5285" spans="1:10" ht="15.5">
      <c r="A5285" s="34">
        <f t="shared" si="170"/>
        <v>5281</v>
      </c>
      <c r="B5285" s="81" t="s">
        <v>186</v>
      </c>
      <c r="C5285" s="81" t="s">
        <v>10803</v>
      </c>
      <c r="D5285" s="81" t="s">
        <v>10804</v>
      </c>
      <c r="E5285" s="81">
        <v>1</v>
      </c>
      <c r="F5285" s="81" t="s">
        <v>6870</v>
      </c>
      <c r="G5285" s="81">
        <v>1</v>
      </c>
      <c r="H5285" s="82">
        <v>17.600000000000001</v>
      </c>
      <c r="I5285" s="92">
        <v>0.28000000000000003</v>
      </c>
      <c r="J5285" s="78">
        <f t="shared" si="169"/>
        <v>12.672000000000001</v>
      </c>
    </row>
    <row r="5286" spans="1:10" ht="15.5">
      <c r="A5286" s="34">
        <f t="shared" si="170"/>
        <v>5282</v>
      </c>
      <c r="B5286" s="81" t="s">
        <v>186</v>
      </c>
      <c r="C5286" s="81" t="s">
        <v>10805</v>
      </c>
      <c r="D5286" s="81" t="s">
        <v>10806</v>
      </c>
      <c r="E5286" s="81">
        <v>1</v>
      </c>
      <c r="F5286" s="81" t="s">
        <v>6870</v>
      </c>
      <c r="G5286" s="81">
        <v>1</v>
      </c>
      <c r="H5286" s="82">
        <v>349.25</v>
      </c>
      <c r="I5286" s="92">
        <v>0.28000000000000003</v>
      </c>
      <c r="J5286" s="78">
        <f t="shared" si="169"/>
        <v>251.45999999999998</v>
      </c>
    </row>
    <row r="5287" spans="1:10" ht="15.5">
      <c r="A5287" s="34">
        <f t="shared" si="170"/>
        <v>5283</v>
      </c>
      <c r="B5287" s="81" t="s">
        <v>186</v>
      </c>
      <c r="C5287" s="81" t="s">
        <v>10807</v>
      </c>
      <c r="D5287" s="81" t="s">
        <v>10808</v>
      </c>
      <c r="E5287" s="81">
        <v>1</v>
      </c>
      <c r="F5287" s="81" t="s">
        <v>6870</v>
      </c>
      <c r="G5287" s="81">
        <v>1</v>
      </c>
      <c r="H5287" s="82">
        <v>23.4</v>
      </c>
      <c r="I5287" s="92">
        <v>0.28000000000000003</v>
      </c>
      <c r="J5287" s="78">
        <f t="shared" si="169"/>
        <v>16.847999999999999</v>
      </c>
    </row>
    <row r="5288" spans="1:10" ht="15.5">
      <c r="A5288" s="34">
        <f t="shared" si="170"/>
        <v>5284</v>
      </c>
      <c r="B5288" s="81" t="s">
        <v>186</v>
      </c>
      <c r="C5288" s="81" t="s">
        <v>10809</v>
      </c>
      <c r="D5288" s="81" t="s">
        <v>10810</v>
      </c>
      <c r="E5288" s="81">
        <v>1</v>
      </c>
      <c r="F5288" s="81" t="s">
        <v>6870</v>
      </c>
      <c r="G5288" s="81">
        <v>1</v>
      </c>
      <c r="H5288" s="82">
        <v>582.5</v>
      </c>
      <c r="I5288" s="92">
        <v>0.28000000000000003</v>
      </c>
      <c r="J5288" s="78">
        <f t="shared" si="169"/>
        <v>419.4</v>
      </c>
    </row>
    <row r="5289" spans="1:10" ht="15.5">
      <c r="A5289" s="34">
        <f t="shared" si="170"/>
        <v>5285</v>
      </c>
      <c r="B5289" s="81" t="s">
        <v>186</v>
      </c>
      <c r="C5289" s="81" t="s">
        <v>10811</v>
      </c>
      <c r="D5289" s="81" t="s">
        <v>10812</v>
      </c>
      <c r="E5289" s="81">
        <v>1</v>
      </c>
      <c r="F5289" s="81" t="s">
        <v>6870</v>
      </c>
      <c r="G5289" s="81">
        <v>1</v>
      </c>
      <c r="H5289" s="82">
        <v>17.600000000000001</v>
      </c>
      <c r="I5289" s="92">
        <v>0.28000000000000003</v>
      </c>
      <c r="J5289" s="78">
        <f t="shared" si="169"/>
        <v>12.672000000000001</v>
      </c>
    </row>
    <row r="5290" spans="1:10" ht="15.5">
      <c r="A5290" s="34">
        <f t="shared" si="170"/>
        <v>5286</v>
      </c>
      <c r="B5290" s="81" t="s">
        <v>186</v>
      </c>
      <c r="C5290" s="81" t="s">
        <v>10813</v>
      </c>
      <c r="D5290" s="81" t="s">
        <v>10814</v>
      </c>
      <c r="E5290" s="81">
        <v>1</v>
      </c>
      <c r="F5290" s="81" t="s">
        <v>6870</v>
      </c>
      <c r="G5290" s="81">
        <v>1</v>
      </c>
      <c r="H5290" s="82">
        <v>349.25</v>
      </c>
      <c r="I5290" s="92">
        <v>0.28000000000000003</v>
      </c>
      <c r="J5290" s="78">
        <f t="shared" si="169"/>
        <v>251.45999999999998</v>
      </c>
    </row>
    <row r="5291" spans="1:10" ht="15.5">
      <c r="A5291" s="34">
        <f t="shared" si="170"/>
        <v>5287</v>
      </c>
      <c r="B5291" s="81" t="s">
        <v>186</v>
      </c>
      <c r="C5291" s="81" t="s">
        <v>10815</v>
      </c>
      <c r="D5291" s="81" t="s">
        <v>10816</v>
      </c>
      <c r="E5291" s="81">
        <v>1</v>
      </c>
      <c r="F5291" s="81" t="s">
        <v>6870</v>
      </c>
      <c r="G5291" s="81">
        <v>1</v>
      </c>
      <c r="H5291" s="82">
        <v>21</v>
      </c>
      <c r="I5291" s="92">
        <v>0.28000000000000003</v>
      </c>
      <c r="J5291" s="78">
        <f t="shared" si="169"/>
        <v>15.12</v>
      </c>
    </row>
    <row r="5292" spans="1:10" ht="15.5">
      <c r="A5292" s="34">
        <f t="shared" si="170"/>
        <v>5288</v>
      </c>
      <c r="B5292" s="81" t="s">
        <v>186</v>
      </c>
      <c r="C5292" s="81" t="s">
        <v>10817</v>
      </c>
      <c r="D5292" s="81" t="s">
        <v>10818</v>
      </c>
      <c r="E5292" s="81">
        <v>1</v>
      </c>
      <c r="F5292" s="81" t="s">
        <v>6870</v>
      </c>
      <c r="G5292" s="81">
        <v>1</v>
      </c>
      <c r="H5292" s="82">
        <v>525</v>
      </c>
      <c r="I5292" s="92">
        <v>0.28000000000000003</v>
      </c>
      <c r="J5292" s="78">
        <f t="shared" si="169"/>
        <v>378</v>
      </c>
    </row>
    <row r="5293" spans="1:10" ht="15.5">
      <c r="A5293" s="34">
        <f t="shared" si="170"/>
        <v>5289</v>
      </c>
      <c r="B5293" s="81" t="s">
        <v>186</v>
      </c>
      <c r="C5293" s="81" t="s">
        <v>10819</v>
      </c>
      <c r="D5293" s="81" t="s">
        <v>10820</v>
      </c>
      <c r="E5293" s="81">
        <v>1</v>
      </c>
      <c r="F5293" s="81" t="s">
        <v>6870</v>
      </c>
      <c r="G5293" s="81">
        <v>1</v>
      </c>
      <c r="H5293" s="82">
        <v>15.8</v>
      </c>
      <c r="I5293" s="92">
        <v>0.28000000000000003</v>
      </c>
      <c r="J5293" s="78">
        <f t="shared" si="169"/>
        <v>11.375999999999999</v>
      </c>
    </row>
    <row r="5294" spans="1:10" ht="15.5">
      <c r="A5294" s="34">
        <f t="shared" si="170"/>
        <v>5290</v>
      </c>
      <c r="B5294" s="81" t="s">
        <v>186</v>
      </c>
      <c r="C5294" s="81" t="s">
        <v>10821</v>
      </c>
      <c r="D5294" s="81" t="s">
        <v>10822</v>
      </c>
      <c r="E5294" s="81">
        <v>1</v>
      </c>
      <c r="F5294" s="81" t="s">
        <v>6870</v>
      </c>
      <c r="G5294" s="81">
        <v>1</v>
      </c>
      <c r="H5294" s="82">
        <v>315</v>
      </c>
      <c r="I5294" s="92">
        <v>0.28000000000000003</v>
      </c>
      <c r="J5294" s="78">
        <f t="shared" si="169"/>
        <v>226.79999999999998</v>
      </c>
    </row>
    <row r="5295" spans="1:10" ht="29">
      <c r="A5295" s="34">
        <f t="shared" si="170"/>
        <v>5291</v>
      </c>
      <c r="B5295" s="81" t="s">
        <v>186</v>
      </c>
      <c r="C5295" s="81" t="s">
        <v>10823</v>
      </c>
      <c r="D5295" s="81" t="s">
        <v>10824</v>
      </c>
      <c r="E5295" s="81">
        <v>1</v>
      </c>
      <c r="F5295" s="81" t="s">
        <v>6870</v>
      </c>
      <c r="G5295" s="81">
        <v>1</v>
      </c>
      <c r="H5295" s="82">
        <v>332.6</v>
      </c>
      <c r="I5295" s="92">
        <v>0.28000000000000003</v>
      </c>
      <c r="J5295" s="78">
        <f t="shared" si="169"/>
        <v>239.47200000000001</v>
      </c>
    </row>
    <row r="5296" spans="1:10" ht="29">
      <c r="A5296" s="34">
        <f t="shared" si="170"/>
        <v>5292</v>
      </c>
      <c r="B5296" s="81" t="s">
        <v>186</v>
      </c>
      <c r="C5296" s="81" t="s">
        <v>10825</v>
      </c>
      <c r="D5296" s="81" t="s">
        <v>10826</v>
      </c>
      <c r="E5296" s="81">
        <v>1</v>
      </c>
      <c r="F5296" s="81" t="s">
        <v>6870</v>
      </c>
      <c r="G5296" s="81">
        <v>1</v>
      </c>
      <c r="H5296" s="82">
        <v>349.25</v>
      </c>
      <c r="I5296" s="92">
        <v>0.28000000000000003</v>
      </c>
      <c r="J5296" s="78">
        <f t="shared" si="169"/>
        <v>251.45999999999998</v>
      </c>
    </row>
    <row r="5297" spans="1:10" ht="29">
      <c r="A5297" s="34">
        <f t="shared" si="170"/>
        <v>5293</v>
      </c>
      <c r="B5297" s="81" t="s">
        <v>186</v>
      </c>
      <c r="C5297" s="81" t="s">
        <v>10827</v>
      </c>
      <c r="D5297" s="81" t="s">
        <v>10828</v>
      </c>
      <c r="E5297" s="81">
        <v>1</v>
      </c>
      <c r="F5297" s="81" t="s">
        <v>6870</v>
      </c>
      <c r="G5297" s="81">
        <v>1</v>
      </c>
      <c r="H5297" s="82">
        <v>80.400000000000006</v>
      </c>
      <c r="I5297" s="92">
        <v>0.28000000000000003</v>
      </c>
      <c r="J5297" s="78">
        <f t="shared" ref="J5297:J5360" si="171">H5297*(1-I5297)</f>
        <v>57.888000000000005</v>
      </c>
    </row>
    <row r="5298" spans="1:10" ht="15.5">
      <c r="A5298" s="34">
        <f t="shared" si="170"/>
        <v>5294</v>
      </c>
      <c r="B5298" s="81" t="s">
        <v>186</v>
      </c>
      <c r="C5298" s="81" t="s">
        <v>10829</v>
      </c>
      <c r="D5298" s="81" t="s">
        <v>10830</v>
      </c>
      <c r="E5298" s="81">
        <v>1</v>
      </c>
      <c r="F5298" s="81" t="s">
        <v>6870</v>
      </c>
      <c r="G5298" s="81">
        <v>1</v>
      </c>
      <c r="H5298" s="82">
        <v>179.25</v>
      </c>
      <c r="I5298" s="92">
        <v>0.28000000000000003</v>
      </c>
      <c r="J5298" s="78">
        <f t="shared" si="171"/>
        <v>129.06</v>
      </c>
    </row>
    <row r="5299" spans="1:10" ht="15.5">
      <c r="A5299" s="34">
        <f t="shared" si="170"/>
        <v>5295</v>
      </c>
      <c r="B5299" s="81" t="s">
        <v>186</v>
      </c>
      <c r="C5299" s="81" t="s">
        <v>10831</v>
      </c>
      <c r="D5299" s="81" t="s">
        <v>10832</v>
      </c>
      <c r="E5299" s="81">
        <v>1</v>
      </c>
      <c r="F5299" s="81" t="s">
        <v>6870</v>
      </c>
      <c r="G5299" s="81">
        <v>1</v>
      </c>
      <c r="H5299" s="82">
        <v>17.600000000000001</v>
      </c>
      <c r="I5299" s="92">
        <v>0.28000000000000003</v>
      </c>
      <c r="J5299" s="78">
        <f t="shared" si="171"/>
        <v>12.672000000000001</v>
      </c>
    </row>
    <row r="5300" spans="1:10" ht="72.5">
      <c r="A5300" s="34">
        <f t="shared" si="170"/>
        <v>5296</v>
      </c>
      <c r="B5300" s="81" t="s">
        <v>186</v>
      </c>
      <c r="C5300" s="81" t="s">
        <v>10833</v>
      </c>
      <c r="D5300" s="81" t="s">
        <v>10834</v>
      </c>
      <c r="E5300" s="81">
        <v>1</v>
      </c>
      <c r="F5300" s="81" t="s">
        <v>6870</v>
      </c>
      <c r="G5300" s="81">
        <v>1</v>
      </c>
      <c r="H5300" s="82">
        <v>217.25</v>
      </c>
      <c r="I5300" s="92">
        <v>0.28000000000000003</v>
      </c>
      <c r="J5300" s="78">
        <f t="shared" si="171"/>
        <v>156.41999999999999</v>
      </c>
    </row>
    <row r="5301" spans="1:10" ht="15.5">
      <c r="A5301" s="34">
        <f t="shared" si="170"/>
        <v>5297</v>
      </c>
      <c r="B5301" s="81" t="s">
        <v>186</v>
      </c>
      <c r="C5301" s="81" t="s">
        <v>10835</v>
      </c>
      <c r="D5301" s="81" t="s">
        <v>10836</v>
      </c>
      <c r="E5301" s="81">
        <v>1</v>
      </c>
      <c r="F5301" s="81" t="s">
        <v>6870</v>
      </c>
      <c r="G5301" s="81">
        <v>1</v>
      </c>
      <c r="H5301" s="82">
        <v>165.75</v>
      </c>
      <c r="I5301" s="92">
        <v>0.28000000000000003</v>
      </c>
      <c r="J5301" s="78">
        <f t="shared" si="171"/>
        <v>119.33999999999999</v>
      </c>
    </row>
    <row r="5302" spans="1:10" ht="15.5">
      <c r="A5302" s="34">
        <f t="shared" si="170"/>
        <v>5298</v>
      </c>
      <c r="B5302" s="81" t="s">
        <v>186</v>
      </c>
      <c r="C5302" s="81" t="s">
        <v>10837</v>
      </c>
      <c r="D5302" s="81" t="s">
        <v>10838</v>
      </c>
      <c r="E5302" s="81">
        <v>1</v>
      </c>
      <c r="F5302" s="81" t="s">
        <v>6870</v>
      </c>
      <c r="G5302" s="81">
        <v>1</v>
      </c>
      <c r="H5302" s="82">
        <v>910.5</v>
      </c>
      <c r="I5302" s="92">
        <v>0.28000000000000003</v>
      </c>
      <c r="J5302" s="78">
        <f t="shared" si="171"/>
        <v>655.56</v>
      </c>
    </row>
    <row r="5303" spans="1:10" ht="15.5">
      <c r="A5303" s="34">
        <f t="shared" si="170"/>
        <v>5299</v>
      </c>
      <c r="B5303" s="81" t="s">
        <v>186</v>
      </c>
      <c r="C5303" s="81" t="s">
        <v>10839</v>
      </c>
      <c r="D5303" s="81" t="s">
        <v>10840</v>
      </c>
      <c r="E5303" s="81">
        <v>1</v>
      </c>
      <c r="F5303" s="81" t="s">
        <v>6870</v>
      </c>
      <c r="G5303" s="81">
        <v>1</v>
      </c>
      <c r="H5303" s="82">
        <v>706.5</v>
      </c>
      <c r="I5303" s="92">
        <v>0.28000000000000003</v>
      </c>
      <c r="J5303" s="78">
        <f t="shared" si="171"/>
        <v>508.68</v>
      </c>
    </row>
    <row r="5304" spans="1:10" ht="15.5">
      <c r="A5304" s="34">
        <f t="shared" si="170"/>
        <v>5300</v>
      </c>
      <c r="B5304" s="81" t="s">
        <v>186</v>
      </c>
      <c r="C5304" s="81" t="s">
        <v>10841</v>
      </c>
      <c r="D5304" s="81" t="s">
        <v>10842</v>
      </c>
      <c r="E5304" s="81">
        <v>1</v>
      </c>
      <c r="F5304" s="81" t="s">
        <v>6870</v>
      </c>
      <c r="G5304" s="81">
        <v>1</v>
      </c>
      <c r="H5304" s="82">
        <v>1590</v>
      </c>
      <c r="I5304" s="92">
        <v>0.28000000000000003</v>
      </c>
      <c r="J5304" s="78">
        <f t="shared" si="171"/>
        <v>1144.8</v>
      </c>
    </row>
    <row r="5305" spans="1:10" ht="15.5">
      <c r="A5305" s="34">
        <f t="shared" si="170"/>
        <v>5301</v>
      </c>
      <c r="B5305" s="81" t="s">
        <v>186</v>
      </c>
      <c r="C5305" s="81" t="s">
        <v>10843</v>
      </c>
      <c r="D5305" s="81" t="s">
        <v>10844</v>
      </c>
      <c r="E5305" s="81">
        <v>1</v>
      </c>
      <c r="F5305" s="81" t="s">
        <v>6870</v>
      </c>
      <c r="G5305" s="81">
        <v>1</v>
      </c>
      <c r="H5305" s="82">
        <v>1809</v>
      </c>
      <c r="I5305" s="92">
        <v>0.28000000000000003</v>
      </c>
      <c r="J5305" s="78">
        <f t="shared" si="171"/>
        <v>1302.48</v>
      </c>
    </row>
    <row r="5306" spans="1:10" ht="15.5">
      <c r="A5306" s="34">
        <f t="shared" si="170"/>
        <v>5302</v>
      </c>
      <c r="B5306" s="81" t="s">
        <v>186</v>
      </c>
      <c r="C5306" s="81" t="s">
        <v>10845</v>
      </c>
      <c r="D5306" s="81" t="s">
        <v>10846</v>
      </c>
      <c r="E5306" s="81">
        <v>1</v>
      </c>
      <c r="F5306" s="81" t="s">
        <v>6870</v>
      </c>
      <c r="G5306" s="81">
        <v>1</v>
      </c>
      <c r="H5306" s="82">
        <v>969.5</v>
      </c>
      <c r="I5306" s="92">
        <v>0.28000000000000003</v>
      </c>
      <c r="J5306" s="78">
        <f t="shared" si="171"/>
        <v>698.04</v>
      </c>
    </row>
    <row r="5307" spans="1:10" ht="15.5">
      <c r="A5307" s="34">
        <f t="shared" si="170"/>
        <v>5303</v>
      </c>
      <c r="B5307" s="81" t="s">
        <v>186</v>
      </c>
      <c r="C5307" s="81" t="s">
        <v>10847</v>
      </c>
      <c r="D5307" s="81" t="s">
        <v>10848</v>
      </c>
      <c r="E5307" s="81">
        <v>1</v>
      </c>
      <c r="F5307" s="81" t="s">
        <v>6870</v>
      </c>
      <c r="G5307" s="81">
        <v>1</v>
      </c>
      <c r="H5307" s="82">
        <v>1809</v>
      </c>
      <c r="I5307" s="92">
        <v>0.28000000000000003</v>
      </c>
      <c r="J5307" s="78">
        <f t="shared" si="171"/>
        <v>1302.48</v>
      </c>
    </row>
    <row r="5308" spans="1:10" ht="15.5">
      <c r="A5308" s="34">
        <f t="shared" si="170"/>
        <v>5304</v>
      </c>
      <c r="B5308" s="81" t="s">
        <v>186</v>
      </c>
      <c r="C5308" s="81" t="s">
        <v>10849</v>
      </c>
      <c r="D5308" s="81" t="s">
        <v>10850</v>
      </c>
      <c r="E5308" s="81">
        <v>1</v>
      </c>
      <c r="F5308" s="81" t="s">
        <v>6870</v>
      </c>
      <c r="G5308" s="81">
        <v>1</v>
      </c>
      <c r="H5308" s="82">
        <v>1158</v>
      </c>
      <c r="I5308" s="92">
        <v>0.28000000000000003</v>
      </c>
      <c r="J5308" s="78">
        <f t="shared" si="171"/>
        <v>833.76</v>
      </c>
    </row>
    <row r="5309" spans="1:10" ht="15.5">
      <c r="A5309" s="34">
        <f t="shared" si="170"/>
        <v>5305</v>
      </c>
      <c r="B5309" s="81" t="s">
        <v>186</v>
      </c>
      <c r="C5309" s="81" t="s">
        <v>10851</v>
      </c>
      <c r="D5309" s="81" t="s">
        <v>10852</v>
      </c>
      <c r="E5309" s="81">
        <v>1</v>
      </c>
      <c r="F5309" s="81" t="s">
        <v>6870</v>
      </c>
      <c r="G5309" s="81">
        <v>1</v>
      </c>
      <c r="H5309" s="82">
        <v>1590</v>
      </c>
      <c r="I5309" s="92">
        <v>0.28000000000000003</v>
      </c>
      <c r="J5309" s="78">
        <f t="shared" si="171"/>
        <v>1144.8</v>
      </c>
    </row>
    <row r="5310" spans="1:10" ht="15.5">
      <c r="A5310" s="34">
        <f t="shared" si="170"/>
        <v>5306</v>
      </c>
      <c r="B5310" s="81" t="s">
        <v>186</v>
      </c>
      <c r="C5310" s="81" t="s">
        <v>10853</v>
      </c>
      <c r="D5310" s="81" t="s">
        <v>10854</v>
      </c>
      <c r="E5310" s="81">
        <v>1</v>
      </c>
      <c r="F5310" s="81" t="s">
        <v>6870</v>
      </c>
      <c r="G5310" s="81">
        <v>1</v>
      </c>
      <c r="H5310" s="82">
        <v>1590</v>
      </c>
      <c r="I5310" s="92">
        <v>0.28000000000000003</v>
      </c>
      <c r="J5310" s="78">
        <f t="shared" si="171"/>
        <v>1144.8</v>
      </c>
    </row>
    <row r="5311" spans="1:10" ht="15.5">
      <c r="A5311" s="34">
        <f t="shared" si="170"/>
        <v>5307</v>
      </c>
      <c r="B5311" s="81" t="s">
        <v>186</v>
      </c>
      <c r="C5311" s="81" t="s">
        <v>10855</v>
      </c>
      <c r="D5311" s="81" t="s">
        <v>10856</v>
      </c>
      <c r="E5311" s="81">
        <v>1</v>
      </c>
      <c r="F5311" s="81" t="s">
        <v>6870</v>
      </c>
      <c r="G5311" s="81">
        <v>1</v>
      </c>
      <c r="H5311" s="82">
        <v>1998</v>
      </c>
      <c r="I5311" s="92">
        <v>0.28000000000000003</v>
      </c>
      <c r="J5311" s="78">
        <f t="shared" si="171"/>
        <v>1438.56</v>
      </c>
    </row>
    <row r="5312" spans="1:10" ht="15.5">
      <c r="A5312" s="34">
        <f t="shared" si="170"/>
        <v>5308</v>
      </c>
      <c r="B5312" s="81" t="s">
        <v>186</v>
      </c>
      <c r="C5312" s="81" t="s">
        <v>10857</v>
      </c>
      <c r="D5312" s="81" t="s">
        <v>10858</v>
      </c>
      <c r="E5312" s="81">
        <v>1</v>
      </c>
      <c r="F5312" s="81" t="s">
        <v>6870</v>
      </c>
      <c r="G5312" s="81">
        <v>1</v>
      </c>
      <c r="H5312" s="82">
        <v>1352</v>
      </c>
      <c r="I5312" s="92">
        <v>0.28000000000000003</v>
      </c>
      <c r="J5312" s="78">
        <f t="shared" si="171"/>
        <v>973.43999999999994</v>
      </c>
    </row>
    <row r="5313" spans="1:10" ht="15.5">
      <c r="A5313" s="34">
        <f t="shared" si="170"/>
        <v>5309</v>
      </c>
      <c r="B5313" s="81" t="s">
        <v>186</v>
      </c>
      <c r="C5313" s="81" t="s">
        <v>10859</v>
      </c>
      <c r="D5313" s="81" t="s">
        <v>10860</v>
      </c>
      <c r="E5313" s="81">
        <v>1</v>
      </c>
      <c r="F5313" s="81" t="s">
        <v>6870</v>
      </c>
      <c r="G5313" s="81">
        <v>1</v>
      </c>
      <c r="H5313" s="82">
        <v>1455</v>
      </c>
      <c r="I5313" s="92">
        <v>0.28000000000000003</v>
      </c>
      <c r="J5313" s="78">
        <f t="shared" si="171"/>
        <v>1047.5999999999999</v>
      </c>
    </row>
    <row r="5314" spans="1:10" ht="15.5">
      <c r="A5314" s="34">
        <f t="shared" si="170"/>
        <v>5310</v>
      </c>
      <c r="B5314" s="81" t="s">
        <v>186</v>
      </c>
      <c r="C5314" s="81" t="s">
        <v>10861</v>
      </c>
      <c r="D5314" s="81" t="s">
        <v>10862</v>
      </c>
      <c r="E5314" s="81">
        <v>1</v>
      </c>
      <c r="F5314" s="81" t="s">
        <v>6870</v>
      </c>
      <c r="G5314" s="81">
        <v>1</v>
      </c>
      <c r="H5314" s="82">
        <v>1272</v>
      </c>
      <c r="I5314" s="92">
        <v>0.28000000000000003</v>
      </c>
      <c r="J5314" s="78">
        <f t="shared" si="171"/>
        <v>915.83999999999992</v>
      </c>
    </row>
    <row r="5315" spans="1:10" ht="15.5">
      <c r="A5315" s="34">
        <f t="shared" si="170"/>
        <v>5311</v>
      </c>
      <c r="B5315" s="81" t="s">
        <v>186</v>
      </c>
      <c r="C5315" s="81" t="s">
        <v>10863</v>
      </c>
      <c r="D5315" s="81" t="s">
        <v>10864</v>
      </c>
      <c r="E5315" s="81">
        <v>1</v>
      </c>
      <c r="F5315" s="81" t="s">
        <v>6870</v>
      </c>
      <c r="G5315" s="81">
        <v>1</v>
      </c>
      <c r="H5315" s="82">
        <v>1809</v>
      </c>
      <c r="I5315" s="92">
        <v>0.28000000000000003</v>
      </c>
      <c r="J5315" s="78">
        <f t="shared" si="171"/>
        <v>1302.48</v>
      </c>
    </row>
    <row r="5316" spans="1:10" ht="15.5">
      <c r="A5316" s="34">
        <f t="shared" si="170"/>
        <v>5312</v>
      </c>
      <c r="B5316" s="81" t="s">
        <v>186</v>
      </c>
      <c r="C5316" s="81" t="s">
        <v>10865</v>
      </c>
      <c r="D5316" s="81" t="s">
        <v>10866</v>
      </c>
      <c r="E5316" s="81">
        <v>1</v>
      </c>
      <c r="F5316" s="81" t="s">
        <v>6870</v>
      </c>
      <c r="G5316" s="81">
        <v>1</v>
      </c>
      <c r="H5316" s="82">
        <v>1590</v>
      </c>
      <c r="I5316" s="92">
        <v>0.28000000000000003</v>
      </c>
      <c r="J5316" s="78">
        <f t="shared" si="171"/>
        <v>1144.8</v>
      </c>
    </row>
    <row r="5317" spans="1:10" ht="15.5">
      <c r="A5317" s="34">
        <f t="shared" si="170"/>
        <v>5313</v>
      </c>
      <c r="B5317" s="81" t="s">
        <v>186</v>
      </c>
      <c r="C5317" s="81" t="s">
        <v>10867</v>
      </c>
      <c r="D5317" s="81" t="s">
        <v>10868</v>
      </c>
      <c r="E5317" s="81">
        <v>1</v>
      </c>
      <c r="F5317" s="81" t="s">
        <v>6870</v>
      </c>
      <c r="G5317" s="81">
        <v>1</v>
      </c>
      <c r="H5317" s="82">
        <v>1809</v>
      </c>
      <c r="I5317" s="92">
        <v>0.28000000000000003</v>
      </c>
      <c r="J5317" s="78">
        <f t="shared" si="171"/>
        <v>1302.48</v>
      </c>
    </row>
    <row r="5318" spans="1:10" ht="58">
      <c r="A5318" s="34">
        <f t="shared" si="170"/>
        <v>5314</v>
      </c>
      <c r="B5318" s="81" t="s">
        <v>186</v>
      </c>
      <c r="C5318" s="81" t="s">
        <v>10869</v>
      </c>
      <c r="D5318" s="81" t="s">
        <v>10870</v>
      </c>
      <c r="E5318" s="81">
        <v>1</v>
      </c>
      <c r="F5318" s="81" t="s">
        <v>6870</v>
      </c>
      <c r="G5318" s="81">
        <v>1</v>
      </c>
      <c r="H5318" s="82">
        <v>274.60000000000002</v>
      </c>
      <c r="I5318" s="92">
        <v>0.28000000000000003</v>
      </c>
      <c r="J5318" s="78">
        <f t="shared" si="171"/>
        <v>197.71200000000002</v>
      </c>
    </row>
    <row r="5319" spans="1:10" ht="15.5">
      <c r="A5319" s="34">
        <f t="shared" si="170"/>
        <v>5315</v>
      </c>
      <c r="B5319" s="81" t="s">
        <v>186</v>
      </c>
      <c r="C5319" s="81" t="s">
        <v>10871</v>
      </c>
      <c r="D5319" s="81" t="s">
        <v>10872</v>
      </c>
      <c r="E5319" s="81">
        <v>1</v>
      </c>
      <c r="F5319" s="81" t="s">
        <v>6870</v>
      </c>
      <c r="G5319" s="81">
        <v>1</v>
      </c>
      <c r="H5319" s="82">
        <v>3207.5</v>
      </c>
      <c r="I5319" s="92">
        <v>0.28000000000000003</v>
      </c>
      <c r="J5319" s="78">
        <f t="shared" si="171"/>
        <v>2309.4</v>
      </c>
    </row>
    <row r="5320" spans="1:10" ht="15.5">
      <c r="A5320" s="34">
        <f t="shared" si="170"/>
        <v>5316</v>
      </c>
      <c r="B5320" s="81" t="s">
        <v>186</v>
      </c>
      <c r="C5320" s="81" t="s">
        <v>10873</v>
      </c>
      <c r="D5320" s="81" t="s">
        <v>10874</v>
      </c>
      <c r="E5320" s="81">
        <v>1</v>
      </c>
      <c r="F5320" s="81" t="s">
        <v>6870</v>
      </c>
      <c r="G5320" s="81">
        <v>1</v>
      </c>
      <c r="H5320" s="82">
        <v>2672</v>
      </c>
      <c r="I5320" s="92">
        <v>0.28000000000000003</v>
      </c>
      <c r="J5320" s="78">
        <f t="shared" si="171"/>
        <v>1923.84</v>
      </c>
    </row>
    <row r="5321" spans="1:10" ht="15.5">
      <c r="A5321" s="34">
        <f t="shared" si="170"/>
        <v>5317</v>
      </c>
      <c r="B5321" s="81" t="s">
        <v>186</v>
      </c>
      <c r="C5321" s="81" t="s">
        <v>10875</v>
      </c>
      <c r="D5321" s="81" t="s">
        <v>10876</v>
      </c>
      <c r="E5321" s="81">
        <v>1</v>
      </c>
      <c r="F5321" s="81" t="s">
        <v>6870</v>
      </c>
      <c r="G5321" s="81">
        <v>1</v>
      </c>
      <c r="H5321" s="82">
        <v>1923.6</v>
      </c>
      <c r="I5321" s="92">
        <v>0.28000000000000003</v>
      </c>
      <c r="J5321" s="78">
        <f t="shared" si="171"/>
        <v>1384.992</v>
      </c>
    </row>
    <row r="5322" spans="1:10" ht="15.5">
      <c r="A5322" s="34">
        <f t="shared" si="170"/>
        <v>5318</v>
      </c>
      <c r="B5322" s="81" t="s">
        <v>186</v>
      </c>
      <c r="C5322" s="81" t="s">
        <v>10877</v>
      </c>
      <c r="D5322" s="81" t="s">
        <v>10878</v>
      </c>
      <c r="E5322" s="81">
        <v>1</v>
      </c>
      <c r="F5322" s="81" t="s">
        <v>6870</v>
      </c>
      <c r="G5322" s="81">
        <v>1</v>
      </c>
      <c r="H5322" s="82">
        <v>555.29999999999995</v>
      </c>
      <c r="I5322" s="92">
        <v>0.28000000000000003</v>
      </c>
      <c r="J5322" s="78">
        <f t="shared" si="171"/>
        <v>399.81599999999997</v>
      </c>
    </row>
    <row r="5323" spans="1:10" ht="15.5">
      <c r="A5323" s="34">
        <f t="shared" si="170"/>
        <v>5319</v>
      </c>
      <c r="B5323" s="81" t="s">
        <v>186</v>
      </c>
      <c r="C5323" s="81" t="s">
        <v>10879</v>
      </c>
      <c r="D5323" s="81" t="s">
        <v>10880</v>
      </c>
      <c r="E5323" s="81">
        <v>1</v>
      </c>
      <c r="F5323" s="81" t="s">
        <v>6870</v>
      </c>
      <c r="G5323" s="81">
        <v>1</v>
      </c>
      <c r="H5323" s="82">
        <v>138.80000000000001</v>
      </c>
      <c r="I5323" s="92">
        <v>0.28000000000000003</v>
      </c>
      <c r="J5323" s="78">
        <f t="shared" si="171"/>
        <v>99.936000000000007</v>
      </c>
    </row>
    <row r="5324" spans="1:10" ht="29">
      <c r="A5324" s="34">
        <f t="shared" si="170"/>
        <v>5320</v>
      </c>
      <c r="B5324" s="81" t="s">
        <v>186</v>
      </c>
      <c r="C5324" s="81" t="s">
        <v>10881</v>
      </c>
      <c r="D5324" s="81" t="s">
        <v>10882</v>
      </c>
      <c r="E5324" s="81">
        <v>1</v>
      </c>
      <c r="F5324" s="81" t="s">
        <v>6870</v>
      </c>
      <c r="G5324" s="81">
        <v>1</v>
      </c>
      <c r="H5324" s="82">
        <v>153.9</v>
      </c>
      <c r="I5324" s="92">
        <v>0.28000000000000003</v>
      </c>
      <c r="J5324" s="78">
        <f t="shared" si="171"/>
        <v>110.80800000000001</v>
      </c>
    </row>
    <row r="5325" spans="1:10" ht="43.5">
      <c r="A5325" s="34">
        <f t="shared" si="170"/>
        <v>5321</v>
      </c>
      <c r="B5325" s="81" t="s">
        <v>186</v>
      </c>
      <c r="C5325" s="81" t="s">
        <v>10883</v>
      </c>
      <c r="D5325" s="81" t="s">
        <v>10884</v>
      </c>
      <c r="E5325" s="81">
        <v>1</v>
      </c>
      <c r="F5325" s="81" t="s">
        <v>6870</v>
      </c>
      <c r="G5325" s="81">
        <v>1</v>
      </c>
      <c r="H5325" s="82">
        <v>402.6</v>
      </c>
      <c r="I5325" s="92">
        <v>0.28000000000000003</v>
      </c>
      <c r="J5325" s="78">
        <f t="shared" si="171"/>
        <v>289.87200000000001</v>
      </c>
    </row>
    <row r="5326" spans="1:10" ht="15.5">
      <c r="A5326" s="34">
        <f t="shared" si="170"/>
        <v>5322</v>
      </c>
      <c r="B5326" s="81" t="s">
        <v>186</v>
      </c>
      <c r="C5326" s="81" t="s">
        <v>10885</v>
      </c>
      <c r="D5326" s="81" t="s">
        <v>10886</v>
      </c>
      <c r="E5326" s="81">
        <v>1</v>
      </c>
      <c r="F5326" s="81" t="s">
        <v>6870</v>
      </c>
      <c r="G5326" s="81">
        <v>1</v>
      </c>
      <c r="H5326" s="82">
        <v>2138.8000000000002</v>
      </c>
      <c r="I5326" s="92">
        <v>0.28000000000000003</v>
      </c>
      <c r="J5326" s="78">
        <f t="shared" si="171"/>
        <v>1539.9360000000001</v>
      </c>
    </row>
    <row r="5327" spans="1:10" ht="15.5">
      <c r="A5327" s="34">
        <f t="shared" si="170"/>
        <v>5323</v>
      </c>
      <c r="B5327" s="81" t="s">
        <v>186</v>
      </c>
      <c r="C5327" s="81" t="s">
        <v>10887</v>
      </c>
      <c r="D5327" s="81" t="s">
        <v>10888</v>
      </c>
      <c r="E5327" s="81">
        <v>1</v>
      </c>
      <c r="F5327" s="81" t="s">
        <v>6870</v>
      </c>
      <c r="G5327" s="81">
        <v>1</v>
      </c>
      <c r="H5327" s="82">
        <v>2138.8000000000002</v>
      </c>
      <c r="I5327" s="92">
        <v>0.28000000000000003</v>
      </c>
      <c r="J5327" s="78">
        <f t="shared" si="171"/>
        <v>1539.9360000000001</v>
      </c>
    </row>
    <row r="5328" spans="1:10" ht="15.5">
      <c r="A5328" s="34">
        <f t="shared" si="170"/>
        <v>5324</v>
      </c>
      <c r="B5328" s="81" t="s">
        <v>186</v>
      </c>
      <c r="C5328" s="81" t="s">
        <v>10889</v>
      </c>
      <c r="D5328" s="81" t="s">
        <v>10890</v>
      </c>
      <c r="E5328" s="81">
        <v>1</v>
      </c>
      <c r="F5328" s="81" t="s">
        <v>6870</v>
      </c>
      <c r="G5328" s="81">
        <v>1</v>
      </c>
      <c r="H5328" s="82">
        <v>2637.3</v>
      </c>
      <c r="I5328" s="92">
        <v>0.28000000000000003</v>
      </c>
      <c r="J5328" s="78">
        <f t="shared" si="171"/>
        <v>1898.856</v>
      </c>
    </row>
    <row r="5329" spans="1:10" ht="15.5">
      <c r="A5329" s="34">
        <f t="shared" si="170"/>
        <v>5325</v>
      </c>
      <c r="B5329" s="81" t="s">
        <v>186</v>
      </c>
      <c r="C5329" s="81" t="s">
        <v>10891</v>
      </c>
      <c r="D5329" s="81" t="s">
        <v>10892</v>
      </c>
      <c r="E5329" s="81">
        <v>1</v>
      </c>
      <c r="F5329" s="81" t="s">
        <v>6870</v>
      </c>
      <c r="G5329" s="81">
        <v>1</v>
      </c>
      <c r="H5329" s="82">
        <v>607.20000000000005</v>
      </c>
      <c r="I5329" s="92">
        <v>0.28000000000000003</v>
      </c>
      <c r="J5329" s="78">
        <f t="shared" si="171"/>
        <v>437.18400000000003</v>
      </c>
    </row>
    <row r="5330" spans="1:10" ht="58">
      <c r="A5330" s="34">
        <f t="shared" si="170"/>
        <v>5326</v>
      </c>
      <c r="B5330" s="81" t="s">
        <v>186</v>
      </c>
      <c r="C5330" s="81" t="s">
        <v>10893</v>
      </c>
      <c r="D5330" s="81" t="s">
        <v>10894</v>
      </c>
      <c r="E5330" s="81">
        <v>1</v>
      </c>
      <c r="F5330" s="81" t="s">
        <v>6870</v>
      </c>
      <c r="G5330" s="81">
        <v>1</v>
      </c>
      <c r="H5330" s="82">
        <v>836</v>
      </c>
      <c r="I5330" s="92">
        <v>0.28000000000000003</v>
      </c>
      <c r="J5330" s="78">
        <f t="shared" si="171"/>
        <v>601.91999999999996</v>
      </c>
    </row>
    <row r="5331" spans="1:10" ht="15.5">
      <c r="A5331" s="34">
        <f t="shared" si="170"/>
        <v>5327</v>
      </c>
      <c r="B5331" s="81" t="s">
        <v>186</v>
      </c>
      <c r="C5331" s="81" t="s">
        <v>10895</v>
      </c>
      <c r="D5331" s="81" t="s">
        <v>10896</v>
      </c>
      <c r="E5331" s="81">
        <v>1</v>
      </c>
      <c r="F5331" s="81" t="s">
        <v>6870</v>
      </c>
      <c r="G5331" s="81">
        <v>1</v>
      </c>
      <c r="H5331" s="82">
        <v>327.60000000000002</v>
      </c>
      <c r="I5331" s="92">
        <v>0.28000000000000003</v>
      </c>
      <c r="J5331" s="78">
        <f t="shared" si="171"/>
        <v>235.87200000000001</v>
      </c>
    </row>
    <row r="5332" spans="1:10" ht="15.5">
      <c r="A5332" s="34">
        <f t="shared" si="170"/>
        <v>5328</v>
      </c>
      <c r="B5332" s="81" t="s">
        <v>186</v>
      </c>
      <c r="C5332" s="81" t="s">
        <v>10897</v>
      </c>
      <c r="D5332" s="81" t="s">
        <v>10898</v>
      </c>
      <c r="E5332" s="81">
        <v>1</v>
      </c>
      <c r="F5332" s="81" t="s">
        <v>6870</v>
      </c>
      <c r="G5332" s="81">
        <v>1</v>
      </c>
      <c r="H5332" s="82">
        <v>327.60000000000002</v>
      </c>
      <c r="I5332" s="92">
        <v>0.28000000000000003</v>
      </c>
      <c r="J5332" s="78">
        <f t="shared" si="171"/>
        <v>235.87200000000001</v>
      </c>
    </row>
    <row r="5333" spans="1:10" ht="15.5">
      <c r="A5333" s="34">
        <f t="shared" si="170"/>
        <v>5329</v>
      </c>
      <c r="B5333" s="81" t="s">
        <v>186</v>
      </c>
      <c r="C5333" s="81" t="s">
        <v>10899</v>
      </c>
      <c r="D5333" s="81" t="s">
        <v>10900</v>
      </c>
      <c r="E5333" s="81">
        <v>1</v>
      </c>
      <c r="F5333" s="81" t="s">
        <v>6870</v>
      </c>
      <c r="G5333" s="81">
        <v>1</v>
      </c>
      <c r="H5333" s="82">
        <v>100.5</v>
      </c>
      <c r="I5333" s="92">
        <v>0.28000000000000003</v>
      </c>
      <c r="J5333" s="78">
        <f t="shared" si="171"/>
        <v>72.36</v>
      </c>
    </row>
    <row r="5334" spans="1:10" ht="15.5">
      <c r="A5334" s="34">
        <f t="shared" si="170"/>
        <v>5330</v>
      </c>
      <c r="B5334" s="81" t="s">
        <v>186</v>
      </c>
      <c r="C5334" s="81" t="s">
        <v>10901</v>
      </c>
      <c r="D5334" s="81" t="s">
        <v>10902</v>
      </c>
      <c r="E5334" s="81">
        <v>1</v>
      </c>
      <c r="F5334" s="81" t="s">
        <v>6870</v>
      </c>
      <c r="G5334" s="81">
        <v>1</v>
      </c>
      <c r="H5334" s="82">
        <v>22.75</v>
      </c>
      <c r="I5334" s="92">
        <v>0.28000000000000003</v>
      </c>
      <c r="J5334" s="78">
        <f t="shared" si="171"/>
        <v>16.38</v>
      </c>
    </row>
    <row r="5335" spans="1:10" ht="15.5">
      <c r="A5335" s="34">
        <f t="shared" ref="A5335:A5398" si="172">SUM(A5334+1)</f>
        <v>5331</v>
      </c>
      <c r="B5335" s="81" t="s">
        <v>186</v>
      </c>
      <c r="C5335" s="81" t="s">
        <v>10903</v>
      </c>
      <c r="D5335" s="81" t="s">
        <v>10904</v>
      </c>
      <c r="E5335" s="81">
        <v>1</v>
      </c>
      <c r="F5335" s="81" t="s">
        <v>6870</v>
      </c>
      <c r="G5335" s="81">
        <v>1</v>
      </c>
      <c r="H5335" s="82">
        <v>22.75</v>
      </c>
      <c r="I5335" s="92">
        <v>0.28000000000000003</v>
      </c>
      <c r="J5335" s="78">
        <f t="shared" si="171"/>
        <v>16.38</v>
      </c>
    </row>
    <row r="5336" spans="1:10" ht="15.5">
      <c r="A5336" s="34">
        <f t="shared" si="172"/>
        <v>5332</v>
      </c>
      <c r="B5336" s="81" t="s">
        <v>186</v>
      </c>
      <c r="C5336" s="81" t="s">
        <v>10905</v>
      </c>
      <c r="D5336" s="81" t="s">
        <v>10906</v>
      </c>
      <c r="E5336" s="81">
        <v>1</v>
      </c>
      <c r="F5336" s="81" t="s">
        <v>6870</v>
      </c>
      <c r="G5336" s="81">
        <v>1</v>
      </c>
      <c r="H5336" s="82">
        <v>22.75</v>
      </c>
      <c r="I5336" s="92">
        <v>0.28000000000000003</v>
      </c>
      <c r="J5336" s="78">
        <f t="shared" si="171"/>
        <v>16.38</v>
      </c>
    </row>
    <row r="5337" spans="1:10" ht="15.5">
      <c r="A5337" s="34">
        <f t="shared" si="172"/>
        <v>5333</v>
      </c>
      <c r="B5337" s="81" t="s">
        <v>186</v>
      </c>
      <c r="C5337" s="81" t="s">
        <v>10907</v>
      </c>
      <c r="D5337" s="81" t="s">
        <v>10908</v>
      </c>
      <c r="E5337" s="81">
        <v>1</v>
      </c>
      <c r="F5337" s="81" t="s">
        <v>6870</v>
      </c>
      <c r="G5337" s="81">
        <v>1</v>
      </c>
      <c r="H5337" s="82">
        <v>260</v>
      </c>
      <c r="I5337" s="92">
        <v>0.28000000000000003</v>
      </c>
      <c r="J5337" s="78">
        <f t="shared" si="171"/>
        <v>187.2</v>
      </c>
    </row>
    <row r="5338" spans="1:10" ht="15.5">
      <c r="A5338" s="34">
        <f t="shared" si="172"/>
        <v>5334</v>
      </c>
      <c r="B5338" s="81" t="s">
        <v>186</v>
      </c>
      <c r="C5338" s="81" t="s">
        <v>10909</v>
      </c>
      <c r="D5338" s="81" t="s">
        <v>10910</v>
      </c>
      <c r="E5338" s="81">
        <v>1</v>
      </c>
      <c r="F5338" s="81" t="s">
        <v>6870</v>
      </c>
      <c r="G5338" s="81">
        <v>1</v>
      </c>
      <c r="H5338" s="82">
        <v>27.25</v>
      </c>
      <c r="I5338" s="92">
        <v>0.28000000000000003</v>
      </c>
      <c r="J5338" s="78">
        <f t="shared" si="171"/>
        <v>19.62</v>
      </c>
    </row>
    <row r="5339" spans="1:10" ht="15.5">
      <c r="A5339" s="34">
        <f t="shared" si="172"/>
        <v>5335</v>
      </c>
      <c r="B5339" s="81" t="s">
        <v>186</v>
      </c>
      <c r="C5339" s="81" t="s">
        <v>10911</v>
      </c>
      <c r="D5339" s="81" t="s">
        <v>10912</v>
      </c>
      <c r="E5339" s="81">
        <v>1</v>
      </c>
      <c r="F5339" s="81" t="s">
        <v>6870</v>
      </c>
      <c r="G5339" s="81">
        <v>1</v>
      </c>
      <c r="H5339" s="82">
        <v>27.25</v>
      </c>
      <c r="I5339" s="92">
        <v>0.28000000000000003</v>
      </c>
      <c r="J5339" s="78">
        <f t="shared" si="171"/>
        <v>19.62</v>
      </c>
    </row>
    <row r="5340" spans="1:10" ht="15.5">
      <c r="A5340" s="34">
        <f t="shared" si="172"/>
        <v>5336</v>
      </c>
      <c r="B5340" s="81" t="s">
        <v>186</v>
      </c>
      <c r="C5340" s="81" t="s">
        <v>10913</v>
      </c>
      <c r="D5340" s="81" t="s">
        <v>10914</v>
      </c>
      <c r="E5340" s="81">
        <v>1</v>
      </c>
      <c r="F5340" s="81" t="s">
        <v>6870</v>
      </c>
      <c r="G5340" s="81">
        <v>1</v>
      </c>
      <c r="H5340" s="82">
        <v>27.25</v>
      </c>
      <c r="I5340" s="92">
        <v>0.28000000000000003</v>
      </c>
      <c r="J5340" s="78">
        <f t="shared" si="171"/>
        <v>19.62</v>
      </c>
    </row>
    <row r="5341" spans="1:10" ht="15.5">
      <c r="A5341" s="34">
        <f t="shared" si="172"/>
        <v>5337</v>
      </c>
      <c r="B5341" s="81" t="s">
        <v>186</v>
      </c>
      <c r="C5341" s="81" t="s">
        <v>10915</v>
      </c>
      <c r="D5341" s="81" t="s">
        <v>10916</v>
      </c>
      <c r="E5341" s="81">
        <v>1</v>
      </c>
      <c r="F5341" s="81" t="s">
        <v>6870</v>
      </c>
      <c r="G5341" s="81">
        <v>1</v>
      </c>
      <c r="H5341" s="82">
        <v>27.25</v>
      </c>
      <c r="I5341" s="92">
        <v>0.28000000000000003</v>
      </c>
      <c r="J5341" s="78">
        <f t="shared" si="171"/>
        <v>19.62</v>
      </c>
    </row>
    <row r="5342" spans="1:10" ht="15.5">
      <c r="A5342" s="34">
        <f t="shared" si="172"/>
        <v>5338</v>
      </c>
      <c r="B5342" s="81" t="s">
        <v>186</v>
      </c>
      <c r="C5342" s="81" t="s">
        <v>10917</v>
      </c>
      <c r="D5342" s="81" t="s">
        <v>10918</v>
      </c>
      <c r="E5342" s="81">
        <v>1</v>
      </c>
      <c r="F5342" s="81" t="s">
        <v>6870</v>
      </c>
      <c r="G5342" s="81">
        <v>1</v>
      </c>
      <c r="H5342" s="82">
        <v>26.25</v>
      </c>
      <c r="I5342" s="92">
        <v>0.28000000000000003</v>
      </c>
      <c r="J5342" s="78">
        <f t="shared" si="171"/>
        <v>18.899999999999999</v>
      </c>
    </row>
    <row r="5343" spans="1:10" ht="15.5">
      <c r="A5343" s="34">
        <f t="shared" si="172"/>
        <v>5339</v>
      </c>
      <c r="B5343" s="81" t="s">
        <v>186</v>
      </c>
      <c r="C5343" s="81" t="s">
        <v>10919</v>
      </c>
      <c r="D5343" s="81" t="s">
        <v>10920</v>
      </c>
      <c r="E5343" s="81">
        <v>1</v>
      </c>
      <c r="F5343" s="81" t="s">
        <v>6870</v>
      </c>
      <c r="G5343" s="81">
        <v>1</v>
      </c>
      <c r="H5343" s="82">
        <v>11</v>
      </c>
      <c r="I5343" s="92">
        <v>0.28000000000000003</v>
      </c>
      <c r="J5343" s="78">
        <f t="shared" si="171"/>
        <v>7.92</v>
      </c>
    </row>
    <row r="5344" spans="1:10" ht="15.5">
      <c r="A5344" s="34">
        <f t="shared" si="172"/>
        <v>5340</v>
      </c>
      <c r="B5344" s="81" t="s">
        <v>186</v>
      </c>
      <c r="C5344" s="81" t="s">
        <v>10921</v>
      </c>
      <c r="D5344" s="81" t="s">
        <v>10922</v>
      </c>
      <c r="E5344" s="81">
        <v>1</v>
      </c>
      <c r="F5344" s="81" t="s">
        <v>6870</v>
      </c>
      <c r="G5344" s="81">
        <v>1</v>
      </c>
      <c r="H5344" s="82">
        <v>23</v>
      </c>
      <c r="I5344" s="92">
        <v>0.28000000000000003</v>
      </c>
      <c r="J5344" s="78">
        <f t="shared" si="171"/>
        <v>16.559999999999999</v>
      </c>
    </row>
    <row r="5345" spans="1:10" ht="15.5">
      <c r="A5345" s="34">
        <f t="shared" si="172"/>
        <v>5341</v>
      </c>
      <c r="B5345" s="81" t="s">
        <v>186</v>
      </c>
      <c r="C5345" s="81" t="s">
        <v>10923</v>
      </c>
      <c r="D5345" s="81" t="s">
        <v>10924</v>
      </c>
      <c r="E5345" s="81">
        <v>1</v>
      </c>
      <c r="F5345" s="81" t="s">
        <v>6870</v>
      </c>
      <c r="G5345" s="81">
        <v>1</v>
      </c>
      <c r="H5345" s="82">
        <v>23</v>
      </c>
      <c r="I5345" s="92">
        <v>0.28000000000000003</v>
      </c>
      <c r="J5345" s="78">
        <f t="shared" si="171"/>
        <v>16.559999999999999</v>
      </c>
    </row>
    <row r="5346" spans="1:10" ht="29">
      <c r="A5346" s="34">
        <f t="shared" si="172"/>
        <v>5342</v>
      </c>
      <c r="B5346" s="81" t="s">
        <v>186</v>
      </c>
      <c r="C5346" s="81" t="s">
        <v>10925</v>
      </c>
      <c r="D5346" s="81" t="s">
        <v>10926</v>
      </c>
      <c r="E5346" s="81">
        <v>1</v>
      </c>
      <c r="F5346" s="81" t="s">
        <v>6870</v>
      </c>
      <c r="G5346" s="81">
        <v>1</v>
      </c>
      <c r="H5346" s="82">
        <v>284</v>
      </c>
      <c r="I5346" s="92">
        <v>0.28000000000000003</v>
      </c>
      <c r="J5346" s="78">
        <f t="shared" si="171"/>
        <v>204.48</v>
      </c>
    </row>
    <row r="5347" spans="1:10" ht="29">
      <c r="A5347" s="34">
        <f t="shared" si="172"/>
        <v>5343</v>
      </c>
      <c r="B5347" s="81" t="s">
        <v>186</v>
      </c>
      <c r="C5347" s="81" t="s">
        <v>10927</v>
      </c>
      <c r="D5347" s="81" t="s">
        <v>10928</v>
      </c>
      <c r="E5347" s="81">
        <v>1</v>
      </c>
      <c r="F5347" s="81" t="s">
        <v>6870</v>
      </c>
      <c r="G5347" s="81">
        <v>1</v>
      </c>
      <c r="H5347" s="82">
        <v>284</v>
      </c>
      <c r="I5347" s="92">
        <v>0.28000000000000003</v>
      </c>
      <c r="J5347" s="78">
        <f t="shared" si="171"/>
        <v>204.48</v>
      </c>
    </row>
    <row r="5348" spans="1:10" ht="15.5">
      <c r="A5348" s="34">
        <f t="shared" si="172"/>
        <v>5344</v>
      </c>
      <c r="B5348" s="81" t="s">
        <v>186</v>
      </c>
      <c r="C5348" s="81" t="s">
        <v>10929</v>
      </c>
      <c r="D5348" s="81" t="s">
        <v>10930</v>
      </c>
      <c r="E5348" s="81">
        <v>1</v>
      </c>
      <c r="F5348" s="81" t="s">
        <v>6870</v>
      </c>
      <c r="G5348" s="81">
        <v>1</v>
      </c>
      <c r="H5348" s="82">
        <v>38.299999999999997</v>
      </c>
      <c r="I5348" s="92">
        <v>0.28000000000000003</v>
      </c>
      <c r="J5348" s="78">
        <f t="shared" si="171"/>
        <v>27.575999999999997</v>
      </c>
    </row>
    <row r="5349" spans="1:10" ht="15.5">
      <c r="A5349" s="34">
        <f t="shared" si="172"/>
        <v>5345</v>
      </c>
      <c r="B5349" s="81" t="s">
        <v>186</v>
      </c>
      <c r="C5349" s="81" t="s">
        <v>10931</v>
      </c>
      <c r="D5349" s="81" t="s">
        <v>10932</v>
      </c>
      <c r="E5349" s="81">
        <v>1</v>
      </c>
      <c r="F5349" s="81" t="s">
        <v>6870</v>
      </c>
      <c r="G5349" s="81">
        <v>1</v>
      </c>
      <c r="H5349" s="82">
        <v>42.25</v>
      </c>
      <c r="I5349" s="92">
        <v>0.28000000000000003</v>
      </c>
      <c r="J5349" s="78">
        <f t="shared" si="171"/>
        <v>30.419999999999998</v>
      </c>
    </row>
    <row r="5350" spans="1:10" ht="15.5">
      <c r="A5350" s="34">
        <f t="shared" si="172"/>
        <v>5346</v>
      </c>
      <c r="B5350" s="81" t="s">
        <v>186</v>
      </c>
      <c r="C5350" s="81" t="s">
        <v>10933</v>
      </c>
      <c r="D5350" s="81" t="s">
        <v>10934</v>
      </c>
      <c r="E5350" s="81">
        <v>1</v>
      </c>
      <c r="F5350" s="81" t="s">
        <v>6870</v>
      </c>
      <c r="G5350" s="81">
        <v>1</v>
      </c>
      <c r="H5350" s="82">
        <v>42.25</v>
      </c>
      <c r="I5350" s="92">
        <v>0.28000000000000003</v>
      </c>
      <c r="J5350" s="78">
        <f t="shared" si="171"/>
        <v>30.419999999999998</v>
      </c>
    </row>
    <row r="5351" spans="1:10" ht="15.5">
      <c r="A5351" s="34">
        <f t="shared" si="172"/>
        <v>5347</v>
      </c>
      <c r="B5351" s="81" t="s">
        <v>186</v>
      </c>
      <c r="C5351" s="81" t="s">
        <v>10935</v>
      </c>
      <c r="D5351" s="81" t="s">
        <v>10936</v>
      </c>
      <c r="E5351" s="81">
        <v>1</v>
      </c>
      <c r="F5351" s="81" t="s">
        <v>6870</v>
      </c>
      <c r="G5351" s="81">
        <v>1</v>
      </c>
      <c r="H5351" s="82">
        <v>39.5</v>
      </c>
      <c r="I5351" s="92">
        <v>0.28000000000000003</v>
      </c>
      <c r="J5351" s="78">
        <f t="shared" si="171"/>
        <v>28.439999999999998</v>
      </c>
    </row>
    <row r="5352" spans="1:10" ht="43.5">
      <c r="A5352" s="34">
        <f t="shared" si="172"/>
        <v>5348</v>
      </c>
      <c r="B5352" s="81" t="s">
        <v>186</v>
      </c>
      <c r="C5352" s="81" t="s">
        <v>10937</v>
      </c>
      <c r="D5352" s="81" t="s">
        <v>10938</v>
      </c>
      <c r="E5352" s="81">
        <v>1</v>
      </c>
      <c r="F5352" s="81" t="s">
        <v>6870</v>
      </c>
      <c r="G5352" s="81">
        <v>1</v>
      </c>
      <c r="H5352" s="82">
        <v>1431</v>
      </c>
      <c r="I5352" s="92">
        <v>0.28000000000000003</v>
      </c>
      <c r="J5352" s="78">
        <f t="shared" si="171"/>
        <v>1030.32</v>
      </c>
    </row>
    <row r="5353" spans="1:10" ht="43.5">
      <c r="A5353" s="34">
        <f t="shared" si="172"/>
        <v>5349</v>
      </c>
      <c r="B5353" s="81" t="s">
        <v>186</v>
      </c>
      <c r="C5353" s="81" t="s">
        <v>10939</v>
      </c>
      <c r="D5353" s="81" t="s">
        <v>10940</v>
      </c>
      <c r="E5353" s="81">
        <v>1</v>
      </c>
      <c r="F5353" s="81" t="s">
        <v>6870</v>
      </c>
      <c r="G5353" s="81">
        <v>1</v>
      </c>
      <c r="H5353" s="82">
        <v>1761</v>
      </c>
      <c r="I5353" s="92">
        <v>0.28000000000000003</v>
      </c>
      <c r="J5353" s="78">
        <f t="shared" si="171"/>
        <v>1267.9199999999998</v>
      </c>
    </row>
    <row r="5354" spans="1:10" ht="15.5">
      <c r="A5354" s="34">
        <f t="shared" si="172"/>
        <v>5350</v>
      </c>
      <c r="B5354" s="81" t="s">
        <v>186</v>
      </c>
      <c r="C5354" s="81" t="s">
        <v>10941</v>
      </c>
      <c r="D5354" s="81" t="s">
        <v>10942</v>
      </c>
      <c r="E5354" s="81">
        <v>1</v>
      </c>
      <c r="F5354" s="81" t="s">
        <v>6870</v>
      </c>
      <c r="G5354" s="81">
        <v>1</v>
      </c>
      <c r="H5354" s="82">
        <v>377.6</v>
      </c>
      <c r="I5354" s="92">
        <v>0.28000000000000003</v>
      </c>
      <c r="J5354" s="78">
        <f t="shared" si="171"/>
        <v>271.87200000000001</v>
      </c>
    </row>
    <row r="5355" spans="1:10" ht="29">
      <c r="A5355" s="34">
        <f t="shared" si="172"/>
        <v>5351</v>
      </c>
      <c r="B5355" s="81" t="s">
        <v>186</v>
      </c>
      <c r="C5355" s="81" t="s">
        <v>10943</v>
      </c>
      <c r="D5355" s="81" t="s">
        <v>10944</v>
      </c>
      <c r="E5355" s="81">
        <v>1</v>
      </c>
      <c r="F5355" s="81" t="s">
        <v>6870</v>
      </c>
      <c r="G5355" s="81">
        <v>1</v>
      </c>
      <c r="H5355" s="82">
        <v>1617</v>
      </c>
      <c r="I5355" s="92">
        <v>0.28000000000000003</v>
      </c>
      <c r="J5355" s="78">
        <f t="shared" si="171"/>
        <v>1164.24</v>
      </c>
    </row>
    <row r="5356" spans="1:10" ht="29">
      <c r="A5356" s="34">
        <f t="shared" si="172"/>
        <v>5352</v>
      </c>
      <c r="B5356" s="81" t="s">
        <v>186</v>
      </c>
      <c r="C5356" s="81" t="s">
        <v>10945</v>
      </c>
      <c r="D5356" s="81" t="s">
        <v>10946</v>
      </c>
      <c r="E5356" s="81">
        <v>1</v>
      </c>
      <c r="F5356" s="81" t="s">
        <v>6870</v>
      </c>
      <c r="G5356" s="81">
        <v>1</v>
      </c>
      <c r="H5356" s="82">
        <v>1832</v>
      </c>
      <c r="I5356" s="92">
        <v>0.28000000000000003</v>
      </c>
      <c r="J5356" s="78">
        <f t="shared" si="171"/>
        <v>1319.04</v>
      </c>
    </row>
    <row r="5357" spans="1:10" ht="43.5">
      <c r="A5357" s="34">
        <f t="shared" si="172"/>
        <v>5353</v>
      </c>
      <c r="B5357" s="81" t="s">
        <v>186</v>
      </c>
      <c r="C5357" s="81" t="s">
        <v>10947</v>
      </c>
      <c r="D5357" s="81" t="s">
        <v>10948</v>
      </c>
      <c r="E5357" s="81">
        <v>1</v>
      </c>
      <c r="F5357" s="81" t="s">
        <v>6870</v>
      </c>
      <c r="G5357" s="81">
        <v>1</v>
      </c>
      <c r="H5357" s="82">
        <v>507.6</v>
      </c>
      <c r="I5357" s="92">
        <v>0.28000000000000003</v>
      </c>
      <c r="J5357" s="78">
        <f t="shared" si="171"/>
        <v>365.47199999999998</v>
      </c>
    </row>
    <row r="5358" spans="1:10" ht="15.5">
      <c r="A5358" s="34">
        <f t="shared" si="172"/>
        <v>5354</v>
      </c>
      <c r="B5358" s="81" t="s">
        <v>186</v>
      </c>
      <c r="C5358" s="81" t="s">
        <v>10949</v>
      </c>
      <c r="D5358" s="81" t="s">
        <v>10950</v>
      </c>
      <c r="E5358" s="81">
        <v>1</v>
      </c>
      <c r="F5358" s="81" t="s">
        <v>6870</v>
      </c>
      <c r="G5358" s="81">
        <v>1</v>
      </c>
      <c r="H5358" s="82">
        <v>377.6</v>
      </c>
      <c r="I5358" s="92">
        <v>0.28000000000000003</v>
      </c>
      <c r="J5358" s="78">
        <f t="shared" si="171"/>
        <v>271.87200000000001</v>
      </c>
    </row>
    <row r="5359" spans="1:10" ht="15.5">
      <c r="A5359" s="34">
        <f t="shared" si="172"/>
        <v>5355</v>
      </c>
      <c r="B5359" s="81" t="s">
        <v>186</v>
      </c>
      <c r="C5359" s="81" t="s">
        <v>10951</v>
      </c>
      <c r="D5359" s="81" t="s">
        <v>10952</v>
      </c>
      <c r="E5359" s="81">
        <v>1</v>
      </c>
      <c r="F5359" s="81" t="s">
        <v>6870</v>
      </c>
      <c r="G5359" s="81">
        <v>1</v>
      </c>
      <c r="H5359" s="82">
        <v>70</v>
      </c>
      <c r="I5359" s="92">
        <v>0.28000000000000003</v>
      </c>
      <c r="J5359" s="78">
        <f t="shared" si="171"/>
        <v>50.4</v>
      </c>
    </row>
    <row r="5360" spans="1:10" ht="15.5">
      <c r="A5360" s="34">
        <f t="shared" si="172"/>
        <v>5356</v>
      </c>
      <c r="B5360" s="81" t="s">
        <v>186</v>
      </c>
      <c r="C5360" s="81" t="s">
        <v>10953</v>
      </c>
      <c r="D5360" s="81" t="s">
        <v>10954</v>
      </c>
      <c r="E5360" s="81">
        <v>1</v>
      </c>
      <c r="F5360" s="81" t="s">
        <v>6870</v>
      </c>
      <c r="G5360" s="81">
        <v>1</v>
      </c>
      <c r="H5360" s="82">
        <v>170</v>
      </c>
      <c r="I5360" s="92">
        <v>0.28000000000000003</v>
      </c>
      <c r="J5360" s="78">
        <f t="shared" si="171"/>
        <v>122.39999999999999</v>
      </c>
    </row>
    <row r="5361" spans="1:10" ht="15.5">
      <c r="A5361" s="34">
        <f t="shared" si="172"/>
        <v>5357</v>
      </c>
      <c r="B5361" s="81" t="s">
        <v>186</v>
      </c>
      <c r="C5361" s="81" t="s">
        <v>10955</v>
      </c>
      <c r="D5361" s="81" t="s">
        <v>10956</v>
      </c>
      <c r="E5361" s="81">
        <v>1</v>
      </c>
      <c r="F5361" s="81" t="s">
        <v>6870</v>
      </c>
      <c r="G5361" s="81">
        <v>1</v>
      </c>
      <c r="H5361" s="82">
        <v>306</v>
      </c>
      <c r="I5361" s="92">
        <v>0.28000000000000003</v>
      </c>
      <c r="J5361" s="78">
        <f t="shared" ref="J5361:J5424" si="173">H5361*(1-I5361)</f>
        <v>220.32</v>
      </c>
    </row>
    <row r="5362" spans="1:10" ht="15.5">
      <c r="A5362" s="34">
        <f t="shared" si="172"/>
        <v>5358</v>
      </c>
      <c r="B5362" s="81" t="s">
        <v>186</v>
      </c>
      <c r="C5362" s="81" t="s">
        <v>10957</v>
      </c>
      <c r="D5362" s="81" t="s">
        <v>10958</v>
      </c>
      <c r="E5362" s="81">
        <v>1</v>
      </c>
      <c r="F5362" s="81" t="s">
        <v>6870</v>
      </c>
      <c r="G5362" s="81">
        <v>1</v>
      </c>
      <c r="H5362" s="82">
        <v>460</v>
      </c>
      <c r="I5362" s="92">
        <v>0.28000000000000003</v>
      </c>
      <c r="J5362" s="78">
        <f t="shared" si="173"/>
        <v>331.2</v>
      </c>
    </row>
    <row r="5363" spans="1:10" ht="15.5">
      <c r="A5363" s="34">
        <f t="shared" si="172"/>
        <v>5359</v>
      </c>
      <c r="B5363" s="81" t="s">
        <v>186</v>
      </c>
      <c r="C5363" s="81" t="s">
        <v>10959</v>
      </c>
      <c r="D5363" s="81" t="s">
        <v>10960</v>
      </c>
      <c r="E5363" s="81">
        <v>1</v>
      </c>
      <c r="F5363" s="81" t="s">
        <v>6870</v>
      </c>
      <c r="G5363" s="81">
        <v>1</v>
      </c>
      <c r="H5363" s="82">
        <v>460</v>
      </c>
      <c r="I5363" s="92">
        <v>0.28000000000000003</v>
      </c>
      <c r="J5363" s="78">
        <f t="shared" si="173"/>
        <v>331.2</v>
      </c>
    </row>
    <row r="5364" spans="1:10" ht="15.5">
      <c r="A5364" s="34">
        <f t="shared" si="172"/>
        <v>5360</v>
      </c>
      <c r="B5364" s="81" t="s">
        <v>186</v>
      </c>
      <c r="C5364" s="81" t="s">
        <v>10961</v>
      </c>
      <c r="D5364" s="81" t="s">
        <v>10962</v>
      </c>
      <c r="E5364" s="81">
        <v>1</v>
      </c>
      <c r="F5364" s="81" t="s">
        <v>6870</v>
      </c>
      <c r="G5364" s="81">
        <v>1</v>
      </c>
      <c r="H5364" s="82">
        <v>85</v>
      </c>
      <c r="I5364" s="92">
        <v>0.28000000000000003</v>
      </c>
      <c r="J5364" s="78">
        <f t="shared" si="173"/>
        <v>61.199999999999996</v>
      </c>
    </row>
    <row r="5365" spans="1:10" ht="15.5">
      <c r="A5365" s="34">
        <f t="shared" si="172"/>
        <v>5361</v>
      </c>
      <c r="B5365" s="81" t="s">
        <v>186</v>
      </c>
      <c r="C5365" s="81" t="s">
        <v>10963</v>
      </c>
      <c r="D5365" s="81" t="s">
        <v>10964</v>
      </c>
      <c r="E5365" s="81">
        <v>1</v>
      </c>
      <c r="F5365" s="81" t="s">
        <v>6870</v>
      </c>
      <c r="G5365" s="81">
        <v>1</v>
      </c>
      <c r="H5365" s="82">
        <v>1700</v>
      </c>
      <c r="I5365" s="92">
        <v>0.28000000000000003</v>
      </c>
      <c r="J5365" s="78">
        <f t="shared" si="173"/>
        <v>1224</v>
      </c>
    </row>
    <row r="5366" spans="1:10" ht="15.5">
      <c r="A5366" s="34">
        <f t="shared" si="172"/>
        <v>5362</v>
      </c>
      <c r="B5366" s="81" t="s">
        <v>186</v>
      </c>
      <c r="C5366" s="81" t="s">
        <v>10965</v>
      </c>
      <c r="D5366" s="81" t="s">
        <v>10966</v>
      </c>
      <c r="E5366" s="81">
        <v>1</v>
      </c>
      <c r="F5366" s="81" t="s">
        <v>6870</v>
      </c>
      <c r="G5366" s="81">
        <v>1</v>
      </c>
      <c r="H5366" s="82">
        <v>4556</v>
      </c>
      <c r="I5366" s="92">
        <v>0.28000000000000003</v>
      </c>
      <c r="J5366" s="78">
        <f t="shared" si="173"/>
        <v>3280.3199999999997</v>
      </c>
    </row>
    <row r="5367" spans="1:10" ht="15.5">
      <c r="A5367" s="34">
        <f t="shared" si="172"/>
        <v>5363</v>
      </c>
      <c r="B5367" s="81" t="s">
        <v>186</v>
      </c>
      <c r="C5367" s="81" t="s">
        <v>10967</v>
      </c>
      <c r="D5367" s="81" t="s">
        <v>10968</v>
      </c>
      <c r="E5367" s="81">
        <v>1</v>
      </c>
      <c r="F5367" s="81" t="s">
        <v>6870</v>
      </c>
      <c r="G5367" s="81">
        <v>1</v>
      </c>
      <c r="H5367" s="82">
        <v>1800</v>
      </c>
      <c r="I5367" s="92">
        <v>0.28000000000000003</v>
      </c>
      <c r="J5367" s="78">
        <f t="shared" si="173"/>
        <v>1296</v>
      </c>
    </row>
    <row r="5368" spans="1:10" ht="15.5">
      <c r="A5368" s="34">
        <f t="shared" si="172"/>
        <v>5364</v>
      </c>
      <c r="B5368" s="81" t="s">
        <v>186</v>
      </c>
      <c r="C5368" s="81" t="s">
        <v>10969</v>
      </c>
      <c r="D5368" s="81" t="s">
        <v>10970</v>
      </c>
      <c r="E5368" s="81">
        <v>1</v>
      </c>
      <c r="F5368" s="81" t="s">
        <v>6870</v>
      </c>
      <c r="G5368" s="81">
        <v>1</v>
      </c>
      <c r="H5368" s="82">
        <v>3000</v>
      </c>
      <c r="I5368" s="92">
        <v>0.28000000000000003</v>
      </c>
      <c r="J5368" s="78">
        <f t="shared" si="173"/>
        <v>2160</v>
      </c>
    </row>
    <row r="5369" spans="1:10" ht="15.5">
      <c r="A5369" s="34">
        <f t="shared" si="172"/>
        <v>5365</v>
      </c>
      <c r="B5369" s="81" t="s">
        <v>186</v>
      </c>
      <c r="C5369" s="81" t="s">
        <v>10971</v>
      </c>
      <c r="D5369" s="81" t="s">
        <v>10972</v>
      </c>
      <c r="E5369" s="81">
        <v>1</v>
      </c>
      <c r="F5369" s="81" t="s">
        <v>6870</v>
      </c>
      <c r="G5369" s="81">
        <v>1</v>
      </c>
      <c r="H5369" s="82">
        <v>3180</v>
      </c>
      <c r="I5369" s="92">
        <v>0.28000000000000003</v>
      </c>
      <c r="J5369" s="78">
        <f t="shared" si="173"/>
        <v>2289.6</v>
      </c>
    </row>
    <row r="5370" spans="1:10" ht="15.5">
      <c r="A5370" s="34">
        <f t="shared" si="172"/>
        <v>5366</v>
      </c>
      <c r="B5370" s="81" t="s">
        <v>186</v>
      </c>
      <c r="C5370" s="81" t="s">
        <v>10973</v>
      </c>
      <c r="D5370" s="81" t="s">
        <v>10974</v>
      </c>
      <c r="E5370" s="81">
        <v>1</v>
      </c>
      <c r="F5370" s="81" t="s">
        <v>6870</v>
      </c>
      <c r="G5370" s="81">
        <v>1</v>
      </c>
      <c r="H5370" s="82">
        <v>3000</v>
      </c>
      <c r="I5370" s="92">
        <v>0.28000000000000003</v>
      </c>
      <c r="J5370" s="78">
        <f t="shared" si="173"/>
        <v>2160</v>
      </c>
    </row>
    <row r="5371" spans="1:10" ht="15.5">
      <c r="A5371" s="34">
        <f t="shared" si="172"/>
        <v>5367</v>
      </c>
      <c r="B5371" s="81" t="s">
        <v>186</v>
      </c>
      <c r="C5371" s="81" t="s">
        <v>10975</v>
      </c>
      <c r="D5371" s="81" t="s">
        <v>10976</v>
      </c>
      <c r="E5371" s="81">
        <v>1</v>
      </c>
      <c r="F5371" s="81" t="s">
        <v>6870</v>
      </c>
      <c r="G5371" s="81">
        <v>1</v>
      </c>
      <c r="H5371" s="82">
        <v>3180</v>
      </c>
      <c r="I5371" s="92">
        <v>0.28000000000000003</v>
      </c>
      <c r="J5371" s="78">
        <f t="shared" si="173"/>
        <v>2289.6</v>
      </c>
    </row>
    <row r="5372" spans="1:10" ht="15.5">
      <c r="A5372" s="34">
        <f t="shared" si="172"/>
        <v>5368</v>
      </c>
      <c r="B5372" s="81" t="s">
        <v>186</v>
      </c>
      <c r="C5372" s="81" t="s">
        <v>10977</v>
      </c>
      <c r="D5372" s="81" t="s">
        <v>10978</v>
      </c>
      <c r="E5372" s="81">
        <v>1</v>
      </c>
      <c r="F5372" s="81" t="s">
        <v>6870</v>
      </c>
      <c r="G5372" s="81">
        <v>1</v>
      </c>
      <c r="H5372" s="82">
        <v>1700</v>
      </c>
      <c r="I5372" s="92">
        <v>0.28000000000000003</v>
      </c>
      <c r="J5372" s="78">
        <f t="shared" si="173"/>
        <v>1224</v>
      </c>
    </row>
    <row r="5373" spans="1:10" ht="15.5">
      <c r="A5373" s="34">
        <f t="shared" si="172"/>
        <v>5369</v>
      </c>
      <c r="B5373" s="81" t="s">
        <v>186</v>
      </c>
      <c r="C5373" s="81" t="s">
        <v>10979</v>
      </c>
      <c r="D5373" s="81" t="s">
        <v>10980</v>
      </c>
      <c r="E5373" s="81">
        <v>1</v>
      </c>
      <c r="F5373" s="81" t="s">
        <v>6870</v>
      </c>
      <c r="G5373" s="81">
        <v>1</v>
      </c>
      <c r="H5373" s="82">
        <v>6078</v>
      </c>
      <c r="I5373" s="92">
        <v>0.28000000000000003</v>
      </c>
      <c r="J5373" s="78">
        <f t="shared" si="173"/>
        <v>4376.16</v>
      </c>
    </row>
    <row r="5374" spans="1:10" ht="15.5">
      <c r="A5374" s="34">
        <f t="shared" si="172"/>
        <v>5370</v>
      </c>
      <c r="B5374" s="81" t="s">
        <v>186</v>
      </c>
      <c r="C5374" s="81" t="s">
        <v>10981</v>
      </c>
      <c r="D5374" s="81" t="s">
        <v>10982</v>
      </c>
      <c r="E5374" s="81">
        <v>1</v>
      </c>
      <c r="F5374" s="81" t="s">
        <v>6870</v>
      </c>
      <c r="G5374" s="81">
        <v>1</v>
      </c>
      <c r="H5374" s="82">
        <v>1800</v>
      </c>
      <c r="I5374" s="92">
        <v>0.28000000000000003</v>
      </c>
      <c r="J5374" s="78">
        <f t="shared" si="173"/>
        <v>1296</v>
      </c>
    </row>
    <row r="5375" spans="1:10" ht="15.5">
      <c r="A5375" s="34">
        <f t="shared" si="172"/>
        <v>5371</v>
      </c>
      <c r="B5375" s="81" t="s">
        <v>186</v>
      </c>
      <c r="C5375" s="81" t="s">
        <v>10983</v>
      </c>
      <c r="D5375" s="81" t="s">
        <v>10984</v>
      </c>
      <c r="E5375" s="81">
        <v>1</v>
      </c>
      <c r="F5375" s="81" t="s">
        <v>6870</v>
      </c>
      <c r="G5375" s="81">
        <v>1</v>
      </c>
      <c r="H5375" s="82">
        <v>3000</v>
      </c>
      <c r="I5375" s="92">
        <v>0.28000000000000003</v>
      </c>
      <c r="J5375" s="78">
        <f t="shared" si="173"/>
        <v>2160</v>
      </c>
    </row>
    <row r="5376" spans="1:10" ht="15.5">
      <c r="A5376" s="34">
        <f t="shared" si="172"/>
        <v>5372</v>
      </c>
      <c r="B5376" s="81" t="s">
        <v>186</v>
      </c>
      <c r="C5376" s="81" t="s">
        <v>10985</v>
      </c>
      <c r="D5376" s="81" t="s">
        <v>10986</v>
      </c>
      <c r="E5376" s="81">
        <v>1</v>
      </c>
      <c r="F5376" s="81" t="s">
        <v>6870</v>
      </c>
      <c r="G5376" s="81">
        <v>1</v>
      </c>
      <c r="H5376" s="82">
        <v>7246</v>
      </c>
      <c r="I5376" s="92">
        <v>0.28000000000000003</v>
      </c>
      <c r="J5376" s="78">
        <f t="shared" si="173"/>
        <v>5217.12</v>
      </c>
    </row>
    <row r="5377" spans="1:10" ht="15.5">
      <c r="A5377" s="34">
        <f t="shared" si="172"/>
        <v>5373</v>
      </c>
      <c r="B5377" s="81" t="s">
        <v>186</v>
      </c>
      <c r="C5377" s="81" t="s">
        <v>10987</v>
      </c>
      <c r="D5377" s="81" t="s">
        <v>10988</v>
      </c>
      <c r="E5377" s="81">
        <v>1</v>
      </c>
      <c r="F5377" s="81" t="s">
        <v>6870</v>
      </c>
      <c r="G5377" s="81">
        <v>1</v>
      </c>
      <c r="H5377" s="82">
        <v>3180</v>
      </c>
      <c r="I5377" s="92">
        <v>0.28000000000000003</v>
      </c>
      <c r="J5377" s="78">
        <f t="shared" si="173"/>
        <v>2289.6</v>
      </c>
    </row>
    <row r="5378" spans="1:10" ht="15.5">
      <c r="A5378" s="34">
        <f t="shared" si="172"/>
        <v>5374</v>
      </c>
      <c r="B5378" s="81" t="s">
        <v>186</v>
      </c>
      <c r="C5378" s="81" t="s">
        <v>10989</v>
      </c>
      <c r="D5378" s="81" t="s">
        <v>10990</v>
      </c>
      <c r="E5378" s="81">
        <v>1</v>
      </c>
      <c r="F5378" s="81" t="s">
        <v>6870</v>
      </c>
      <c r="G5378" s="81">
        <v>1</v>
      </c>
      <c r="H5378" s="82">
        <v>35</v>
      </c>
      <c r="I5378" s="92">
        <v>0.28000000000000003</v>
      </c>
      <c r="J5378" s="78">
        <f t="shared" si="173"/>
        <v>25.2</v>
      </c>
    </row>
    <row r="5379" spans="1:10" ht="15.5">
      <c r="A5379" s="34">
        <f t="shared" si="172"/>
        <v>5375</v>
      </c>
      <c r="B5379" s="81" t="s">
        <v>186</v>
      </c>
      <c r="C5379" s="81" t="s">
        <v>10991</v>
      </c>
      <c r="D5379" s="81" t="s">
        <v>10992</v>
      </c>
      <c r="E5379" s="81">
        <v>1</v>
      </c>
      <c r="F5379" s="81" t="s">
        <v>6870</v>
      </c>
      <c r="G5379" s="81">
        <v>1</v>
      </c>
      <c r="H5379" s="82">
        <v>204</v>
      </c>
      <c r="I5379" s="92">
        <v>0.28000000000000003</v>
      </c>
      <c r="J5379" s="78">
        <f t="shared" si="173"/>
        <v>146.88</v>
      </c>
    </row>
    <row r="5380" spans="1:10" ht="15.5">
      <c r="A5380" s="34">
        <f t="shared" si="172"/>
        <v>5376</v>
      </c>
      <c r="B5380" s="81" t="s">
        <v>186</v>
      </c>
      <c r="C5380" s="81" t="s">
        <v>10993</v>
      </c>
      <c r="D5380" s="81" t="s">
        <v>10994</v>
      </c>
      <c r="E5380" s="81">
        <v>1</v>
      </c>
      <c r="F5380" s="81" t="s">
        <v>6870</v>
      </c>
      <c r="G5380" s="81">
        <v>1</v>
      </c>
      <c r="H5380" s="82">
        <v>306</v>
      </c>
      <c r="I5380" s="92">
        <v>0.28000000000000003</v>
      </c>
      <c r="J5380" s="78">
        <f t="shared" si="173"/>
        <v>220.32</v>
      </c>
    </row>
    <row r="5381" spans="1:10" ht="29">
      <c r="A5381" s="34">
        <f t="shared" si="172"/>
        <v>5377</v>
      </c>
      <c r="B5381" s="81" t="s">
        <v>186</v>
      </c>
      <c r="C5381" s="81" t="s">
        <v>10995</v>
      </c>
      <c r="D5381" s="81" t="s">
        <v>10996</v>
      </c>
      <c r="E5381" s="81">
        <v>1</v>
      </c>
      <c r="F5381" s="81" t="s">
        <v>6870</v>
      </c>
      <c r="G5381" s="81">
        <v>1</v>
      </c>
      <c r="H5381" s="82">
        <v>1420</v>
      </c>
      <c r="I5381" s="92">
        <v>0.28000000000000003</v>
      </c>
      <c r="J5381" s="78">
        <f t="shared" si="173"/>
        <v>1022.4</v>
      </c>
    </row>
    <row r="5382" spans="1:10" ht="29">
      <c r="A5382" s="34">
        <f t="shared" si="172"/>
        <v>5378</v>
      </c>
      <c r="B5382" s="81" t="s">
        <v>186</v>
      </c>
      <c r="C5382" s="81" t="s">
        <v>10997</v>
      </c>
      <c r="D5382" s="81" t="s">
        <v>10998</v>
      </c>
      <c r="E5382" s="81">
        <v>1</v>
      </c>
      <c r="F5382" s="81" t="s">
        <v>6870</v>
      </c>
      <c r="G5382" s="81">
        <v>1</v>
      </c>
      <c r="H5382" s="82">
        <v>1642</v>
      </c>
      <c r="I5382" s="92">
        <v>0.28000000000000003</v>
      </c>
      <c r="J5382" s="78">
        <f t="shared" si="173"/>
        <v>1182.24</v>
      </c>
    </row>
    <row r="5383" spans="1:10" ht="29">
      <c r="A5383" s="34">
        <f t="shared" si="172"/>
        <v>5379</v>
      </c>
      <c r="B5383" s="81" t="s">
        <v>186</v>
      </c>
      <c r="C5383" s="81" t="s">
        <v>10999</v>
      </c>
      <c r="D5383" s="81" t="s">
        <v>11000</v>
      </c>
      <c r="E5383" s="81">
        <v>1</v>
      </c>
      <c r="F5383" s="81" t="s">
        <v>6870</v>
      </c>
      <c r="G5383" s="81">
        <v>1</v>
      </c>
      <c r="H5383" s="82">
        <v>1987</v>
      </c>
      <c r="I5383" s="92">
        <v>0.28000000000000003</v>
      </c>
      <c r="J5383" s="78">
        <f t="shared" si="173"/>
        <v>1430.6399999999999</v>
      </c>
    </row>
    <row r="5384" spans="1:10" ht="29">
      <c r="A5384" s="34">
        <f t="shared" si="172"/>
        <v>5380</v>
      </c>
      <c r="B5384" s="81" t="s">
        <v>186</v>
      </c>
      <c r="C5384" s="81" t="s">
        <v>11001</v>
      </c>
      <c r="D5384" s="81" t="s">
        <v>11002</v>
      </c>
      <c r="E5384" s="81">
        <v>1</v>
      </c>
      <c r="F5384" s="81" t="s">
        <v>6870</v>
      </c>
      <c r="G5384" s="81">
        <v>1</v>
      </c>
      <c r="H5384" s="82">
        <v>2816</v>
      </c>
      <c r="I5384" s="92">
        <v>0.28000000000000003</v>
      </c>
      <c r="J5384" s="78">
        <f t="shared" si="173"/>
        <v>2027.52</v>
      </c>
    </row>
    <row r="5385" spans="1:10" ht="15.5">
      <c r="A5385" s="34">
        <f t="shared" si="172"/>
        <v>5381</v>
      </c>
      <c r="B5385" s="81" t="s">
        <v>186</v>
      </c>
      <c r="C5385" s="81" t="s">
        <v>11003</v>
      </c>
      <c r="D5385" s="81" t="s">
        <v>11004</v>
      </c>
      <c r="E5385" s="81">
        <v>1</v>
      </c>
      <c r="F5385" s="81" t="s">
        <v>6870</v>
      </c>
      <c r="G5385" s="81">
        <v>1</v>
      </c>
      <c r="H5385" s="82">
        <v>750.5</v>
      </c>
      <c r="I5385" s="92">
        <v>0.28000000000000003</v>
      </c>
      <c r="J5385" s="78">
        <f t="shared" si="173"/>
        <v>540.36</v>
      </c>
    </row>
    <row r="5386" spans="1:10" ht="15.5">
      <c r="A5386" s="34">
        <f t="shared" si="172"/>
        <v>5382</v>
      </c>
      <c r="B5386" s="81" t="s">
        <v>186</v>
      </c>
      <c r="C5386" s="81" t="s">
        <v>11005</v>
      </c>
      <c r="D5386" s="81" t="s">
        <v>11006</v>
      </c>
      <c r="E5386" s="81">
        <v>1</v>
      </c>
      <c r="F5386" s="81" t="s">
        <v>6870</v>
      </c>
      <c r="G5386" s="81">
        <v>1</v>
      </c>
      <c r="H5386" s="82">
        <v>886.5</v>
      </c>
      <c r="I5386" s="92">
        <v>0.28000000000000003</v>
      </c>
      <c r="J5386" s="78">
        <f t="shared" si="173"/>
        <v>638.28</v>
      </c>
    </row>
    <row r="5387" spans="1:10" ht="15.5">
      <c r="A5387" s="34">
        <f t="shared" si="172"/>
        <v>5383</v>
      </c>
      <c r="B5387" s="81" t="s">
        <v>186</v>
      </c>
      <c r="C5387" s="81" t="s">
        <v>11007</v>
      </c>
      <c r="D5387" s="81" t="s">
        <v>11008</v>
      </c>
      <c r="E5387" s="81">
        <v>1</v>
      </c>
      <c r="F5387" s="81" t="s">
        <v>6870</v>
      </c>
      <c r="G5387" s="81">
        <v>1</v>
      </c>
      <c r="H5387" s="82">
        <v>70</v>
      </c>
      <c r="I5387" s="92">
        <v>0.28000000000000003</v>
      </c>
      <c r="J5387" s="78">
        <f t="shared" si="173"/>
        <v>50.4</v>
      </c>
    </row>
    <row r="5388" spans="1:10" ht="15.5">
      <c r="A5388" s="34">
        <f t="shared" si="172"/>
        <v>5384</v>
      </c>
      <c r="B5388" s="81" t="s">
        <v>186</v>
      </c>
      <c r="C5388" s="81" t="s">
        <v>11009</v>
      </c>
      <c r="D5388" s="81" t="s">
        <v>11010</v>
      </c>
      <c r="E5388" s="81">
        <v>1</v>
      </c>
      <c r="F5388" s="81" t="s">
        <v>6870</v>
      </c>
      <c r="G5388" s="81">
        <v>1</v>
      </c>
      <c r="H5388" s="82">
        <v>237.6</v>
      </c>
      <c r="I5388" s="92">
        <v>0.28000000000000003</v>
      </c>
      <c r="J5388" s="78">
        <f t="shared" si="173"/>
        <v>171.072</v>
      </c>
    </row>
    <row r="5389" spans="1:10" ht="29">
      <c r="A5389" s="34">
        <f t="shared" si="172"/>
        <v>5385</v>
      </c>
      <c r="B5389" s="81" t="s">
        <v>186</v>
      </c>
      <c r="C5389" s="81" t="s">
        <v>11011</v>
      </c>
      <c r="D5389" s="81" t="s">
        <v>11012</v>
      </c>
      <c r="E5389" s="81">
        <v>1</v>
      </c>
      <c r="F5389" s="81" t="s">
        <v>6870</v>
      </c>
      <c r="G5389" s="81">
        <v>1</v>
      </c>
      <c r="H5389" s="82">
        <v>1312</v>
      </c>
      <c r="I5389" s="92">
        <v>0.28000000000000003</v>
      </c>
      <c r="J5389" s="78">
        <f t="shared" si="173"/>
        <v>944.64</v>
      </c>
    </row>
    <row r="5390" spans="1:10" ht="29">
      <c r="A5390" s="34">
        <f t="shared" si="172"/>
        <v>5386</v>
      </c>
      <c r="B5390" s="81" t="s">
        <v>186</v>
      </c>
      <c r="C5390" s="81" t="s">
        <v>11013</v>
      </c>
      <c r="D5390" s="81" t="s">
        <v>11014</v>
      </c>
      <c r="E5390" s="81">
        <v>1</v>
      </c>
      <c r="F5390" s="81" t="s">
        <v>6870</v>
      </c>
      <c r="G5390" s="81">
        <v>1</v>
      </c>
      <c r="H5390" s="82">
        <v>2689</v>
      </c>
      <c r="I5390" s="92">
        <v>0.28000000000000003</v>
      </c>
      <c r="J5390" s="78">
        <f t="shared" si="173"/>
        <v>1936.08</v>
      </c>
    </row>
    <row r="5391" spans="1:10" ht="15.5">
      <c r="A5391" s="34">
        <f t="shared" si="172"/>
        <v>5387</v>
      </c>
      <c r="B5391" s="81" t="s">
        <v>186</v>
      </c>
      <c r="C5391" s="81" t="s">
        <v>11015</v>
      </c>
      <c r="D5391" s="81" t="s">
        <v>11016</v>
      </c>
      <c r="E5391" s="81">
        <v>1</v>
      </c>
      <c r="F5391" s="81" t="s">
        <v>6870</v>
      </c>
      <c r="G5391" s="81">
        <v>1</v>
      </c>
      <c r="H5391" s="82">
        <v>716.7</v>
      </c>
      <c r="I5391" s="92">
        <v>0.28000000000000003</v>
      </c>
      <c r="J5391" s="78">
        <f t="shared" si="173"/>
        <v>516.024</v>
      </c>
    </row>
    <row r="5392" spans="1:10" ht="29">
      <c r="A5392" s="34">
        <f t="shared" si="172"/>
        <v>5388</v>
      </c>
      <c r="B5392" s="81" t="s">
        <v>186</v>
      </c>
      <c r="C5392" s="81" t="s">
        <v>11017</v>
      </c>
      <c r="D5392" s="81" t="s">
        <v>11018</v>
      </c>
      <c r="E5392" s="81">
        <v>1</v>
      </c>
      <c r="F5392" s="81" t="s">
        <v>6870</v>
      </c>
      <c r="G5392" s="81">
        <v>1</v>
      </c>
      <c r="H5392" s="82">
        <v>206</v>
      </c>
      <c r="I5392" s="92">
        <v>0.28000000000000003</v>
      </c>
      <c r="J5392" s="78">
        <f t="shared" si="173"/>
        <v>148.32</v>
      </c>
    </row>
    <row r="5393" spans="1:10" ht="15.5">
      <c r="A5393" s="34">
        <f t="shared" si="172"/>
        <v>5389</v>
      </c>
      <c r="B5393" s="81" t="s">
        <v>186</v>
      </c>
      <c r="C5393" s="81" t="s">
        <v>11019</v>
      </c>
      <c r="D5393" s="81" t="s">
        <v>11020</v>
      </c>
      <c r="E5393" s="81">
        <v>1</v>
      </c>
      <c r="F5393" s="81" t="s">
        <v>6870</v>
      </c>
      <c r="G5393" s="81">
        <v>1</v>
      </c>
      <c r="H5393" s="82">
        <v>226.5</v>
      </c>
      <c r="I5393" s="92">
        <v>0.28000000000000003</v>
      </c>
      <c r="J5393" s="78">
        <f t="shared" si="173"/>
        <v>163.07999999999998</v>
      </c>
    </row>
    <row r="5394" spans="1:10" ht="15.5">
      <c r="A5394" s="34">
        <f t="shared" si="172"/>
        <v>5390</v>
      </c>
      <c r="B5394" s="81" t="s">
        <v>186</v>
      </c>
      <c r="C5394" s="81" t="s">
        <v>11021</v>
      </c>
      <c r="D5394" s="81" t="s">
        <v>11022</v>
      </c>
      <c r="E5394" s="81">
        <v>1</v>
      </c>
      <c r="F5394" s="81" t="s">
        <v>6870</v>
      </c>
      <c r="G5394" s="81">
        <v>1</v>
      </c>
      <c r="H5394" s="82">
        <v>2819</v>
      </c>
      <c r="I5394" s="92">
        <v>0.28000000000000003</v>
      </c>
      <c r="J5394" s="78">
        <f t="shared" si="173"/>
        <v>2029.6799999999998</v>
      </c>
    </row>
    <row r="5395" spans="1:10" ht="29">
      <c r="A5395" s="34">
        <f t="shared" si="172"/>
        <v>5391</v>
      </c>
      <c r="B5395" s="81" t="s">
        <v>186</v>
      </c>
      <c r="C5395" s="81" t="s">
        <v>11023</v>
      </c>
      <c r="D5395" s="81" t="s">
        <v>11024</v>
      </c>
      <c r="E5395" s="81">
        <v>1</v>
      </c>
      <c r="F5395" s="81" t="s">
        <v>6870</v>
      </c>
      <c r="G5395" s="81">
        <v>1</v>
      </c>
      <c r="H5395" s="82">
        <v>1750</v>
      </c>
      <c r="I5395" s="92">
        <v>0.28000000000000003</v>
      </c>
      <c r="J5395" s="78">
        <f t="shared" si="173"/>
        <v>1260</v>
      </c>
    </row>
    <row r="5396" spans="1:10" ht="15.5">
      <c r="A5396" s="34">
        <f t="shared" si="172"/>
        <v>5392</v>
      </c>
      <c r="B5396" s="81" t="s">
        <v>186</v>
      </c>
      <c r="C5396" s="81" t="s">
        <v>11025</v>
      </c>
      <c r="D5396" s="81" t="s">
        <v>11026</v>
      </c>
      <c r="E5396" s="81">
        <v>1</v>
      </c>
      <c r="F5396" s="81" t="s">
        <v>6870</v>
      </c>
      <c r="G5396" s="81">
        <v>1</v>
      </c>
      <c r="H5396" s="82">
        <v>659</v>
      </c>
      <c r="I5396" s="92">
        <v>0.28000000000000003</v>
      </c>
      <c r="J5396" s="78">
        <f t="shared" si="173"/>
        <v>474.47999999999996</v>
      </c>
    </row>
    <row r="5397" spans="1:10" ht="15.5">
      <c r="A5397" s="34">
        <f t="shared" si="172"/>
        <v>5393</v>
      </c>
      <c r="B5397" s="81" t="s">
        <v>2032</v>
      </c>
      <c r="C5397" s="81" t="s">
        <v>11184</v>
      </c>
      <c r="D5397" s="81" t="s">
        <v>11185</v>
      </c>
      <c r="E5397" s="81">
        <v>1</v>
      </c>
      <c r="F5397" s="81" t="s">
        <v>6870</v>
      </c>
      <c r="G5397" s="81">
        <v>1</v>
      </c>
      <c r="H5397" s="83">
        <v>42.5</v>
      </c>
      <c r="I5397" s="92">
        <v>0.45</v>
      </c>
      <c r="J5397" s="84">
        <f t="shared" si="173"/>
        <v>23.375000000000004</v>
      </c>
    </row>
    <row r="5398" spans="1:10" ht="15.5">
      <c r="A5398" s="34">
        <f t="shared" si="172"/>
        <v>5394</v>
      </c>
      <c r="B5398" s="81" t="s">
        <v>2032</v>
      </c>
      <c r="C5398" s="81" t="s">
        <v>11186</v>
      </c>
      <c r="D5398" s="81" t="s">
        <v>11187</v>
      </c>
      <c r="E5398" s="81">
        <v>1</v>
      </c>
      <c r="F5398" s="81" t="s">
        <v>6870</v>
      </c>
      <c r="G5398" s="81">
        <v>1</v>
      </c>
      <c r="H5398" s="83">
        <v>132.5</v>
      </c>
      <c r="I5398" s="92">
        <v>0.45</v>
      </c>
      <c r="J5398" s="84">
        <f t="shared" si="173"/>
        <v>72.875</v>
      </c>
    </row>
    <row r="5399" spans="1:10" ht="15.5">
      <c r="A5399" s="34">
        <f t="shared" ref="A5399:A5462" si="174">SUM(A5398+1)</f>
        <v>5395</v>
      </c>
      <c r="B5399" s="81" t="s">
        <v>2032</v>
      </c>
      <c r="C5399" s="81" t="s">
        <v>11188</v>
      </c>
      <c r="D5399" s="81" t="s">
        <v>11189</v>
      </c>
      <c r="E5399" s="81">
        <v>1</v>
      </c>
      <c r="F5399" s="81" t="s">
        <v>6870</v>
      </c>
      <c r="G5399" s="81">
        <v>1</v>
      </c>
      <c r="H5399" s="83">
        <v>170</v>
      </c>
      <c r="I5399" s="92">
        <v>0.45</v>
      </c>
      <c r="J5399" s="84">
        <f t="shared" si="173"/>
        <v>93.500000000000014</v>
      </c>
    </row>
    <row r="5400" spans="1:10" ht="15.5">
      <c r="A5400" s="34">
        <f t="shared" si="174"/>
        <v>5396</v>
      </c>
      <c r="B5400" s="81" t="s">
        <v>2032</v>
      </c>
      <c r="C5400" s="81" t="s">
        <v>11190</v>
      </c>
      <c r="D5400" s="81" t="s">
        <v>11191</v>
      </c>
      <c r="E5400" s="81">
        <v>1</v>
      </c>
      <c r="F5400" s="81" t="s">
        <v>6870</v>
      </c>
      <c r="G5400" s="81">
        <v>1</v>
      </c>
      <c r="H5400" s="83">
        <v>32.5</v>
      </c>
      <c r="I5400" s="92">
        <v>0.45</v>
      </c>
      <c r="J5400" s="84">
        <f t="shared" si="173"/>
        <v>17.875</v>
      </c>
    </row>
    <row r="5401" spans="1:10" ht="15.5">
      <c r="A5401" s="34">
        <f t="shared" si="174"/>
        <v>5397</v>
      </c>
      <c r="B5401" s="81" t="s">
        <v>2032</v>
      </c>
      <c r="C5401" s="81" t="s">
        <v>11192</v>
      </c>
      <c r="D5401" s="81" t="s">
        <v>11193</v>
      </c>
      <c r="E5401" s="81">
        <v>1</v>
      </c>
      <c r="F5401" s="81" t="s">
        <v>6870</v>
      </c>
      <c r="G5401" s="81">
        <v>1</v>
      </c>
      <c r="H5401" s="83">
        <v>92.5</v>
      </c>
      <c r="I5401" s="92">
        <v>0.45</v>
      </c>
      <c r="J5401" s="84">
        <f t="shared" si="173"/>
        <v>50.875000000000007</v>
      </c>
    </row>
    <row r="5402" spans="1:10" ht="15.5">
      <c r="A5402" s="34">
        <f t="shared" si="174"/>
        <v>5398</v>
      </c>
      <c r="B5402" s="81" t="s">
        <v>2032</v>
      </c>
      <c r="C5402" s="81" t="s">
        <v>11194</v>
      </c>
      <c r="D5402" s="81" t="s">
        <v>11195</v>
      </c>
      <c r="E5402" s="81">
        <v>1</v>
      </c>
      <c r="F5402" s="81" t="s">
        <v>6870</v>
      </c>
      <c r="G5402" s="81">
        <v>1</v>
      </c>
      <c r="H5402" s="83">
        <v>117.5</v>
      </c>
      <c r="I5402" s="92">
        <v>0.45</v>
      </c>
      <c r="J5402" s="84">
        <f t="shared" si="173"/>
        <v>64.625</v>
      </c>
    </row>
    <row r="5403" spans="1:10" ht="15.5">
      <c r="A5403" s="34">
        <f t="shared" si="174"/>
        <v>5399</v>
      </c>
      <c r="B5403" s="81" t="s">
        <v>2032</v>
      </c>
      <c r="C5403" s="81" t="s">
        <v>11196</v>
      </c>
      <c r="D5403" s="81" t="s">
        <v>11197</v>
      </c>
      <c r="E5403" s="81">
        <v>1</v>
      </c>
      <c r="F5403" s="81" t="s">
        <v>6870</v>
      </c>
      <c r="G5403" s="81">
        <v>1</v>
      </c>
      <c r="H5403" s="83">
        <v>787.5</v>
      </c>
      <c r="I5403" s="92">
        <v>0.45</v>
      </c>
      <c r="J5403" s="84">
        <f t="shared" si="173"/>
        <v>433.12500000000006</v>
      </c>
    </row>
    <row r="5404" spans="1:10" ht="15.5">
      <c r="A5404" s="34">
        <f t="shared" si="174"/>
        <v>5400</v>
      </c>
      <c r="B5404" s="81" t="s">
        <v>2032</v>
      </c>
      <c r="C5404" s="81" t="s">
        <v>11198</v>
      </c>
      <c r="D5404" s="81" t="s">
        <v>11199</v>
      </c>
      <c r="E5404" s="81">
        <v>1</v>
      </c>
      <c r="F5404" s="81" t="s">
        <v>6870</v>
      </c>
      <c r="G5404" s="81">
        <v>1</v>
      </c>
      <c r="H5404" s="83">
        <v>1152.5</v>
      </c>
      <c r="I5404" s="92">
        <v>0.45</v>
      </c>
      <c r="J5404" s="84">
        <f t="shared" si="173"/>
        <v>633.875</v>
      </c>
    </row>
    <row r="5405" spans="1:10" ht="15.5">
      <c r="A5405" s="34">
        <f t="shared" si="174"/>
        <v>5401</v>
      </c>
      <c r="B5405" s="81" t="s">
        <v>2032</v>
      </c>
      <c r="C5405" s="81" t="s">
        <v>11200</v>
      </c>
      <c r="D5405" s="81" t="s">
        <v>11201</v>
      </c>
      <c r="E5405" s="81">
        <v>1</v>
      </c>
      <c r="F5405" s="81" t="s">
        <v>6870</v>
      </c>
      <c r="G5405" s="81">
        <v>1</v>
      </c>
      <c r="H5405" s="83">
        <v>75</v>
      </c>
      <c r="I5405" s="92">
        <v>0.45</v>
      </c>
      <c r="J5405" s="84">
        <f t="shared" si="173"/>
        <v>41.25</v>
      </c>
    </row>
    <row r="5406" spans="1:10" ht="15.5">
      <c r="A5406" s="34">
        <f t="shared" si="174"/>
        <v>5402</v>
      </c>
      <c r="B5406" s="81" t="s">
        <v>2032</v>
      </c>
      <c r="C5406" s="81" t="s">
        <v>11202</v>
      </c>
      <c r="D5406" s="81" t="s">
        <v>2543</v>
      </c>
      <c r="E5406" s="81">
        <v>1</v>
      </c>
      <c r="F5406" s="81" t="s">
        <v>6870</v>
      </c>
      <c r="G5406" s="81">
        <v>1</v>
      </c>
      <c r="H5406" s="83">
        <v>210</v>
      </c>
      <c r="I5406" s="92">
        <v>0.45</v>
      </c>
      <c r="J5406" s="84">
        <f t="shared" si="173"/>
        <v>115.50000000000001</v>
      </c>
    </row>
    <row r="5407" spans="1:10" ht="15.5">
      <c r="A5407" s="34">
        <f t="shared" si="174"/>
        <v>5403</v>
      </c>
      <c r="B5407" s="81" t="s">
        <v>2032</v>
      </c>
      <c r="C5407" s="81" t="s">
        <v>11203</v>
      </c>
      <c r="D5407" s="81" t="s">
        <v>11204</v>
      </c>
      <c r="E5407" s="81">
        <v>1</v>
      </c>
      <c r="F5407" s="81" t="s">
        <v>6870</v>
      </c>
      <c r="G5407" s="81">
        <v>1</v>
      </c>
      <c r="H5407" s="83">
        <v>120</v>
      </c>
      <c r="I5407" s="92">
        <v>0.45</v>
      </c>
      <c r="J5407" s="84">
        <f t="shared" si="173"/>
        <v>66</v>
      </c>
    </row>
    <row r="5408" spans="1:10" ht="15.5">
      <c r="A5408" s="34">
        <f t="shared" si="174"/>
        <v>5404</v>
      </c>
      <c r="B5408" s="81" t="s">
        <v>2032</v>
      </c>
      <c r="C5408" s="81" t="s">
        <v>11205</v>
      </c>
      <c r="D5408" s="81" t="s">
        <v>11206</v>
      </c>
      <c r="E5408" s="81">
        <v>1</v>
      </c>
      <c r="F5408" s="81" t="s">
        <v>6870</v>
      </c>
      <c r="G5408" s="81">
        <v>1</v>
      </c>
      <c r="H5408" s="83">
        <v>157.5</v>
      </c>
      <c r="I5408" s="92">
        <v>0.45</v>
      </c>
      <c r="J5408" s="84">
        <f t="shared" si="173"/>
        <v>86.625</v>
      </c>
    </row>
    <row r="5409" spans="1:10" ht="15.5">
      <c r="A5409" s="34">
        <f t="shared" si="174"/>
        <v>5405</v>
      </c>
      <c r="B5409" s="81" t="s">
        <v>2032</v>
      </c>
      <c r="C5409" s="81" t="s">
        <v>11207</v>
      </c>
      <c r="D5409" s="81" t="s">
        <v>11208</v>
      </c>
      <c r="E5409" s="81">
        <v>1</v>
      </c>
      <c r="F5409" s="81" t="s">
        <v>6870</v>
      </c>
      <c r="G5409" s="81">
        <v>1</v>
      </c>
      <c r="H5409" s="83">
        <v>61.25</v>
      </c>
      <c r="I5409" s="92">
        <v>0.45</v>
      </c>
      <c r="J5409" s="84">
        <f t="shared" si="173"/>
        <v>33.6875</v>
      </c>
    </row>
    <row r="5410" spans="1:10" ht="15.5">
      <c r="A5410" s="34">
        <f t="shared" si="174"/>
        <v>5406</v>
      </c>
      <c r="B5410" s="81" t="s">
        <v>2032</v>
      </c>
      <c r="C5410" s="81" t="s">
        <v>11209</v>
      </c>
      <c r="D5410" s="81" t="s">
        <v>11210</v>
      </c>
      <c r="E5410" s="81">
        <v>1</v>
      </c>
      <c r="F5410" s="81" t="s">
        <v>6870</v>
      </c>
      <c r="G5410" s="81">
        <v>1</v>
      </c>
      <c r="H5410" s="83">
        <v>85</v>
      </c>
      <c r="I5410" s="92">
        <v>0.45</v>
      </c>
      <c r="J5410" s="84">
        <f t="shared" si="173"/>
        <v>46.750000000000007</v>
      </c>
    </row>
    <row r="5411" spans="1:10" ht="15.5">
      <c r="A5411" s="34">
        <f t="shared" si="174"/>
        <v>5407</v>
      </c>
      <c r="B5411" s="81" t="s">
        <v>2032</v>
      </c>
      <c r="C5411" s="81" t="s">
        <v>11211</v>
      </c>
      <c r="D5411" s="81" t="s">
        <v>11212</v>
      </c>
      <c r="E5411" s="81">
        <v>1</v>
      </c>
      <c r="F5411" s="81" t="s">
        <v>6870</v>
      </c>
      <c r="G5411" s="81">
        <v>1</v>
      </c>
      <c r="H5411" s="83">
        <v>2970</v>
      </c>
      <c r="I5411" s="92">
        <v>0.45</v>
      </c>
      <c r="J5411" s="84">
        <f t="shared" si="173"/>
        <v>1633.5000000000002</v>
      </c>
    </row>
    <row r="5412" spans="1:10" ht="15.5">
      <c r="A5412" s="34">
        <f t="shared" si="174"/>
        <v>5408</v>
      </c>
      <c r="B5412" s="81" t="s">
        <v>2032</v>
      </c>
      <c r="C5412" s="81" t="s">
        <v>11213</v>
      </c>
      <c r="D5412" s="81" t="s">
        <v>11214</v>
      </c>
      <c r="E5412" s="81">
        <v>1</v>
      </c>
      <c r="F5412" s="81" t="s">
        <v>6870</v>
      </c>
      <c r="G5412" s="81">
        <v>1</v>
      </c>
      <c r="H5412" s="83">
        <v>115</v>
      </c>
      <c r="I5412" s="92">
        <v>0.45</v>
      </c>
      <c r="J5412" s="84">
        <f t="shared" si="173"/>
        <v>63.250000000000007</v>
      </c>
    </row>
    <row r="5413" spans="1:10" ht="15.5">
      <c r="A5413" s="34">
        <f t="shared" si="174"/>
        <v>5409</v>
      </c>
      <c r="B5413" s="81" t="s">
        <v>2032</v>
      </c>
      <c r="C5413" s="81" t="s">
        <v>11215</v>
      </c>
      <c r="D5413" s="81" t="s">
        <v>11216</v>
      </c>
      <c r="E5413" s="81">
        <v>1</v>
      </c>
      <c r="F5413" s="81" t="s">
        <v>6870</v>
      </c>
      <c r="G5413" s="81">
        <v>1</v>
      </c>
      <c r="H5413" s="83">
        <v>127.5</v>
      </c>
      <c r="I5413" s="92">
        <v>0.45</v>
      </c>
      <c r="J5413" s="84">
        <f t="shared" si="173"/>
        <v>70.125</v>
      </c>
    </row>
    <row r="5414" spans="1:10" ht="15.5">
      <c r="A5414" s="34">
        <f t="shared" si="174"/>
        <v>5410</v>
      </c>
      <c r="B5414" s="81" t="s">
        <v>2032</v>
      </c>
      <c r="C5414" s="81" t="s">
        <v>11217</v>
      </c>
      <c r="D5414" s="81" t="s">
        <v>11218</v>
      </c>
      <c r="E5414" s="81">
        <v>1</v>
      </c>
      <c r="F5414" s="81" t="s">
        <v>6870</v>
      </c>
      <c r="G5414" s="81">
        <v>1</v>
      </c>
      <c r="H5414" s="83">
        <v>160</v>
      </c>
      <c r="I5414" s="92">
        <v>0.45</v>
      </c>
      <c r="J5414" s="84">
        <f t="shared" si="173"/>
        <v>88</v>
      </c>
    </row>
    <row r="5415" spans="1:10" ht="15.5">
      <c r="A5415" s="34">
        <f t="shared" si="174"/>
        <v>5411</v>
      </c>
      <c r="B5415" s="81" t="s">
        <v>2032</v>
      </c>
      <c r="C5415" s="81" t="s">
        <v>11219</v>
      </c>
      <c r="D5415" s="81" t="s">
        <v>11220</v>
      </c>
      <c r="E5415" s="81">
        <v>1</v>
      </c>
      <c r="F5415" s="81" t="s">
        <v>6870</v>
      </c>
      <c r="G5415" s="81">
        <v>1</v>
      </c>
      <c r="H5415" s="83">
        <v>155</v>
      </c>
      <c r="I5415" s="92">
        <v>0.45</v>
      </c>
      <c r="J5415" s="84">
        <f t="shared" si="173"/>
        <v>85.25</v>
      </c>
    </row>
    <row r="5416" spans="1:10" ht="15.5">
      <c r="A5416" s="34">
        <f t="shared" si="174"/>
        <v>5412</v>
      </c>
      <c r="B5416" s="81" t="s">
        <v>2032</v>
      </c>
      <c r="C5416" s="81" t="s">
        <v>11221</v>
      </c>
      <c r="D5416" s="81" t="s">
        <v>11222</v>
      </c>
      <c r="E5416" s="81">
        <v>1</v>
      </c>
      <c r="F5416" s="81" t="s">
        <v>6870</v>
      </c>
      <c r="G5416" s="81">
        <v>1</v>
      </c>
      <c r="H5416" s="83">
        <v>275</v>
      </c>
      <c r="I5416" s="92">
        <v>0.45</v>
      </c>
      <c r="J5416" s="84">
        <f t="shared" si="173"/>
        <v>151.25</v>
      </c>
    </row>
    <row r="5417" spans="1:10" ht="15.5">
      <c r="A5417" s="34">
        <f t="shared" si="174"/>
        <v>5413</v>
      </c>
      <c r="B5417" s="81" t="s">
        <v>2032</v>
      </c>
      <c r="C5417" s="81" t="s">
        <v>11223</v>
      </c>
      <c r="D5417" s="81" t="s">
        <v>11224</v>
      </c>
      <c r="E5417" s="81">
        <v>1</v>
      </c>
      <c r="F5417" s="81" t="s">
        <v>6870</v>
      </c>
      <c r="G5417" s="81">
        <v>1</v>
      </c>
      <c r="H5417" s="83">
        <v>95</v>
      </c>
      <c r="I5417" s="92">
        <v>0.45</v>
      </c>
      <c r="J5417" s="84">
        <f t="shared" si="173"/>
        <v>52.250000000000007</v>
      </c>
    </row>
    <row r="5418" spans="1:10" ht="15.5">
      <c r="A5418" s="34">
        <f t="shared" si="174"/>
        <v>5414</v>
      </c>
      <c r="B5418" s="81" t="s">
        <v>2032</v>
      </c>
      <c r="C5418" s="81" t="s">
        <v>11225</v>
      </c>
      <c r="D5418" s="81" t="s">
        <v>11226</v>
      </c>
      <c r="E5418" s="81">
        <v>1</v>
      </c>
      <c r="F5418" s="81" t="s">
        <v>6870</v>
      </c>
      <c r="G5418" s="81">
        <v>1</v>
      </c>
      <c r="H5418" s="83">
        <v>590</v>
      </c>
      <c r="I5418" s="92">
        <v>0.45</v>
      </c>
      <c r="J5418" s="84">
        <f t="shared" si="173"/>
        <v>324.5</v>
      </c>
    </row>
    <row r="5419" spans="1:10" ht="15.5">
      <c r="A5419" s="34">
        <f t="shared" si="174"/>
        <v>5415</v>
      </c>
      <c r="B5419" s="81" t="s">
        <v>2032</v>
      </c>
      <c r="C5419" s="81" t="s">
        <v>11227</v>
      </c>
      <c r="D5419" s="81" t="s">
        <v>11228</v>
      </c>
      <c r="E5419" s="81">
        <v>1</v>
      </c>
      <c r="F5419" s="81" t="s">
        <v>6870</v>
      </c>
      <c r="G5419" s="81">
        <v>1</v>
      </c>
      <c r="H5419" s="83">
        <v>3400</v>
      </c>
      <c r="I5419" s="92">
        <v>0.45</v>
      </c>
      <c r="J5419" s="84">
        <f t="shared" si="173"/>
        <v>1870.0000000000002</v>
      </c>
    </row>
    <row r="5420" spans="1:10" ht="15.5">
      <c r="A5420" s="34">
        <f t="shared" si="174"/>
        <v>5416</v>
      </c>
      <c r="B5420" s="81" t="s">
        <v>2032</v>
      </c>
      <c r="C5420" s="81" t="s">
        <v>11229</v>
      </c>
      <c r="D5420" s="81" t="s">
        <v>11230</v>
      </c>
      <c r="E5420" s="81">
        <v>1</v>
      </c>
      <c r="F5420" s="81" t="s">
        <v>6870</v>
      </c>
      <c r="G5420" s="81">
        <v>1</v>
      </c>
      <c r="H5420" s="83">
        <v>2160</v>
      </c>
      <c r="I5420" s="92">
        <v>0.45</v>
      </c>
      <c r="J5420" s="84">
        <f t="shared" si="173"/>
        <v>1188</v>
      </c>
    </row>
    <row r="5421" spans="1:10" ht="15.5">
      <c r="A5421" s="34">
        <f t="shared" si="174"/>
        <v>5417</v>
      </c>
      <c r="B5421" s="81" t="s">
        <v>2032</v>
      </c>
      <c r="C5421" s="81" t="s">
        <v>11231</v>
      </c>
      <c r="D5421" s="81" t="s">
        <v>11232</v>
      </c>
      <c r="E5421" s="81">
        <v>1</v>
      </c>
      <c r="F5421" s="81" t="s">
        <v>6870</v>
      </c>
      <c r="G5421" s="81">
        <v>1</v>
      </c>
      <c r="H5421" s="83">
        <v>125</v>
      </c>
      <c r="I5421" s="92">
        <v>0.45</v>
      </c>
      <c r="J5421" s="84">
        <f t="shared" si="173"/>
        <v>68.75</v>
      </c>
    </row>
    <row r="5422" spans="1:10" ht="15.5">
      <c r="A5422" s="34">
        <f t="shared" si="174"/>
        <v>5418</v>
      </c>
      <c r="B5422" s="81" t="s">
        <v>2032</v>
      </c>
      <c r="C5422" s="81" t="s">
        <v>11233</v>
      </c>
      <c r="D5422" s="81" t="s">
        <v>11234</v>
      </c>
      <c r="E5422" s="81">
        <v>1</v>
      </c>
      <c r="F5422" s="81" t="s">
        <v>6870</v>
      </c>
      <c r="G5422" s="81">
        <v>1</v>
      </c>
      <c r="H5422" s="83">
        <v>150</v>
      </c>
      <c r="I5422" s="92">
        <v>0.45</v>
      </c>
      <c r="J5422" s="84">
        <f t="shared" si="173"/>
        <v>82.5</v>
      </c>
    </row>
    <row r="5423" spans="1:10" ht="15.5">
      <c r="A5423" s="34">
        <f t="shared" si="174"/>
        <v>5419</v>
      </c>
      <c r="B5423" s="81" t="s">
        <v>2032</v>
      </c>
      <c r="C5423" s="81" t="s">
        <v>11235</v>
      </c>
      <c r="D5423" s="81" t="s">
        <v>11236</v>
      </c>
      <c r="E5423" s="81">
        <v>1</v>
      </c>
      <c r="F5423" s="81" t="s">
        <v>6870</v>
      </c>
      <c r="G5423" s="81">
        <v>1</v>
      </c>
      <c r="H5423" s="83">
        <v>1040</v>
      </c>
      <c r="I5423" s="92">
        <v>0.45</v>
      </c>
      <c r="J5423" s="84">
        <f t="shared" si="173"/>
        <v>572</v>
      </c>
    </row>
    <row r="5424" spans="1:10" ht="15.5">
      <c r="A5424" s="34">
        <f t="shared" si="174"/>
        <v>5420</v>
      </c>
      <c r="B5424" s="81" t="s">
        <v>2032</v>
      </c>
      <c r="C5424" s="81" t="s">
        <v>11237</v>
      </c>
      <c r="D5424" s="81" t="s">
        <v>11238</v>
      </c>
      <c r="E5424" s="81">
        <v>1</v>
      </c>
      <c r="F5424" s="81" t="s">
        <v>6870</v>
      </c>
      <c r="G5424" s="81">
        <v>1</v>
      </c>
      <c r="H5424" s="83">
        <v>1340</v>
      </c>
      <c r="I5424" s="92">
        <v>0.45</v>
      </c>
      <c r="J5424" s="84">
        <f t="shared" si="173"/>
        <v>737.00000000000011</v>
      </c>
    </row>
    <row r="5425" spans="1:10" ht="15.5">
      <c r="A5425" s="34">
        <f t="shared" si="174"/>
        <v>5421</v>
      </c>
      <c r="B5425" s="81" t="s">
        <v>2032</v>
      </c>
      <c r="C5425" s="81" t="s">
        <v>11239</v>
      </c>
      <c r="D5425" s="81" t="s">
        <v>11240</v>
      </c>
      <c r="E5425" s="81">
        <v>1</v>
      </c>
      <c r="F5425" s="81" t="s">
        <v>6870</v>
      </c>
      <c r="G5425" s="81">
        <v>1</v>
      </c>
      <c r="H5425" s="83">
        <v>9950</v>
      </c>
      <c r="I5425" s="92">
        <v>0.45</v>
      </c>
      <c r="J5425" s="84">
        <f t="shared" ref="J5425:J5488" si="175">H5425*(1-I5425)</f>
        <v>5472.5</v>
      </c>
    </row>
    <row r="5426" spans="1:10" ht="15.5">
      <c r="A5426" s="34">
        <f t="shared" si="174"/>
        <v>5422</v>
      </c>
      <c r="B5426" s="81" t="s">
        <v>2032</v>
      </c>
      <c r="C5426" s="81" t="s">
        <v>11241</v>
      </c>
      <c r="D5426" s="81" t="s">
        <v>11242</v>
      </c>
      <c r="E5426" s="81">
        <v>1</v>
      </c>
      <c r="F5426" s="81" t="s">
        <v>6870</v>
      </c>
      <c r="G5426" s="81">
        <v>1</v>
      </c>
      <c r="H5426" s="83">
        <v>7585</v>
      </c>
      <c r="I5426" s="92">
        <v>0.45</v>
      </c>
      <c r="J5426" s="84">
        <f t="shared" si="175"/>
        <v>4171.75</v>
      </c>
    </row>
    <row r="5427" spans="1:10" ht="15.5">
      <c r="A5427" s="34">
        <f t="shared" si="174"/>
        <v>5423</v>
      </c>
      <c r="B5427" s="81" t="s">
        <v>2032</v>
      </c>
      <c r="C5427" s="81" t="s">
        <v>11243</v>
      </c>
      <c r="D5427" s="81" t="s">
        <v>11244</v>
      </c>
      <c r="E5427" s="81">
        <v>1</v>
      </c>
      <c r="F5427" s="81" t="s">
        <v>6870</v>
      </c>
      <c r="G5427" s="81">
        <v>1</v>
      </c>
      <c r="H5427" s="83">
        <v>12315</v>
      </c>
      <c r="I5427" s="92">
        <v>0.45</v>
      </c>
      <c r="J5427" s="84">
        <f t="shared" si="175"/>
        <v>6773.2500000000009</v>
      </c>
    </row>
    <row r="5428" spans="1:10" ht="15.5">
      <c r="A5428" s="34">
        <f t="shared" si="174"/>
        <v>5424</v>
      </c>
      <c r="B5428" s="81" t="s">
        <v>2032</v>
      </c>
      <c r="C5428" s="81" t="s">
        <v>11245</v>
      </c>
      <c r="D5428" s="81" t="s">
        <v>11246</v>
      </c>
      <c r="E5428" s="81">
        <v>1</v>
      </c>
      <c r="F5428" s="81" t="s">
        <v>6870</v>
      </c>
      <c r="G5428" s="81">
        <v>1</v>
      </c>
      <c r="H5428" s="83">
        <v>6725</v>
      </c>
      <c r="I5428" s="92">
        <v>0.45</v>
      </c>
      <c r="J5428" s="84">
        <f t="shared" si="175"/>
        <v>3698.7500000000005</v>
      </c>
    </row>
    <row r="5429" spans="1:10" ht="15.5">
      <c r="A5429" s="34">
        <f t="shared" si="174"/>
        <v>5425</v>
      </c>
      <c r="B5429" s="81" t="s">
        <v>2032</v>
      </c>
      <c r="C5429" s="81" t="s">
        <v>11247</v>
      </c>
      <c r="D5429" s="81" t="s">
        <v>11248</v>
      </c>
      <c r="E5429" s="81">
        <v>1</v>
      </c>
      <c r="F5429" s="81" t="s">
        <v>6870</v>
      </c>
      <c r="G5429" s="81">
        <v>1</v>
      </c>
      <c r="H5429" s="83">
        <v>12050</v>
      </c>
      <c r="I5429" s="92">
        <v>0.45</v>
      </c>
      <c r="J5429" s="84">
        <f t="shared" si="175"/>
        <v>6627.5000000000009</v>
      </c>
    </row>
    <row r="5430" spans="1:10" ht="15.5">
      <c r="A5430" s="34">
        <f t="shared" si="174"/>
        <v>5426</v>
      </c>
      <c r="B5430" s="81" t="s">
        <v>2032</v>
      </c>
      <c r="C5430" s="81" t="s">
        <v>11249</v>
      </c>
      <c r="D5430" s="81" t="s">
        <v>11250</v>
      </c>
      <c r="E5430" s="81">
        <v>1</v>
      </c>
      <c r="F5430" s="81" t="s">
        <v>6870</v>
      </c>
      <c r="G5430" s="81">
        <v>1</v>
      </c>
      <c r="H5430" s="83">
        <v>8635</v>
      </c>
      <c r="I5430" s="92">
        <v>0.45</v>
      </c>
      <c r="J5430" s="84">
        <f t="shared" si="175"/>
        <v>4749.25</v>
      </c>
    </row>
    <row r="5431" spans="1:10" ht="15.5">
      <c r="A5431" s="34">
        <f t="shared" si="174"/>
        <v>5427</v>
      </c>
      <c r="B5431" s="81" t="s">
        <v>2032</v>
      </c>
      <c r="C5431" s="81" t="s">
        <v>11251</v>
      </c>
      <c r="D5431" s="81" t="s">
        <v>11252</v>
      </c>
      <c r="E5431" s="81">
        <v>1</v>
      </c>
      <c r="F5431" s="81" t="s">
        <v>6870</v>
      </c>
      <c r="G5431" s="81">
        <v>1</v>
      </c>
      <c r="H5431" s="83">
        <v>14415</v>
      </c>
      <c r="I5431" s="92">
        <v>0.45</v>
      </c>
      <c r="J5431" s="84">
        <f t="shared" si="175"/>
        <v>7928.2500000000009</v>
      </c>
    </row>
    <row r="5432" spans="1:10" ht="15.5">
      <c r="A5432" s="34">
        <f t="shared" si="174"/>
        <v>5428</v>
      </c>
      <c r="B5432" s="81" t="s">
        <v>2032</v>
      </c>
      <c r="C5432" s="81" t="s">
        <v>11253</v>
      </c>
      <c r="D5432" s="81" t="s">
        <v>11254</v>
      </c>
      <c r="E5432" s="81">
        <v>1</v>
      </c>
      <c r="F5432" s="81" t="s">
        <v>6870</v>
      </c>
      <c r="G5432" s="81">
        <v>1</v>
      </c>
      <c r="H5432" s="83">
        <v>9500</v>
      </c>
      <c r="I5432" s="92">
        <v>0.45</v>
      </c>
      <c r="J5432" s="84">
        <f t="shared" si="175"/>
        <v>5225</v>
      </c>
    </row>
    <row r="5433" spans="1:10" ht="15.5">
      <c r="A5433" s="34">
        <f t="shared" si="174"/>
        <v>5429</v>
      </c>
      <c r="B5433" s="81" t="s">
        <v>2032</v>
      </c>
      <c r="C5433" s="81" t="s">
        <v>11255</v>
      </c>
      <c r="D5433" s="81" t="s">
        <v>11256</v>
      </c>
      <c r="E5433" s="81">
        <v>1</v>
      </c>
      <c r="F5433" s="81" t="s">
        <v>6870</v>
      </c>
      <c r="G5433" s="81">
        <v>1</v>
      </c>
      <c r="H5433" s="83">
        <v>11000</v>
      </c>
      <c r="I5433" s="92">
        <v>0.45</v>
      </c>
      <c r="J5433" s="84">
        <f t="shared" si="175"/>
        <v>6050.0000000000009</v>
      </c>
    </row>
    <row r="5434" spans="1:10" ht="29">
      <c r="A5434" s="34">
        <f t="shared" si="174"/>
        <v>5430</v>
      </c>
      <c r="B5434" s="81" t="s">
        <v>2032</v>
      </c>
      <c r="C5434" s="81" t="s">
        <v>11257</v>
      </c>
      <c r="D5434" s="81" t="s">
        <v>11258</v>
      </c>
      <c r="E5434" s="81">
        <v>1</v>
      </c>
      <c r="F5434" s="81" t="s">
        <v>6870</v>
      </c>
      <c r="G5434" s="81">
        <v>1</v>
      </c>
      <c r="H5434" s="83">
        <v>12000</v>
      </c>
      <c r="I5434" s="92">
        <v>0.45</v>
      </c>
      <c r="J5434" s="84">
        <f t="shared" si="175"/>
        <v>6600.0000000000009</v>
      </c>
    </row>
    <row r="5435" spans="1:10" ht="29">
      <c r="A5435" s="34">
        <f t="shared" si="174"/>
        <v>5431</v>
      </c>
      <c r="B5435" s="81" t="s">
        <v>2032</v>
      </c>
      <c r="C5435" s="81" t="s">
        <v>11259</v>
      </c>
      <c r="D5435" s="81" t="s">
        <v>11260</v>
      </c>
      <c r="E5435" s="81">
        <v>1</v>
      </c>
      <c r="F5435" s="81" t="s">
        <v>6870</v>
      </c>
      <c r="G5435" s="81">
        <v>1</v>
      </c>
      <c r="H5435" s="83">
        <v>16500</v>
      </c>
      <c r="I5435" s="92">
        <v>0.45</v>
      </c>
      <c r="J5435" s="84">
        <f t="shared" si="175"/>
        <v>9075</v>
      </c>
    </row>
    <row r="5436" spans="1:10" ht="29">
      <c r="A5436" s="34">
        <f t="shared" si="174"/>
        <v>5432</v>
      </c>
      <c r="B5436" s="81" t="s">
        <v>2032</v>
      </c>
      <c r="C5436" s="81" t="s">
        <v>11261</v>
      </c>
      <c r="D5436" s="81" t="s">
        <v>11262</v>
      </c>
      <c r="E5436" s="81">
        <v>1</v>
      </c>
      <c r="F5436" s="81" t="s">
        <v>6870</v>
      </c>
      <c r="G5436" s="81">
        <v>1</v>
      </c>
      <c r="H5436" s="83">
        <v>14250</v>
      </c>
      <c r="I5436" s="92">
        <v>0.45</v>
      </c>
      <c r="J5436" s="84">
        <f t="shared" si="175"/>
        <v>7837.5000000000009</v>
      </c>
    </row>
    <row r="5437" spans="1:10" ht="29">
      <c r="A5437" s="34">
        <f t="shared" si="174"/>
        <v>5433</v>
      </c>
      <c r="B5437" s="81" t="s">
        <v>2032</v>
      </c>
      <c r="C5437" s="81" t="s">
        <v>11263</v>
      </c>
      <c r="D5437" s="81" t="s">
        <v>11264</v>
      </c>
      <c r="E5437" s="81">
        <v>1</v>
      </c>
      <c r="F5437" s="81" t="s">
        <v>6870</v>
      </c>
      <c r="G5437" s="81">
        <v>1</v>
      </c>
      <c r="H5437" s="83">
        <v>18750</v>
      </c>
      <c r="I5437" s="92">
        <v>0.45</v>
      </c>
      <c r="J5437" s="84">
        <f t="shared" si="175"/>
        <v>10312.5</v>
      </c>
    </row>
    <row r="5438" spans="1:10" ht="29">
      <c r="A5438" s="34">
        <f t="shared" si="174"/>
        <v>5434</v>
      </c>
      <c r="B5438" s="81" t="s">
        <v>2032</v>
      </c>
      <c r="C5438" s="81" t="s">
        <v>11265</v>
      </c>
      <c r="D5438" s="81" t="s">
        <v>11266</v>
      </c>
      <c r="E5438" s="81">
        <v>1</v>
      </c>
      <c r="F5438" s="81" t="s">
        <v>6870</v>
      </c>
      <c r="G5438" s="81">
        <v>1</v>
      </c>
      <c r="H5438" s="83">
        <v>2000</v>
      </c>
      <c r="I5438" s="92">
        <v>0.45</v>
      </c>
      <c r="J5438" s="84">
        <f t="shared" si="175"/>
        <v>1100</v>
      </c>
    </row>
    <row r="5439" spans="1:10" ht="15.5">
      <c r="A5439" s="34">
        <f t="shared" si="174"/>
        <v>5435</v>
      </c>
      <c r="B5439" s="81" t="s">
        <v>2032</v>
      </c>
      <c r="C5439" s="81" t="s">
        <v>11267</v>
      </c>
      <c r="D5439" s="81" t="s">
        <v>11268</v>
      </c>
      <c r="E5439" s="81">
        <v>1</v>
      </c>
      <c r="F5439" s="81" t="s">
        <v>6870</v>
      </c>
      <c r="G5439" s="81">
        <v>1</v>
      </c>
      <c r="H5439" s="83">
        <v>195</v>
      </c>
      <c r="I5439" s="92">
        <v>0.45</v>
      </c>
      <c r="J5439" s="84">
        <f t="shared" si="175"/>
        <v>107.25000000000001</v>
      </c>
    </row>
    <row r="5440" spans="1:10" ht="15.5">
      <c r="A5440" s="34">
        <f t="shared" si="174"/>
        <v>5436</v>
      </c>
      <c r="B5440" s="81" t="s">
        <v>2032</v>
      </c>
      <c r="C5440" s="81" t="s">
        <v>11269</v>
      </c>
      <c r="D5440" s="81" t="s">
        <v>11270</v>
      </c>
      <c r="E5440" s="81">
        <v>1</v>
      </c>
      <c r="F5440" s="81" t="s">
        <v>6870</v>
      </c>
      <c r="G5440" s="81">
        <v>1</v>
      </c>
      <c r="H5440" s="83">
        <v>437.5</v>
      </c>
      <c r="I5440" s="92">
        <v>0.45</v>
      </c>
      <c r="J5440" s="84">
        <f t="shared" si="175"/>
        <v>240.62500000000003</v>
      </c>
    </row>
    <row r="5441" spans="1:10" ht="15.5">
      <c r="A5441" s="34">
        <f t="shared" si="174"/>
        <v>5437</v>
      </c>
      <c r="B5441" s="81" t="s">
        <v>2032</v>
      </c>
      <c r="C5441" s="81" t="s">
        <v>11271</v>
      </c>
      <c r="D5441" s="81" t="s">
        <v>11272</v>
      </c>
      <c r="E5441" s="81">
        <v>1</v>
      </c>
      <c r="F5441" s="81" t="s">
        <v>6870</v>
      </c>
      <c r="G5441" s="81">
        <v>1</v>
      </c>
      <c r="H5441" s="83">
        <v>3400</v>
      </c>
      <c r="I5441" s="92">
        <v>0.45</v>
      </c>
      <c r="J5441" s="84">
        <f t="shared" si="175"/>
        <v>1870.0000000000002</v>
      </c>
    </row>
    <row r="5442" spans="1:10" ht="15.5">
      <c r="A5442" s="34">
        <f t="shared" si="174"/>
        <v>5438</v>
      </c>
      <c r="B5442" s="81" t="s">
        <v>2032</v>
      </c>
      <c r="C5442" s="81" t="s">
        <v>11273</v>
      </c>
      <c r="D5442" s="81" t="s">
        <v>11274</v>
      </c>
      <c r="E5442" s="81">
        <v>1</v>
      </c>
      <c r="F5442" s="81" t="s">
        <v>6870</v>
      </c>
      <c r="G5442" s="81">
        <v>1</v>
      </c>
      <c r="H5442" s="83">
        <v>1125</v>
      </c>
      <c r="I5442" s="92">
        <v>0.45</v>
      </c>
      <c r="J5442" s="84">
        <f t="shared" si="175"/>
        <v>618.75</v>
      </c>
    </row>
    <row r="5443" spans="1:10" ht="15.5">
      <c r="A5443" s="34">
        <f t="shared" si="174"/>
        <v>5439</v>
      </c>
      <c r="B5443" s="81" t="s">
        <v>2032</v>
      </c>
      <c r="C5443" s="81" t="s">
        <v>11275</v>
      </c>
      <c r="D5443" s="81" t="s">
        <v>11276</v>
      </c>
      <c r="E5443" s="81">
        <v>1</v>
      </c>
      <c r="F5443" s="81" t="s">
        <v>6870</v>
      </c>
      <c r="G5443" s="81">
        <v>1</v>
      </c>
      <c r="H5443" s="83">
        <v>275</v>
      </c>
      <c r="I5443" s="92">
        <v>0.45</v>
      </c>
      <c r="J5443" s="84">
        <f t="shared" si="175"/>
        <v>151.25</v>
      </c>
    </row>
    <row r="5444" spans="1:10" ht="15.5">
      <c r="A5444" s="34">
        <f t="shared" si="174"/>
        <v>5440</v>
      </c>
      <c r="B5444" s="81" t="s">
        <v>2032</v>
      </c>
      <c r="C5444" s="81" t="s">
        <v>11277</v>
      </c>
      <c r="D5444" s="81" t="s">
        <v>11278</v>
      </c>
      <c r="E5444" s="81">
        <v>1</v>
      </c>
      <c r="F5444" s="81" t="s">
        <v>6870</v>
      </c>
      <c r="G5444" s="81">
        <v>1</v>
      </c>
      <c r="H5444" s="83">
        <v>345</v>
      </c>
      <c r="I5444" s="92">
        <v>0.45</v>
      </c>
      <c r="J5444" s="84">
        <f t="shared" si="175"/>
        <v>189.75000000000003</v>
      </c>
    </row>
    <row r="5445" spans="1:10" ht="15.5">
      <c r="A5445" s="34">
        <f t="shared" si="174"/>
        <v>5441</v>
      </c>
      <c r="B5445" s="81" t="s">
        <v>2032</v>
      </c>
      <c r="C5445" s="81" t="s">
        <v>11279</v>
      </c>
      <c r="D5445" s="81" t="s">
        <v>11280</v>
      </c>
      <c r="E5445" s="81">
        <v>1</v>
      </c>
      <c r="F5445" s="81" t="s">
        <v>6870</v>
      </c>
      <c r="G5445" s="81">
        <v>1</v>
      </c>
      <c r="H5445" s="83">
        <v>590</v>
      </c>
      <c r="I5445" s="92">
        <v>0.45</v>
      </c>
      <c r="J5445" s="84">
        <f t="shared" si="175"/>
        <v>324.5</v>
      </c>
    </row>
    <row r="5446" spans="1:10" ht="15.5">
      <c r="A5446" s="34">
        <f t="shared" si="174"/>
        <v>5442</v>
      </c>
      <c r="B5446" s="81" t="s">
        <v>2032</v>
      </c>
      <c r="C5446" s="81" t="s">
        <v>11281</v>
      </c>
      <c r="D5446" s="81" t="s">
        <v>11282</v>
      </c>
      <c r="E5446" s="81">
        <v>1</v>
      </c>
      <c r="F5446" s="81" t="s">
        <v>6870</v>
      </c>
      <c r="G5446" s="81">
        <v>1</v>
      </c>
      <c r="H5446" s="83">
        <v>1375</v>
      </c>
      <c r="I5446" s="92">
        <v>0.45</v>
      </c>
      <c r="J5446" s="84">
        <f t="shared" si="175"/>
        <v>756.25000000000011</v>
      </c>
    </row>
    <row r="5447" spans="1:10" ht="15.5">
      <c r="A5447" s="34">
        <f t="shared" si="174"/>
        <v>5443</v>
      </c>
      <c r="B5447" s="81" t="s">
        <v>2032</v>
      </c>
      <c r="C5447" s="81" t="s">
        <v>11283</v>
      </c>
      <c r="D5447" s="81" t="s">
        <v>11284</v>
      </c>
      <c r="E5447" s="81">
        <v>1</v>
      </c>
      <c r="F5447" s="81" t="s">
        <v>6870</v>
      </c>
      <c r="G5447" s="81">
        <v>1</v>
      </c>
      <c r="H5447" s="83">
        <v>1400</v>
      </c>
      <c r="I5447" s="92">
        <v>0.45</v>
      </c>
      <c r="J5447" s="84">
        <f t="shared" si="175"/>
        <v>770.00000000000011</v>
      </c>
    </row>
    <row r="5448" spans="1:10" ht="15.5">
      <c r="A5448" s="34">
        <f t="shared" si="174"/>
        <v>5444</v>
      </c>
      <c r="B5448" s="81" t="s">
        <v>2032</v>
      </c>
      <c r="C5448" s="81" t="s">
        <v>11285</v>
      </c>
      <c r="D5448" s="81" t="s">
        <v>11286</v>
      </c>
      <c r="E5448" s="81">
        <v>1</v>
      </c>
      <c r="F5448" s="81" t="s">
        <v>6870</v>
      </c>
      <c r="G5448" s="81">
        <v>1</v>
      </c>
      <c r="H5448" s="83">
        <v>142.5</v>
      </c>
      <c r="I5448" s="92">
        <v>0.45</v>
      </c>
      <c r="J5448" s="84">
        <f t="shared" si="175"/>
        <v>78.375</v>
      </c>
    </row>
    <row r="5449" spans="1:10" ht="15.5">
      <c r="A5449" s="34">
        <f t="shared" si="174"/>
        <v>5445</v>
      </c>
      <c r="B5449" s="81" t="s">
        <v>2032</v>
      </c>
      <c r="C5449" s="81" t="s">
        <v>11287</v>
      </c>
      <c r="D5449" s="81" t="s">
        <v>2566</v>
      </c>
      <c r="E5449" s="81">
        <v>1</v>
      </c>
      <c r="F5449" s="81" t="s">
        <v>6870</v>
      </c>
      <c r="G5449" s="81">
        <v>1</v>
      </c>
      <c r="H5449" s="83">
        <v>81.25</v>
      </c>
      <c r="I5449" s="92">
        <v>0.45</v>
      </c>
      <c r="J5449" s="84">
        <f t="shared" si="175"/>
        <v>44.687500000000007</v>
      </c>
    </row>
    <row r="5450" spans="1:10" ht="15.5">
      <c r="A5450" s="34">
        <f t="shared" si="174"/>
        <v>5446</v>
      </c>
      <c r="B5450" s="81" t="s">
        <v>2032</v>
      </c>
      <c r="C5450" s="81" t="s">
        <v>11288</v>
      </c>
      <c r="D5450" s="81" t="s">
        <v>11289</v>
      </c>
      <c r="E5450" s="81">
        <v>1</v>
      </c>
      <c r="F5450" s="81" t="s">
        <v>6870</v>
      </c>
      <c r="G5450" s="81">
        <v>1</v>
      </c>
      <c r="H5450" s="83">
        <v>86.25</v>
      </c>
      <c r="I5450" s="92">
        <v>0.45</v>
      </c>
      <c r="J5450" s="84">
        <f t="shared" si="175"/>
        <v>47.437500000000007</v>
      </c>
    </row>
    <row r="5451" spans="1:10" ht="15.5">
      <c r="A5451" s="34">
        <f t="shared" si="174"/>
        <v>5447</v>
      </c>
      <c r="B5451" s="81" t="s">
        <v>2032</v>
      </c>
      <c r="C5451" s="81" t="s">
        <v>11290</v>
      </c>
      <c r="D5451" s="81" t="s">
        <v>2576</v>
      </c>
      <c r="E5451" s="81">
        <v>1</v>
      </c>
      <c r="F5451" s="81" t="s">
        <v>6870</v>
      </c>
      <c r="G5451" s="81">
        <v>1</v>
      </c>
      <c r="H5451" s="83">
        <v>81.25</v>
      </c>
      <c r="I5451" s="92">
        <v>0.45</v>
      </c>
      <c r="J5451" s="84">
        <f t="shared" si="175"/>
        <v>44.687500000000007</v>
      </c>
    </row>
    <row r="5452" spans="1:10" ht="15.5">
      <c r="A5452" s="34">
        <f t="shared" si="174"/>
        <v>5448</v>
      </c>
      <c r="B5452" s="81" t="s">
        <v>2032</v>
      </c>
      <c r="C5452" s="81" t="s">
        <v>11291</v>
      </c>
      <c r="D5452" s="81" t="s">
        <v>11292</v>
      </c>
      <c r="E5452" s="81">
        <v>1</v>
      </c>
      <c r="F5452" s="81" t="s">
        <v>6870</v>
      </c>
      <c r="G5452" s="81">
        <v>1</v>
      </c>
      <c r="H5452" s="83">
        <v>81.25</v>
      </c>
      <c r="I5452" s="92">
        <v>0.45</v>
      </c>
      <c r="J5452" s="84">
        <f t="shared" si="175"/>
        <v>44.687500000000007</v>
      </c>
    </row>
    <row r="5453" spans="1:10" ht="15.5">
      <c r="A5453" s="34">
        <f t="shared" si="174"/>
        <v>5449</v>
      </c>
      <c r="B5453" s="81" t="s">
        <v>2032</v>
      </c>
      <c r="C5453" s="81" t="s">
        <v>11293</v>
      </c>
      <c r="D5453" s="81" t="s">
        <v>11294</v>
      </c>
      <c r="E5453" s="81">
        <v>1</v>
      </c>
      <c r="F5453" s="81" t="s">
        <v>6870</v>
      </c>
      <c r="G5453" s="81">
        <v>1</v>
      </c>
      <c r="H5453" s="83">
        <v>112.5</v>
      </c>
      <c r="I5453" s="92">
        <v>0.45</v>
      </c>
      <c r="J5453" s="84">
        <f t="shared" si="175"/>
        <v>61.875000000000007</v>
      </c>
    </row>
    <row r="5454" spans="1:10" ht="15.5">
      <c r="A5454" s="34">
        <f t="shared" si="174"/>
        <v>5450</v>
      </c>
      <c r="B5454" s="81" t="s">
        <v>2032</v>
      </c>
      <c r="C5454" s="81" t="s">
        <v>11295</v>
      </c>
      <c r="D5454" s="81" t="s">
        <v>11296</v>
      </c>
      <c r="E5454" s="81">
        <v>1</v>
      </c>
      <c r="F5454" s="81" t="s">
        <v>6870</v>
      </c>
      <c r="G5454" s="81">
        <v>1</v>
      </c>
      <c r="H5454" s="83">
        <v>131.25</v>
      </c>
      <c r="I5454" s="92">
        <v>0.45</v>
      </c>
      <c r="J5454" s="84">
        <f t="shared" si="175"/>
        <v>72.1875</v>
      </c>
    </row>
    <row r="5455" spans="1:10" ht="15.5">
      <c r="A5455" s="34">
        <f t="shared" si="174"/>
        <v>5451</v>
      </c>
      <c r="B5455" s="81" t="s">
        <v>2032</v>
      </c>
      <c r="C5455" s="81" t="s">
        <v>11297</v>
      </c>
      <c r="D5455" s="81" t="s">
        <v>11298</v>
      </c>
      <c r="E5455" s="81">
        <v>1</v>
      </c>
      <c r="F5455" s="81" t="s">
        <v>6870</v>
      </c>
      <c r="G5455" s="81">
        <v>1</v>
      </c>
      <c r="H5455" s="83">
        <v>145</v>
      </c>
      <c r="I5455" s="92">
        <v>0.45</v>
      </c>
      <c r="J5455" s="84">
        <f t="shared" si="175"/>
        <v>79.75</v>
      </c>
    </row>
    <row r="5456" spans="1:10" ht="15.5">
      <c r="A5456" s="34">
        <f t="shared" si="174"/>
        <v>5452</v>
      </c>
      <c r="B5456" s="81" t="s">
        <v>2032</v>
      </c>
      <c r="C5456" s="81" t="s">
        <v>11299</v>
      </c>
      <c r="D5456" s="81" t="s">
        <v>2425</v>
      </c>
      <c r="E5456" s="81">
        <v>1</v>
      </c>
      <c r="F5456" s="81" t="s">
        <v>6870</v>
      </c>
      <c r="G5456" s="81">
        <v>1</v>
      </c>
      <c r="H5456" s="83">
        <v>51.25</v>
      </c>
      <c r="I5456" s="92">
        <v>0.45</v>
      </c>
      <c r="J5456" s="84">
        <f t="shared" si="175"/>
        <v>28.187500000000004</v>
      </c>
    </row>
    <row r="5457" spans="1:10" ht="15.5">
      <c r="A5457" s="34">
        <f t="shared" si="174"/>
        <v>5453</v>
      </c>
      <c r="B5457" s="81" t="s">
        <v>2032</v>
      </c>
      <c r="C5457" s="81" t="s">
        <v>11300</v>
      </c>
      <c r="D5457" s="81" t="s">
        <v>2594</v>
      </c>
      <c r="E5457" s="81">
        <v>1</v>
      </c>
      <c r="F5457" s="81" t="s">
        <v>6870</v>
      </c>
      <c r="G5457" s="81">
        <v>1</v>
      </c>
      <c r="H5457" s="83">
        <v>88.75</v>
      </c>
      <c r="I5457" s="92">
        <v>0.45</v>
      </c>
      <c r="J5457" s="84">
        <f t="shared" si="175"/>
        <v>48.812500000000007</v>
      </c>
    </row>
    <row r="5458" spans="1:10" ht="15.5">
      <c r="A5458" s="34">
        <f t="shared" si="174"/>
        <v>5454</v>
      </c>
      <c r="B5458" s="81" t="s">
        <v>2032</v>
      </c>
      <c r="C5458" s="81" t="s">
        <v>11301</v>
      </c>
      <c r="D5458" s="81" t="s">
        <v>11302</v>
      </c>
      <c r="E5458" s="81">
        <v>1</v>
      </c>
      <c r="F5458" s="81" t="s">
        <v>6870</v>
      </c>
      <c r="G5458" s="81">
        <v>1</v>
      </c>
      <c r="H5458" s="83">
        <v>155</v>
      </c>
      <c r="I5458" s="92">
        <v>0.45</v>
      </c>
      <c r="J5458" s="84">
        <f t="shared" si="175"/>
        <v>85.25</v>
      </c>
    </row>
    <row r="5459" spans="1:10" ht="15.5">
      <c r="A5459" s="34">
        <f t="shared" si="174"/>
        <v>5455</v>
      </c>
      <c r="B5459" s="81" t="s">
        <v>2032</v>
      </c>
      <c r="C5459" s="81" t="s">
        <v>11303</v>
      </c>
      <c r="D5459" s="81" t="s">
        <v>11304</v>
      </c>
      <c r="E5459" s="81">
        <v>1</v>
      </c>
      <c r="F5459" s="81" t="s">
        <v>6870</v>
      </c>
      <c r="G5459" s="81">
        <v>1</v>
      </c>
      <c r="H5459" s="83">
        <v>175</v>
      </c>
      <c r="I5459" s="92">
        <v>0.45</v>
      </c>
      <c r="J5459" s="84">
        <f t="shared" si="175"/>
        <v>96.250000000000014</v>
      </c>
    </row>
    <row r="5460" spans="1:10" ht="15.5">
      <c r="A5460" s="34">
        <f t="shared" si="174"/>
        <v>5456</v>
      </c>
      <c r="B5460" s="81" t="s">
        <v>2032</v>
      </c>
      <c r="C5460" s="81" t="s">
        <v>11305</v>
      </c>
      <c r="D5460" s="81" t="s">
        <v>11306</v>
      </c>
      <c r="E5460" s="81">
        <v>1</v>
      </c>
      <c r="F5460" s="81" t="s">
        <v>6870</v>
      </c>
      <c r="G5460" s="81">
        <v>1</v>
      </c>
      <c r="H5460" s="83">
        <v>167.5</v>
      </c>
      <c r="I5460" s="92">
        <v>0.45</v>
      </c>
      <c r="J5460" s="84">
        <f t="shared" si="175"/>
        <v>92.125000000000014</v>
      </c>
    </row>
    <row r="5461" spans="1:10" ht="15.5">
      <c r="A5461" s="34">
        <f t="shared" si="174"/>
        <v>5457</v>
      </c>
      <c r="B5461" s="81" t="s">
        <v>2032</v>
      </c>
      <c r="C5461" s="81" t="s">
        <v>11307</v>
      </c>
      <c r="D5461" s="81" t="s">
        <v>11308</v>
      </c>
      <c r="E5461" s="81">
        <v>1</v>
      </c>
      <c r="F5461" s="81" t="s">
        <v>6870</v>
      </c>
      <c r="G5461" s="81">
        <v>1</v>
      </c>
      <c r="H5461" s="83">
        <v>88.75</v>
      </c>
      <c r="I5461" s="92">
        <v>0.45</v>
      </c>
      <c r="J5461" s="84">
        <f t="shared" si="175"/>
        <v>48.812500000000007</v>
      </c>
    </row>
    <row r="5462" spans="1:10" ht="15.5">
      <c r="A5462" s="34">
        <f t="shared" si="174"/>
        <v>5458</v>
      </c>
      <c r="B5462" s="81" t="s">
        <v>2032</v>
      </c>
      <c r="C5462" s="81" t="s">
        <v>11309</v>
      </c>
      <c r="D5462" s="81" t="s">
        <v>11310</v>
      </c>
      <c r="E5462" s="81">
        <v>1</v>
      </c>
      <c r="F5462" s="81" t="s">
        <v>6870</v>
      </c>
      <c r="G5462" s="81">
        <v>1</v>
      </c>
      <c r="H5462" s="83">
        <v>1200</v>
      </c>
      <c r="I5462" s="92">
        <v>0.45</v>
      </c>
      <c r="J5462" s="84">
        <f t="shared" si="175"/>
        <v>660</v>
      </c>
    </row>
    <row r="5463" spans="1:10" ht="15.5">
      <c r="A5463" s="34">
        <f t="shared" ref="A5463:A5520" si="176">SUM(A5462+1)</f>
        <v>5459</v>
      </c>
      <c r="B5463" s="81" t="s">
        <v>2032</v>
      </c>
      <c r="C5463" s="81" t="s">
        <v>11311</v>
      </c>
      <c r="D5463" s="81" t="s">
        <v>11232</v>
      </c>
      <c r="E5463" s="81">
        <v>1</v>
      </c>
      <c r="F5463" s="81" t="s">
        <v>6870</v>
      </c>
      <c r="G5463" s="81">
        <v>1</v>
      </c>
      <c r="H5463" s="83">
        <v>162.5</v>
      </c>
      <c r="I5463" s="92">
        <v>0.45</v>
      </c>
      <c r="J5463" s="84">
        <f t="shared" si="175"/>
        <v>89.375000000000014</v>
      </c>
    </row>
    <row r="5464" spans="1:10" ht="15.5">
      <c r="A5464" s="34">
        <f t="shared" si="176"/>
        <v>5460</v>
      </c>
      <c r="B5464" s="81" t="s">
        <v>2032</v>
      </c>
      <c r="C5464" s="81" t="s">
        <v>11312</v>
      </c>
      <c r="D5464" s="81" t="s">
        <v>11313</v>
      </c>
      <c r="E5464" s="81">
        <v>1</v>
      </c>
      <c r="F5464" s="81" t="s">
        <v>6870</v>
      </c>
      <c r="G5464" s="81">
        <v>1</v>
      </c>
      <c r="H5464" s="83">
        <v>1275</v>
      </c>
      <c r="I5464" s="92">
        <v>0.45</v>
      </c>
      <c r="J5464" s="84">
        <f t="shared" si="175"/>
        <v>701.25</v>
      </c>
    </row>
    <row r="5465" spans="1:10" ht="15.5">
      <c r="A5465" s="34">
        <f t="shared" si="176"/>
        <v>5461</v>
      </c>
      <c r="B5465" s="81" t="s">
        <v>2032</v>
      </c>
      <c r="C5465" s="81" t="s">
        <v>11314</v>
      </c>
      <c r="D5465" s="81" t="s">
        <v>11315</v>
      </c>
      <c r="E5465" s="81">
        <v>1</v>
      </c>
      <c r="F5465" s="81" t="s">
        <v>6870</v>
      </c>
      <c r="G5465" s="81">
        <v>1</v>
      </c>
      <c r="H5465" s="83">
        <v>1240</v>
      </c>
      <c r="I5465" s="92">
        <v>0.45</v>
      </c>
      <c r="J5465" s="84">
        <f t="shared" si="175"/>
        <v>682</v>
      </c>
    </row>
    <row r="5466" spans="1:10" ht="15.5">
      <c r="A5466" s="34">
        <f t="shared" si="176"/>
        <v>5462</v>
      </c>
      <c r="B5466" s="81" t="s">
        <v>2032</v>
      </c>
      <c r="C5466" s="81" t="s">
        <v>11316</v>
      </c>
      <c r="D5466" s="81" t="s">
        <v>11317</v>
      </c>
      <c r="E5466" s="81">
        <v>1</v>
      </c>
      <c r="F5466" s="81" t="s">
        <v>6870</v>
      </c>
      <c r="G5466" s="81">
        <v>1</v>
      </c>
      <c r="H5466" s="83">
        <v>235</v>
      </c>
      <c r="I5466" s="92">
        <v>0.45</v>
      </c>
      <c r="J5466" s="84">
        <f t="shared" si="175"/>
        <v>129.25</v>
      </c>
    </row>
    <row r="5467" spans="1:10" ht="15.5">
      <c r="A5467" s="34">
        <f t="shared" si="176"/>
        <v>5463</v>
      </c>
      <c r="B5467" s="81" t="s">
        <v>2032</v>
      </c>
      <c r="C5467" s="81" t="s">
        <v>11318</v>
      </c>
      <c r="D5467" s="81" t="s">
        <v>11319</v>
      </c>
      <c r="E5467" s="81">
        <v>1</v>
      </c>
      <c r="F5467" s="81" t="s">
        <v>6870</v>
      </c>
      <c r="G5467" s="81">
        <v>1</v>
      </c>
      <c r="H5467" s="83">
        <v>202.5</v>
      </c>
      <c r="I5467" s="92">
        <v>0.45</v>
      </c>
      <c r="J5467" s="84">
        <f t="shared" si="175"/>
        <v>111.37500000000001</v>
      </c>
    </row>
    <row r="5468" spans="1:10" ht="15.5">
      <c r="A5468" s="34">
        <f t="shared" si="176"/>
        <v>5464</v>
      </c>
      <c r="B5468" s="81" t="s">
        <v>2032</v>
      </c>
      <c r="C5468" s="81" t="s">
        <v>11320</v>
      </c>
      <c r="D5468" s="81" t="s">
        <v>11321</v>
      </c>
      <c r="E5468" s="81">
        <v>1</v>
      </c>
      <c r="F5468" s="81" t="s">
        <v>6870</v>
      </c>
      <c r="G5468" s="81">
        <v>1</v>
      </c>
      <c r="H5468" s="83">
        <v>230</v>
      </c>
      <c r="I5468" s="92">
        <v>0.45</v>
      </c>
      <c r="J5468" s="84">
        <f t="shared" si="175"/>
        <v>126.50000000000001</v>
      </c>
    </row>
    <row r="5469" spans="1:10" ht="15.5">
      <c r="A5469" s="34">
        <f t="shared" si="176"/>
        <v>5465</v>
      </c>
      <c r="B5469" s="81" t="s">
        <v>2032</v>
      </c>
      <c r="C5469" s="81" t="s">
        <v>11322</v>
      </c>
      <c r="D5469" s="81" t="s">
        <v>11323</v>
      </c>
      <c r="E5469" s="81">
        <v>1</v>
      </c>
      <c r="F5469" s="81" t="s">
        <v>6870</v>
      </c>
      <c r="G5469" s="81">
        <v>1</v>
      </c>
      <c r="H5469" s="83">
        <v>305</v>
      </c>
      <c r="I5469" s="92">
        <v>0.45</v>
      </c>
      <c r="J5469" s="84">
        <f t="shared" si="175"/>
        <v>167.75</v>
      </c>
    </row>
    <row r="5470" spans="1:10" ht="15.5">
      <c r="A5470" s="34">
        <f t="shared" si="176"/>
        <v>5466</v>
      </c>
      <c r="B5470" s="81" t="s">
        <v>2032</v>
      </c>
      <c r="C5470" s="81" t="s">
        <v>11324</v>
      </c>
      <c r="D5470" s="81" t="s">
        <v>11325</v>
      </c>
      <c r="E5470" s="81">
        <v>1</v>
      </c>
      <c r="F5470" s="81" t="s">
        <v>6870</v>
      </c>
      <c r="G5470" s="81">
        <v>1</v>
      </c>
      <c r="H5470" s="83">
        <v>142.5</v>
      </c>
      <c r="I5470" s="92">
        <v>0.45</v>
      </c>
      <c r="J5470" s="84">
        <f t="shared" si="175"/>
        <v>78.375</v>
      </c>
    </row>
    <row r="5471" spans="1:10" ht="15.5">
      <c r="A5471" s="34">
        <f t="shared" si="176"/>
        <v>5467</v>
      </c>
      <c r="B5471" s="81" t="s">
        <v>2032</v>
      </c>
      <c r="C5471" s="81" t="s">
        <v>11326</v>
      </c>
      <c r="D5471" s="81" t="s">
        <v>11327</v>
      </c>
      <c r="E5471" s="81">
        <v>1</v>
      </c>
      <c r="F5471" s="81" t="s">
        <v>6870</v>
      </c>
      <c r="G5471" s="81">
        <v>1</v>
      </c>
      <c r="H5471" s="83">
        <v>275</v>
      </c>
      <c r="I5471" s="92">
        <v>0.45</v>
      </c>
      <c r="J5471" s="84">
        <f t="shared" si="175"/>
        <v>151.25</v>
      </c>
    </row>
    <row r="5472" spans="1:10" ht="29">
      <c r="A5472" s="34">
        <f t="shared" si="176"/>
        <v>5468</v>
      </c>
      <c r="B5472" s="81" t="s">
        <v>2032</v>
      </c>
      <c r="C5472" s="81" t="s">
        <v>11328</v>
      </c>
      <c r="D5472" s="81" t="s">
        <v>11329</v>
      </c>
      <c r="E5472" s="81">
        <v>1</v>
      </c>
      <c r="F5472" s="81" t="s">
        <v>6870</v>
      </c>
      <c r="G5472" s="81">
        <v>1</v>
      </c>
      <c r="H5472" s="83">
        <v>300</v>
      </c>
      <c r="I5472" s="92">
        <v>0.45</v>
      </c>
      <c r="J5472" s="84">
        <f t="shared" si="175"/>
        <v>165</v>
      </c>
    </row>
    <row r="5473" spans="1:10" ht="15.5">
      <c r="A5473" s="34">
        <f t="shared" si="176"/>
        <v>5469</v>
      </c>
      <c r="B5473" s="81" t="s">
        <v>2032</v>
      </c>
      <c r="C5473" s="81" t="s">
        <v>11330</v>
      </c>
      <c r="D5473" s="81" t="s">
        <v>11331</v>
      </c>
      <c r="E5473" s="81">
        <v>1</v>
      </c>
      <c r="F5473" s="81" t="s">
        <v>6870</v>
      </c>
      <c r="G5473" s="81">
        <v>1</v>
      </c>
      <c r="H5473" s="83">
        <v>782.5</v>
      </c>
      <c r="I5473" s="92">
        <v>0.45</v>
      </c>
      <c r="J5473" s="84">
        <f t="shared" si="175"/>
        <v>430.37500000000006</v>
      </c>
    </row>
    <row r="5474" spans="1:10" ht="15.5">
      <c r="A5474" s="34">
        <f t="shared" si="176"/>
        <v>5470</v>
      </c>
      <c r="B5474" s="81" t="s">
        <v>2032</v>
      </c>
      <c r="C5474" s="81" t="s">
        <v>11332</v>
      </c>
      <c r="D5474" s="81" t="s">
        <v>11333</v>
      </c>
      <c r="E5474" s="81">
        <v>1</v>
      </c>
      <c r="F5474" s="81" t="s">
        <v>6870</v>
      </c>
      <c r="G5474" s="81">
        <v>1</v>
      </c>
      <c r="H5474" s="83">
        <v>875</v>
      </c>
      <c r="I5474" s="92">
        <v>0.45</v>
      </c>
      <c r="J5474" s="84">
        <f t="shared" si="175"/>
        <v>481.25000000000006</v>
      </c>
    </row>
    <row r="5475" spans="1:10" ht="15.5">
      <c r="A5475" s="34">
        <f t="shared" si="176"/>
        <v>5471</v>
      </c>
      <c r="B5475" s="81" t="s">
        <v>2032</v>
      </c>
      <c r="C5475" s="81" t="s">
        <v>11334</v>
      </c>
      <c r="D5475" s="81" t="s">
        <v>11335</v>
      </c>
      <c r="E5475" s="81">
        <v>1</v>
      </c>
      <c r="F5475" s="81" t="s">
        <v>6870</v>
      </c>
      <c r="G5475" s="81">
        <v>1</v>
      </c>
      <c r="H5475" s="83">
        <v>965</v>
      </c>
      <c r="I5475" s="92">
        <v>0.45</v>
      </c>
      <c r="J5475" s="84">
        <f t="shared" si="175"/>
        <v>530.75</v>
      </c>
    </row>
    <row r="5476" spans="1:10" ht="15.5">
      <c r="A5476" s="34">
        <f t="shared" si="176"/>
        <v>5472</v>
      </c>
      <c r="B5476" s="81" t="s">
        <v>2032</v>
      </c>
      <c r="C5476" s="81" t="s">
        <v>11336</v>
      </c>
      <c r="D5476" s="81" t="s">
        <v>11337</v>
      </c>
      <c r="E5476" s="81">
        <v>1</v>
      </c>
      <c r="F5476" s="81" t="s">
        <v>6870</v>
      </c>
      <c r="G5476" s="81">
        <v>1</v>
      </c>
      <c r="H5476" s="83">
        <v>345</v>
      </c>
      <c r="I5476" s="92">
        <v>0.45</v>
      </c>
      <c r="J5476" s="84">
        <f t="shared" si="175"/>
        <v>189.75000000000003</v>
      </c>
    </row>
    <row r="5477" spans="1:10" ht="15.5">
      <c r="A5477" s="34">
        <f t="shared" si="176"/>
        <v>5473</v>
      </c>
      <c r="B5477" s="81" t="s">
        <v>2032</v>
      </c>
      <c r="C5477" s="81" t="s">
        <v>11338</v>
      </c>
      <c r="D5477" s="81" t="s">
        <v>11339</v>
      </c>
      <c r="E5477" s="81">
        <v>1</v>
      </c>
      <c r="F5477" s="81" t="s">
        <v>6870</v>
      </c>
      <c r="G5477" s="81">
        <v>1</v>
      </c>
      <c r="H5477" s="83">
        <v>487.5</v>
      </c>
      <c r="I5477" s="92">
        <v>0.45</v>
      </c>
      <c r="J5477" s="84">
        <f t="shared" si="175"/>
        <v>268.125</v>
      </c>
    </row>
    <row r="5478" spans="1:10" ht="15.5">
      <c r="A5478" s="34">
        <f t="shared" si="176"/>
        <v>5474</v>
      </c>
      <c r="B5478" s="81" t="s">
        <v>2032</v>
      </c>
      <c r="C5478" s="81" t="s">
        <v>11340</v>
      </c>
      <c r="D5478" s="81" t="s">
        <v>11341</v>
      </c>
      <c r="E5478" s="81">
        <v>1</v>
      </c>
      <c r="F5478" s="81" t="s">
        <v>6870</v>
      </c>
      <c r="G5478" s="81">
        <v>1</v>
      </c>
      <c r="H5478" s="83">
        <v>1075</v>
      </c>
      <c r="I5478" s="92">
        <v>0.45</v>
      </c>
      <c r="J5478" s="84">
        <f t="shared" si="175"/>
        <v>591.25</v>
      </c>
    </row>
    <row r="5479" spans="1:10" ht="15.5">
      <c r="A5479" s="34">
        <f t="shared" si="176"/>
        <v>5475</v>
      </c>
      <c r="B5479" s="81" t="s">
        <v>2032</v>
      </c>
      <c r="C5479" s="81" t="s">
        <v>11342</v>
      </c>
      <c r="D5479" s="81" t="s">
        <v>11343</v>
      </c>
      <c r="E5479" s="81">
        <v>1</v>
      </c>
      <c r="F5479" s="81" t="s">
        <v>6870</v>
      </c>
      <c r="G5479" s="81">
        <v>1</v>
      </c>
      <c r="H5479" s="83">
        <v>540</v>
      </c>
      <c r="I5479" s="92">
        <v>0.45</v>
      </c>
      <c r="J5479" s="84">
        <f t="shared" si="175"/>
        <v>297</v>
      </c>
    </row>
    <row r="5480" spans="1:10" ht="15.5">
      <c r="A5480" s="34">
        <f t="shared" si="176"/>
        <v>5476</v>
      </c>
      <c r="B5480" s="81" t="s">
        <v>2032</v>
      </c>
      <c r="C5480" s="81" t="s">
        <v>11344</v>
      </c>
      <c r="D5480" s="81" t="s">
        <v>11345</v>
      </c>
      <c r="E5480" s="81">
        <v>1</v>
      </c>
      <c r="F5480" s="81" t="s">
        <v>6870</v>
      </c>
      <c r="G5480" s="81">
        <v>1</v>
      </c>
      <c r="H5480" s="83">
        <v>230</v>
      </c>
      <c r="I5480" s="92">
        <v>0.45</v>
      </c>
      <c r="J5480" s="84">
        <f t="shared" si="175"/>
        <v>126.50000000000001</v>
      </c>
    </row>
    <row r="5481" spans="1:10" ht="15.5">
      <c r="A5481" s="34">
        <f t="shared" si="176"/>
        <v>5477</v>
      </c>
      <c r="B5481" s="81" t="s">
        <v>2032</v>
      </c>
      <c r="C5481" s="81" t="s">
        <v>11346</v>
      </c>
      <c r="D5481" s="81" t="s">
        <v>11347</v>
      </c>
      <c r="E5481" s="81">
        <v>1</v>
      </c>
      <c r="F5481" s="81" t="s">
        <v>6870</v>
      </c>
      <c r="G5481" s="81">
        <v>1</v>
      </c>
      <c r="H5481" s="83">
        <v>195</v>
      </c>
      <c r="I5481" s="92">
        <v>0.45</v>
      </c>
      <c r="J5481" s="84">
        <f t="shared" si="175"/>
        <v>107.25000000000001</v>
      </c>
    </row>
    <row r="5482" spans="1:10" ht="15.5">
      <c r="A5482" s="34">
        <f t="shared" si="176"/>
        <v>5478</v>
      </c>
      <c r="B5482" s="81" t="s">
        <v>2032</v>
      </c>
      <c r="C5482" s="81" t="s">
        <v>11348</v>
      </c>
      <c r="D5482" s="81" t="s">
        <v>11349</v>
      </c>
      <c r="E5482" s="81">
        <v>1</v>
      </c>
      <c r="F5482" s="81" t="s">
        <v>6870</v>
      </c>
      <c r="G5482" s="81">
        <v>1</v>
      </c>
      <c r="H5482" s="83">
        <v>1025</v>
      </c>
      <c r="I5482" s="92">
        <v>0.45</v>
      </c>
      <c r="J5482" s="84">
        <f t="shared" si="175"/>
        <v>563.75</v>
      </c>
    </row>
    <row r="5483" spans="1:10" ht="15.5">
      <c r="A5483" s="34">
        <f t="shared" si="176"/>
        <v>5479</v>
      </c>
      <c r="B5483" s="81" t="s">
        <v>2032</v>
      </c>
      <c r="C5483" s="81" t="s">
        <v>11350</v>
      </c>
      <c r="D5483" s="81" t="s">
        <v>11351</v>
      </c>
      <c r="E5483" s="81">
        <v>1</v>
      </c>
      <c r="F5483" s="81" t="s">
        <v>6870</v>
      </c>
      <c r="G5483" s="81">
        <v>1</v>
      </c>
      <c r="H5483" s="83">
        <v>1650</v>
      </c>
      <c r="I5483" s="92">
        <v>0.45</v>
      </c>
      <c r="J5483" s="84">
        <f t="shared" si="175"/>
        <v>907.50000000000011</v>
      </c>
    </row>
    <row r="5484" spans="1:10" ht="15.5">
      <c r="A5484" s="34">
        <f t="shared" si="176"/>
        <v>5480</v>
      </c>
      <c r="B5484" s="81" t="s">
        <v>2032</v>
      </c>
      <c r="C5484" s="81" t="s">
        <v>11352</v>
      </c>
      <c r="D5484" s="81" t="s">
        <v>11353</v>
      </c>
      <c r="E5484" s="81">
        <v>1</v>
      </c>
      <c r="F5484" s="81" t="s">
        <v>6870</v>
      </c>
      <c r="G5484" s="81">
        <v>1</v>
      </c>
      <c r="H5484" s="83">
        <v>1115</v>
      </c>
      <c r="I5484" s="92">
        <v>0.45</v>
      </c>
      <c r="J5484" s="84">
        <f t="shared" si="175"/>
        <v>613.25</v>
      </c>
    </row>
    <row r="5485" spans="1:10" ht="15.5">
      <c r="A5485" s="34">
        <f t="shared" si="176"/>
        <v>5481</v>
      </c>
      <c r="B5485" s="81" t="s">
        <v>2032</v>
      </c>
      <c r="C5485" s="81" t="s">
        <v>11354</v>
      </c>
      <c r="D5485" s="81" t="s">
        <v>11355</v>
      </c>
      <c r="E5485" s="81">
        <v>1</v>
      </c>
      <c r="F5485" s="81" t="s">
        <v>6870</v>
      </c>
      <c r="G5485" s="81">
        <v>1</v>
      </c>
      <c r="H5485" s="83">
        <v>680</v>
      </c>
      <c r="I5485" s="92">
        <v>0.45</v>
      </c>
      <c r="J5485" s="84">
        <f t="shared" si="175"/>
        <v>374.00000000000006</v>
      </c>
    </row>
    <row r="5486" spans="1:10" ht="15.5">
      <c r="A5486" s="34">
        <f t="shared" si="176"/>
        <v>5482</v>
      </c>
      <c r="B5486" s="81" t="s">
        <v>2032</v>
      </c>
      <c r="C5486" s="81" t="s">
        <v>11356</v>
      </c>
      <c r="D5486" s="81" t="s">
        <v>2626</v>
      </c>
      <c r="E5486" s="81">
        <v>1</v>
      </c>
      <c r="F5486" s="81" t="s">
        <v>6870</v>
      </c>
      <c r="G5486" s="81">
        <v>1</v>
      </c>
      <c r="H5486" s="83">
        <v>1625</v>
      </c>
      <c r="I5486" s="92">
        <v>0.45</v>
      </c>
      <c r="J5486" s="84">
        <f t="shared" si="175"/>
        <v>893.75000000000011</v>
      </c>
    </row>
    <row r="5487" spans="1:10" ht="15.5">
      <c r="A5487" s="34">
        <f t="shared" si="176"/>
        <v>5483</v>
      </c>
      <c r="B5487" s="81" t="s">
        <v>2032</v>
      </c>
      <c r="C5487" s="81" t="s">
        <v>11357</v>
      </c>
      <c r="D5487" s="81" t="s">
        <v>2628</v>
      </c>
      <c r="E5487" s="81">
        <v>1</v>
      </c>
      <c r="F5487" s="81" t="s">
        <v>6870</v>
      </c>
      <c r="G5487" s="81">
        <v>1</v>
      </c>
      <c r="H5487" s="83">
        <v>1462.5</v>
      </c>
      <c r="I5487" s="92">
        <v>0.45</v>
      </c>
      <c r="J5487" s="84">
        <f t="shared" si="175"/>
        <v>804.37500000000011</v>
      </c>
    </row>
    <row r="5488" spans="1:10" ht="15.5">
      <c r="A5488" s="34">
        <f t="shared" si="176"/>
        <v>5484</v>
      </c>
      <c r="B5488" s="81" t="s">
        <v>2032</v>
      </c>
      <c r="C5488" s="81" t="s">
        <v>11358</v>
      </c>
      <c r="D5488" s="81" t="s">
        <v>2630</v>
      </c>
      <c r="E5488" s="81">
        <v>1</v>
      </c>
      <c r="F5488" s="81" t="s">
        <v>6870</v>
      </c>
      <c r="G5488" s="81">
        <v>1</v>
      </c>
      <c r="H5488" s="83">
        <v>1300</v>
      </c>
      <c r="I5488" s="92">
        <v>0.45</v>
      </c>
      <c r="J5488" s="84">
        <f t="shared" si="175"/>
        <v>715.00000000000011</v>
      </c>
    </row>
    <row r="5489" spans="1:10" ht="15.5">
      <c r="A5489" s="34">
        <f t="shared" si="176"/>
        <v>5485</v>
      </c>
      <c r="B5489" s="81" t="s">
        <v>2032</v>
      </c>
      <c r="C5489" s="81" t="s">
        <v>11359</v>
      </c>
      <c r="D5489" s="81" t="s">
        <v>2632</v>
      </c>
      <c r="E5489" s="81">
        <v>1</v>
      </c>
      <c r="F5489" s="81" t="s">
        <v>6870</v>
      </c>
      <c r="G5489" s="81">
        <v>1</v>
      </c>
      <c r="H5489" s="83">
        <v>1137.5</v>
      </c>
      <c r="I5489" s="92">
        <v>0.45</v>
      </c>
      <c r="J5489" s="84">
        <f t="shared" ref="J5489:J5520" si="177">H5489*(1-I5489)</f>
        <v>625.625</v>
      </c>
    </row>
    <row r="5490" spans="1:10" ht="15.5">
      <c r="A5490" s="34">
        <f t="shared" si="176"/>
        <v>5486</v>
      </c>
      <c r="B5490" s="81" t="s">
        <v>2032</v>
      </c>
      <c r="C5490" s="81" t="s">
        <v>11360</v>
      </c>
      <c r="D5490" s="81" t="s">
        <v>2634</v>
      </c>
      <c r="E5490" s="81">
        <v>1</v>
      </c>
      <c r="F5490" s="81" t="s">
        <v>6870</v>
      </c>
      <c r="G5490" s="81">
        <v>1</v>
      </c>
      <c r="H5490" s="83">
        <v>975</v>
      </c>
      <c r="I5490" s="92">
        <v>0.45</v>
      </c>
      <c r="J5490" s="84">
        <f t="shared" si="177"/>
        <v>536.25</v>
      </c>
    </row>
    <row r="5491" spans="1:10" ht="15.5">
      <c r="A5491" s="34">
        <f t="shared" si="176"/>
        <v>5487</v>
      </c>
      <c r="B5491" s="81" t="s">
        <v>2032</v>
      </c>
      <c r="C5491" s="81" t="s">
        <v>11361</v>
      </c>
      <c r="D5491" s="81" t="s">
        <v>2636</v>
      </c>
      <c r="E5491" s="81">
        <v>1</v>
      </c>
      <c r="F5491" s="81" t="s">
        <v>6870</v>
      </c>
      <c r="G5491" s="81">
        <v>1</v>
      </c>
      <c r="H5491" s="83">
        <v>812.5</v>
      </c>
      <c r="I5491" s="92">
        <v>0.45</v>
      </c>
      <c r="J5491" s="84">
        <f t="shared" si="177"/>
        <v>446.87500000000006</v>
      </c>
    </row>
    <row r="5492" spans="1:10" ht="15.5">
      <c r="A5492" s="34">
        <f t="shared" si="176"/>
        <v>5488</v>
      </c>
      <c r="B5492" s="81" t="s">
        <v>2032</v>
      </c>
      <c r="C5492" s="81" t="s">
        <v>11362</v>
      </c>
      <c r="D5492" s="81" t="s">
        <v>2626</v>
      </c>
      <c r="E5492" s="81">
        <v>1</v>
      </c>
      <c r="F5492" s="81" t="s">
        <v>6870</v>
      </c>
      <c r="G5492" s="81">
        <v>1</v>
      </c>
      <c r="H5492" s="83">
        <v>1625</v>
      </c>
      <c r="I5492" s="92">
        <v>0.45</v>
      </c>
      <c r="J5492" s="84">
        <f t="shared" si="177"/>
        <v>893.75000000000011</v>
      </c>
    </row>
    <row r="5493" spans="1:10" ht="15.5">
      <c r="A5493" s="34">
        <f t="shared" si="176"/>
        <v>5489</v>
      </c>
      <c r="B5493" s="81" t="s">
        <v>2032</v>
      </c>
      <c r="C5493" s="81" t="s">
        <v>11363</v>
      </c>
      <c r="D5493" s="81" t="s">
        <v>2628</v>
      </c>
      <c r="E5493" s="81">
        <v>1</v>
      </c>
      <c r="F5493" s="81" t="s">
        <v>6870</v>
      </c>
      <c r="G5493" s="81">
        <v>1</v>
      </c>
      <c r="H5493" s="83">
        <v>1462.5</v>
      </c>
      <c r="I5493" s="92">
        <v>0.45</v>
      </c>
      <c r="J5493" s="84">
        <f t="shared" si="177"/>
        <v>804.37500000000011</v>
      </c>
    </row>
    <row r="5494" spans="1:10" ht="15.5">
      <c r="A5494" s="34">
        <f t="shared" si="176"/>
        <v>5490</v>
      </c>
      <c r="B5494" s="81" t="s">
        <v>2032</v>
      </c>
      <c r="C5494" s="81" t="s">
        <v>11364</v>
      </c>
      <c r="D5494" s="81" t="s">
        <v>2630</v>
      </c>
      <c r="E5494" s="81">
        <v>1</v>
      </c>
      <c r="F5494" s="81" t="s">
        <v>6870</v>
      </c>
      <c r="G5494" s="81">
        <v>1</v>
      </c>
      <c r="H5494" s="83">
        <v>1300</v>
      </c>
      <c r="I5494" s="92">
        <v>0.45</v>
      </c>
      <c r="J5494" s="84">
        <f t="shared" si="177"/>
        <v>715.00000000000011</v>
      </c>
    </row>
    <row r="5495" spans="1:10" ht="15.5">
      <c r="A5495" s="34">
        <f t="shared" si="176"/>
        <v>5491</v>
      </c>
      <c r="B5495" s="81" t="s">
        <v>2032</v>
      </c>
      <c r="C5495" s="81" t="s">
        <v>11365</v>
      </c>
      <c r="D5495" s="81" t="s">
        <v>2632</v>
      </c>
      <c r="E5495" s="81">
        <v>1</v>
      </c>
      <c r="F5495" s="81" t="s">
        <v>6870</v>
      </c>
      <c r="G5495" s="81">
        <v>1</v>
      </c>
      <c r="H5495" s="83">
        <v>1137.5</v>
      </c>
      <c r="I5495" s="92">
        <v>0.45</v>
      </c>
      <c r="J5495" s="84">
        <f t="shared" si="177"/>
        <v>625.625</v>
      </c>
    </row>
    <row r="5496" spans="1:10" ht="15.5">
      <c r="A5496" s="34">
        <f t="shared" si="176"/>
        <v>5492</v>
      </c>
      <c r="B5496" s="81" t="s">
        <v>2032</v>
      </c>
      <c r="C5496" s="81" t="s">
        <v>11366</v>
      </c>
      <c r="D5496" s="81" t="s">
        <v>2634</v>
      </c>
      <c r="E5496" s="81">
        <v>1</v>
      </c>
      <c r="F5496" s="81" t="s">
        <v>6870</v>
      </c>
      <c r="G5496" s="81">
        <v>1</v>
      </c>
      <c r="H5496" s="83">
        <v>975</v>
      </c>
      <c r="I5496" s="92">
        <v>0.45</v>
      </c>
      <c r="J5496" s="84">
        <f t="shared" si="177"/>
        <v>536.25</v>
      </c>
    </row>
    <row r="5497" spans="1:10" ht="15.5">
      <c r="A5497" s="34">
        <f t="shared" si="176"/>
        <v>5493</v>
      </c>
      <c r="B5497" s="81" t="s">
        <v>2032</v>
      </c>
      <c r="C5497" s="81" t="s">
        <v>11367</v>
      </c>
      <c r="D5497" s="81" t="s">
        <v>2636</v>
      </c>
      <c r="E5497" s="81">
        <v>1</v>
      </c>
      <c r="F5497" s="81" t="s">
        <v>6870</v>
      </c>
      <c r="G5497" s="81">
        <v>1</v>
      </c>
      <c r="H5497" s="83">
        <v>812.5</v>
      </c>
      <c r="I5497" s="92">
        <v>0.45</v>
      </c>
      <c r="J5497" s="84">
        <f t="shared" si="177"/>
        <v>446.87500000000006</v>
      </c>
    </row>
    <row r="5498" spans="1:10" ht="15.5">
      <c r="A5498" s="34">
        <f t="shared" si="176"/>
        <v>5494</v>
      </c>
      <c r="B5498" s="81" t="s">
        <v>2032</v>
      </c>
      <c r="C5498" s="81" t="s">
        <v>11368</v>
      </c>
      <c r="D5498" s="81" t="s">
        <v>11369</v>
      </c>
      <c r="E5498" s="81">
        <v>1</v>
      </c>
      <c r="F5498" s="81" t="s">
        <v>6870</v>
      </c>
      <c r="G5498" s="81">
        <v>1</v>
      </c>
      <c r="H5498" s="83">
        <v>2750</v>
      </c>
      <c r="I5498" s="92">
        <v>0.45</v>
      </c>
      <c r="J5498" s="84">
        <f t="shared" si="177"/>
        <v>1512.5000000000002</v>
      </c>
    </row>
    <row r="5499" spans="1:10" ht="15.5">
      <c r="A5499" s="34">
        <f t="shared" si="176"/>
        <v>5495</v>
      </c>
      <c r="B5499" s="81" t="s">
        <v>2032</v>
      </c>
      <c r="C5499" s="81" t="s">
        <v>11370</v>
      </c>
      <c r="D5499" s="81" t="s">
        <v>11371</v>
      </c>
      <c r="E5499" s="81">
        <v>1</v>
      </c>
      <c r="F5499" s="81" t="s">
        <v>6870</v>
      </c>
      <c r="G5499" s="81">
        <v>1</v>
      </c>
      <c r="H5499" s="83">
        <v>5875</v>
      </c>
      <c r="I5499" s="92">
        <v>0.45</v>
      </c>
      <c r="J5499" s="84">
        <f t="shared" si="177"/>
        <v>3231.2500000000005</v>
      </c>
    </row>
    <row r="5500" spans="1:10" ht="15.5">
      <c r="A5500" s="34">
        <f t="shared" si="176"/>
        <v>5496</v>
      </c>
      <c r="B5500" s="81" t="s">
        <v>2032</v>
      </c>
      <c r="C5500" s="81" t="s">
        <v>11372</v>
      </c>
      <c r="D5500" s="81" t="s">
        <v>11373</v>
      </c>
      <c r="E5500" s="81">
        <v>1</v>
      </c>
      <c r="F5500" s="81" t="s">
        <v>6870</v>
      </c>
      <c r="G5500" s="81">
        <v>1</v>
      </c>
      <c r="H5500" s="83">
        <v>1250</v>
      </c>
      <c r="I5500" s="92">
        <v>0.45</v>
      </c>
      <c r="J5500" s="84">
        <f t="shared" si="177"/>
        <v>687.5</v>
      </c>
    </row>
    <row r="5501" spans="1:10" ht="15.5">
      <c r="A5501" s="34">
        <f t="shared" si="176"/>
        <v>5497</v>
      </c>
      <c r="B5501" s="81" t="s">
        <v>2032</v>
      </c>
      <c r="C5501" s="81" t="s">
        <v>11374</v>
      </c>
      <c r="D5501" s="81" t="s">
        <v>11375</v>
      </c>
      <c r="E5501" s="81">
        <v>1</v>
      </c>
      <c r="F5501" s="81" t="s">
        <v>6870</v>
      </c>
      <c r="G5501" s="81">
        <v>1</v>
      </c>
      <c r="H5501" s="83">
        <v>5875</v>
      </c>
      <c r="I5501" s="92">
        <v>0.45</v>
      </c>
      <c r="J5501" s="84">
        <f t="shared" si="177"/>
        <v>3231.2500000000005</v>
      </c>
    </row>
    <row r="5502" spans="1:10" ht="15.5">
      <c r="A5502" s="34">
        <f t="shared" si="176"/>
        <v>5498</v>
      </c>
      <c r="B5502" s="81" t="s">
        <v>2032</v>
      </c>
      <c r="C5502" s="81" t="s">
        <v>11376</v>
      </c>
      <c r="D5502" s="81" t="s">
        <v>11377</v>
      </c>
      <c r="E5502" s="81">
        <v>1</v>
      </c>
      <c r="F5502" s="81" t="s">
        <v>6870</v>
      </c>
      <c r="G5502" s="81">
        <v>1</v>
      </c>
      <c r="H5502" s="83">
        <v>2500</v>
      </c>
      <c r="I5502" s="92">
        <v>0.45</v>
      </c>
      <c r="J5502" s="84">
        <f t="shared" si="177"/>
        <v>1375</v>
      </c>
    </row>
    <row r="5503" spans="1:10" ht="29">
      <c r="A5503" s="34">
        <f t="shared" si="176"/>
        <v>5499</v>
      </c>
      <c r="B5503" s="81" t="s">
        <v>2032</v>
      </c>
      <c r="C5503" s="81" t="s">
        <v>11378</v>
      </c>
      <c r="D5503" s="81" t="s">
        <v>11379</v>
      </c>
      <c r="E5503" s="81">
        <v>1</v>
      </c>
      <c r="F5503" s="81" t="s">
        <v>6870</v>
      </c>
      <c r="G5503" s="81">
        <v>1</v>
      </c>
      <c r="H5503" s="83">
        <v>7500</v>
      </c>
      <c r="I5503" s="92">
        <v>0.45</v>
      </c>
      <c r="J5503" s="84">
        <f t="shared" si="177"/>
        <v>4125</v>
      </c>
    </row>
    <row r="5504" spans="1:10" ht="29">
      <c r="A5504" s="34">
        <f t="shared" si="176"/>
        <v>5500</v>
      </c>
      <c r="B5504" s="81" t="s">
        <v>2032</v>
      </c>
      <c r="C5504" s="81" t="s">
        <v>11380</v>
      </c>
      <c r="D5504" s="81" t="s">
        <v>11381</v>
      </c>
      <c r="E5504" s="81">
        <v>1</v>
      </c>
      <c r="F5504" s="81" t="s">
        <v>6870</v>
      </c>
      <c r="G5504" s="81">
        <v>1</v>
      </c>
      <c r="H5504" s="83">
        <v>2500</v>
      </c>
      <c r="I5504" s="92">
        <v>0.45</v>
      </c>
      <c r="J5504" s="84">
        <f t="shared" si="177"/>
        <v>1375</v>
      </c>
    </row>
    <row r="5505" spans="1:10" ht="15.5">
      <c r="A5505" s="34">
        <f t="shared" si="176"/>
        <v>5501</v>
      </c>
      <c r="B5505" s="81" t="s">
        <v>2032</v>
      </c>
      <c r="C5505" s="81" t="s">
        <v>11382</v>
      </c>
      <c r="D5505" s="81" t="s">
        <v>11383</v>
      </c>
      <c r="E5505" s="81">
        <v>1</v>
      </c>
      <c r="F5505" s="81" t="s">
        <v>6870</v>
      </c>
      <c r="G5505" s="81">
        <v>1</v>
      </c>
      <c r="H5505" s="83">
        <v>1275</v>
      </c>
      <c r="I5505" s="92">
        <v>0.45</v>
      </c>
      <c r="J5505" s="84">
        <f t="shared" si="177"/>
        <v>701.25</v>
      </c>
    </row>
    <row r="5506" spans="1:10" ht="15.5">
      <c r="A5506" s="34">
        <f t="shared" si="176"/>
        <v>5502</v>
      </c>
      <c r="B5506" s="81" t="s">
        <v>2032</v>
      </c>
      <c r="C5506" s="81" t="s">
        <v>11384</v>
      </c>
      <c r="D5506" s="81" t="s">
        <v>11270</v>
      </c>
      <c r="E5506" s="81">
        <v>1</v>
      </c>
      <c r="F5506" s="81" t="s">
        <v>6870</v>
      </c>
      <c r="G5506" s="81">
        <v>1</v>
      </c>
      <c r="H5506" s="83">
        <v>437.5</v>
      </c>
      <c r="I5506" s="92">
        <v>0.45</v>
      </c>
      <c r="J5506" s="84">
        <f t="shared" si="177"/>
        <v>240.62500000000003</v>
      </c>
    </row>
    <row r="5507" spans="1:10" ht="15.5">
      <c r="A5507" s="34">
        <f t="shared" si="176"/>
        <v>5503</v>
      </c>
      <c r="B5507" s="81" t="s">
        <v>2032</v>
      </c>
      <c r="C5507" s="81" t="s">
        <v>11385</v>
      </c>
      <c r="D5507" s="81" t="s">
        <v>11386</v>
      </c>
      <c r="E5507" s="81">
        <v>1</v>
      </c>
      <c r="F5507" s="81" t="s">
        <v>6870</v>
      </c>
      <c r="G5507" s="81">
        <v>1</v>
      </c>
      <c r="H5507" s="83">
        <v>2700</v>
      </c>
      <c r="I5507" s="92">
        <v>0.45</v>
      </c>
      <c r="J5507" s="84">
        <f t="shared" si="177"/>
        <v>1485.0000000000002</v>
      </c>
    </row>
    <row r="5508" spans="1:10" ht="15.5">
      <c r="A5508" s="34">
        <f t="shared" si="176"/>
        <v>5504</v>
      </c>
      <c r="B5508" s="81" t="s">
        <v>2032</v>
      </c>
      <c r="C5508" s="81" t="s">
        <v>11387</v>
      </c>
      <c r="D5508" s="81" t="s">
        <v>11388</v>
      </c>
      <c r="E5508" s="81">
        <v>1</v>
      </c>
      <c r="F5508" s="81" t="s">
        <v>6870</v>
      </c>
      <c r="G5508" s="81">
        <v>1</v>
      </c>
      <c r="H5508" s="83">
        <v>2985</v>
      </c>
      <c r="I5508" s="92">
        <v>0.45</v>
      </c>
      <c r="J5508" s="84">
        <f t="shared" si="177"/>
        <v>1641.7500000000002</v>
      </c>
    </row>
    <row r="5509" spans="1:10" ht="15.5">
      <c r="A5509" s="34">
        <f t="shared" si="176"/>
        <v>5505</v>
      </c>
      <c r="B5509" s="81" t="s">
        <v>2032</v>
      </c>
      <c r="C5509" s="81" t="s">
        <v>11389</v>
      </c>
      <c r="D5509" s="81" t="s">
        <v>11390</v>
      </c>
      <c r="E5509" s="81">
        <v>1</v>
      </c>
      <c r="F5509" s="81" t="s">
        <v>6870</v>
      </c>
      <c r="G5509" s="81">
        <v>1</v>
      </c>
      <c r="H5509" s="83">
        <v>1880</v>
      </c>
      <c r="I5509" s="92">
        <v>0.45</v>
      </c>
      <c r="J5509" s="84">
        <f t="shared" si="177"/>
        <v>1034</v>
      </c>
    </row>
    <row r="5510" spans="1:10" ht="15.5">
      <c r="A5510" s="34">
        <f t="shared" si="176"/>
        <v>5506</v>
      </c>
      <c r="B5510" s="81" t="s">
        <v>2032</v>
      </c>
      <c r="C5510" s="81" t="s">
        <v>11391</v>
      </c>
      <c r="D5510" s="81" t="s">
        <v>11392</v>
      </c>
      <c r="E5510" s="81">
        <v>1</v>
      </c>
      <c r="F5510" s="81" t="s">
        <v>6870</v>
      </c>
      <c r="G5510" s="81">
        <v>1</v>
      </c>
      <c r="H5510" s="83">
        <v>105</v>
      </c>
      <c r="I5510" s="92">
        <v>0.45</v>
      </c>
      <c r="J5510" s="84">
        <f t="shared" si="177"/>
        <v>57.750000000000007</v>
      </c>
    </row>
    <row r="5511" spans="1:10" ht="15.5">
      <c r="A5511" s="34">
        <f t="shared" si="176"/>
        <v>5507</v>
      </c>
      <c r="B5511" s="81" t="s">
        <v>2032</v>
      </c>
      <c r="C5511" s="81" t="s">
        <v>11393</v>
      </c>
      <c r="D5511" s="81" t="s">
        <v>11394</v>
      </c>
      <c r="E5511" s="81">
        <v>1</v>
      </c>
      <c r="F5511" s="81" t="s">
        <v>6870</v>
      </c>
      <c r="G5511" s="81">
        <v>1</v>
      </c>
      <c r="H5511" s="83">
        <v>150</v>
      </c>
      <c r="I5511" s="92">
        <v>0.45</v>
      </c>
      <c r="J5511" s="84">
        <f t="shared" si="177"/>
        <v>82.5</v>
      </c>
    </row>
    <row r="5512" spans="1:10" ht="15.5">
      <c r="A5512" s="34">
        <f t="shared" si="176"/>
        <v>5508</v>
      </c>
      <c r="B5512" s="81" t="s">
        <v>2032</v>
      </c>
      <c r="C5512" s="81" t="s">
        <v>11395</v>
      </c>
      <c r="D5512" s="81" t="s">
        <v>11396</v>
      </c>
      <c r="E5512" s="81">
        <v>1</v>
      </c>
      <c r="F5512" s="81" t="s">
        <v>6870</v>
      </c>
      <c r="G5512" s="81">
        <v>1</v>
      </c>
      <c r="H5512" s="83">
        <v>490</v>
      </c>
      <c r="I5512" s="92">
        <v>0.45</v>
      </c>
      <c r="J5512" s="84">
        <f t="shared" si="177"/>
        <v>269.5</v>
      </c>
    </row>
    <row r="5513" spans="1:10" ht="15.5">
      <c r="A5513" s="34">
        <f t="shared" si="176"/>
        <v>5509</v>
      </c>
      <c r="B5513" s="81" t="s">
        <v>2032</v>
      </c>
      <c r="C5513" s="81" t="s">
        <v>11397</v>
      </c>
      <c r="D5513" s="81" t="s">
        <v>11398</v>
      </c>
      <c r="E5513" s="81">
        <v>1</v>
      </c>
      <c r="F5513" s="81" t="s">
        <v>6870</v>
      </c>
      <c r="G5513" s="81">
        <v>1</v>
      </c>
      <c r="H5513" s="83">
        <v>3320</v>
      </c>
      <c r="I5513" s="92">
        <v>0.45</v>
      </c>
      <c r="J5513" s="84">
        <f t="shared" si="177"/>
        <v>1826.0000000000002</v>
      </c>
    </row>
    <row r="5514" spans="1:10" ht="15.5">
      <c r="A5514" s="34">
        <f t="shared" si="176"/>
        <v>5510</v>
      </c>
      <c r="B5514" s="81" t="s">
        <v>2032</v>
      </c>
      <c r="C5514" s="81" t="s">
        <v>11399</v>
      </c>
      <c r="D5514" s="81" t="s">
        <v>11400</v>
      </c>
      <c r="E5514" s="81">
        <v>1</v>
      </c>
      <c r="F5514" s="81" t="s">
        <v>6870</v>
      </c>
      <c r="G5514" s="81">
        <v>1</v>
      </c>
      <c r="H5514" s="83">
        <v>1500</v>
      </c>
      <c r="I5514" s="92">
        <v>0.45</v>
      </c>
      <c r="J5514" s="84">
        <f t="shared" si="177"/>
        <v>825.00000000000011</v>
      </c>
    </row>
    <row r="5515" spans="1:10" ht="15.5">
      <c r="A5515" s="34">
        <f t="shared" si="176"/>
        <v>5511</v>
      </c>
      <c r="B5515" s="81" t="s">
        <v>2032</v>
      </c>
      <c r="C5515" s="81" t="s">
        <v>11401</v>
      </c>
      <c r="D5515" s="81" t="s">
        <v>11402</v>
      </c>
      <c r="E5515" s="81">
        <v>1</v>
      </c>
      <c r="F5515" s="81" t="s">
        <v>6870</v>
      </c>
      <c r="G5515" s="81">
        <v>1</v>
      </c>
      <c r="H5515" s="83">
        <v>120</v>
      </c>
      <c r="I5515" s="92">
        <v>0.45</v>
      </c>
      <c r="J5515" s="84">
        <f t="shared" si="177"/>
        <v>66</v>
      </c>
    </row>
    <row r="5516" spans="1:10" ht="15.5">
      <c r="A5516" s="34">
        <f t="shared" si="176"/>
        <v>5512</v>
      </c>
      <c r="B5516" s="81" t="s">
        <v>2032</v>
      </c>
      <c r="C5516" s="81" t="s">
        <v>11403</v>
      </c>
      <c r="D5516" s="81" t="s">
        <v>11404</v>
      </c>
      <c r="E5516" s="81">
        <v>1</v>
      </c>
      <c r="F5516" s="81" t="s">
        <v>6870</v>
      </c>
      <c r="G5516" s="81">
        <v>1</v>
      </c>
      <c r="H5516" s="83">
        <v>38.75</v>
      </c>
      <c r="I5516" s="92">
        <v>0.45</v>
      </c>
      <c r="J5516" s="84">
        <f t="shared" si="177"/>
        <v>21.3125</v>
      </c>
    </row>
    <row r="5517" spans="1:10" ht="15.5">
      <c r="A5517" s="34">
        <f t="shared" si="176"/>
        <v>5513</v>
      </c>
      <c r="B5517" s="81" t="s">
        <v>2032</v>
      </c>
      <c r="C5517" s="81" t="s">
        <v>11405</v>
      </c>
      <c r="D5517" s="81" t="s">
        <v>11406</v>
      </c>
      <c r="E5517" s="81">
        <v>1</v>
      </c>
      <c r="F5517" s="81" t="s">
        <v>6870</v>
      </c>
      <c r="G5517" s="81">
        <v>1</v>
      </c>
      <c r="H5517" s="83">
        <v>46.25</v>
      </c>
      <c r="I5517" s="92">
        <v>0.45</v>
      </c>
      <c r="J5517" s="84">
        <f t="shared" si="177"/>
        <v>25.437500000000004</v>
      </c>
    </row>
    <row r="5518" spans="1:10" ht="15.5">
      <c r="A5518" s="34">
        <f t="shared" si="176"/>
        <v>5514</v>
      </c>
      <c r="B5518" s="81" t="s">
        <v>2032</v>
      </c>
      <c r="C5518" s="81" t="s">
        <v>11407</v>
      </c>
      <c r="D5518" s="81" t="s">
        <v>11408</v>
      </c>
      <c r="E5518" s="81">
        <v>1</v>
      </c>
      <c r="F5518" s="81" t="s">
        <v>6870</v>
      </c>
      <c r="G5518" s="81">
        <v>1</v>
      </c>
      <c r="H5518" s="83">
        <v>395</v>
      </c>
      <c r="I5518" s="92">
        <v>0.45</v>
      </c>
      <c r="J5518" s="84">
        <f t="shared" si="177"/>
        <v>217.25000000000003</v>
      </c>
    </row>
    <row r="5519" spans="1:10" ht="15.5">
      <c r="A5519" s="34">
        <f t="shared" si="176"/>
        <v>5515</v>
      </c>
      <c r="B5519" s="81" t="s">
        <v>2032</v>
      </c>
      <c r="C5519" s="81" t="s">
        <v>11409</v>
      </c>
      <c r="D5519" s="81" t="s">
        <v>11410</v>
      </c>
      <c r="E5519" s="81">
        <v>1</v>
      </c>
      <c r="F5519" s="81" t="s">
        <v>6870</v>
      </c>
      <c r="G5519" s="81">
        <v>1</v>
      </c>
      <c r="H5519" s="83">
        <v>115</v>
      </c>
      <c r="I5519" s="92">
        <v>0.45</v>
      </c>
      <c r="J5519" s="84">
        <f t="shared" si="177"/>
        <v>63.250000000000007</v>
      </c>
    </row>
    <row r="5520" spans="1:10" ht="15.5">
      <c r="A5520" s="34">
        <f t="shared" si="176"/>
        <v>5516</v>
      </c>
      <c r="B5520" s="81" t="s">
        <v>2032</v>
      </c>
      <c r="C5520" s="81" t="s">
        <v>11411</v>
      </c>
      <c r="D5520" s="81" t="s">
        <v>11412</v>
      </c>
      <c r="E5520" s="81">
        <v>1</v>
      </c>
      <c r="F5520" s="81" t="s">
        <v>6870</v>
      </c>
      <c r="G5520" s="81">
        <v>1</v>
      </c>
      <c r="H5520" s="83">
        <v>37.5</v>
      </c>
      <c r="I5520" s="92">
        <v>0.45</v>
      </c>
      <c r="J5520" s="84">
        <f t="shared" si="177"/>
        <v>20.625</v>
      </c>
    </row>
  </sheetData>
  <sheetProtection algorithmName="SHA-512" hashValue="+UR0tZHlhGszjUFDJb0TEDwdqN+qbbep/l6HXwOPgSmoPOgQpJ6Xm/qFnDL5uqBWUMtyYTGLVSG7N19L3LlFVQ==" saltValue="e26qjrZe6aPRiviAqRskaQ==" spinCount="100000" sheet="1" objects="1" scenarios="1"/>
  <autoFilter ref="A4:J5520" xr:uid="{384852DC-E6E4-431A-931A-B5FB15630AFB}"/>
  <printOptions horizontalCentered="1"/>
  <pageMargins left="0.75" right="0.75" top="1" bottom="1" header="0.5" footer="0.5"/>
  <pageSetup paperSize="3" scale="81" fitToHeight="0" orientation="landscape" r:id="rId1"/>
  <headerFooter alignWithMargins="0">
    <oddHeader>&amp;LGROUP 77201, AWARD 23150 
INTELLIGENT FACILITY AND SECURITY SYSTEMS &amp;&amp; SOLUTIONS&amp;RSYRACUSE TIME &amp; ALARM CO INC
CONTRACT NO.: PT68866
JULY 2024</oddHead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S19"/>
  <sheetViews>
    <sheetView zoomScale="95" zoomScaleNormal="95" workbookViewId="0">
      <pane ySplit="3" topLeftCell="A17" activePane="bottomLeft" state="frozen"/>
      <selection activeCell="E25" sqref="E25"/>
      <selection pane="bottomLeft" activeCell="E25" sqref="E25"/>
    </sheetView>
  </sheetViews>
  <sheetFormatPr defaultColWidth="9.26953125" defaultRowHeight="14.5"/>
  <cols>
    <col min="1" max="1" width="53.7265625" style="43" bestFit="1" customWidth="1"/>
    <col min="2" max="3" width="52.26953125" style="43" bestFit="1" customWidth="1"/>
    <col min="4" max="4" width="18.26953125" style="42" customWidth="1"/>
    <col min="5" max="5" width="18.54296875" style="42" bestFit="1" customWidth="1"/>
    <col min="6" max="6" width="14" style="41" bestFit="1" customWidth="1"/>
    <col min="7" max="7" width="15.26953125" style="42" bestFit="1" customWidth="1"/>
    <col min="8" max="8" width="15" style="42" bestFit="1" customWidth="1"/>
    <col min="9" max="9" width="16.26953125" style="42" bestFit="1" customWidth="1"/>
    <col min="10" max="11" width="19.453125" style="42" bestFit="1" customWidth="1"/>
    <col min="12" max="12" width="15" style="42" bestFit="1" customWidth="1"/>
    <col min="13" max="13" width="13.7265625" style="42" bestFit="1" customWidth="1"/>
    <col min="14" max="15" width="22.453125" style="42" bestFit="1" customWidth="1"/>
    <col min="16" max="16" width="7.7265625" style="69" customWidth="1"/>
    <col min="17" max="17" width="5.54296875" style="69" customWidth="1"/>
    <col min="18" max="19" width="9.26953125" style="43" customWidth="1"/>
    <col min="20" max="16384" width="9.26953125" style="43"/>
  </cols>
  <sheetData>
    <row r="1" spans="1:19" ht="18.5">
      <c r="A1" s="167" t="s">
        <v>47</v>
      </c>
      <c r="B1" s="168"/>
      <c r="C1" s="168"/>
      <c r="D1" s="168"/>
      <c r="E1" s="168"/>
    </row>
    <row r="2" spans="1:19" ht="18.5">
      <c r="A2" s="44"/>
      <c r="B2" s="45" t="s">
        <v>6441</v>
      </c>
      <c r="C2" s="45">
        <f>'Cover Page'!B4:D4</f>
        <v>0</v>
      </c>
      <c r="D2" s="96"/>
      <c r="E2" s="96"/>
    </row>
    <row r="3" spans="1:19" ht="29">
      <c r="A3" s="70" t="s">
        <v>26</v>
      </c>
      <c r="B3" s="46" t="s">
        <v>27</v>
      </c>
      <c r="C3" s="47" t="s">
        <v>55</v>
      </c>
      <c r="D3" s="49" t="s">
        <v>28</v>
      </c>
      <c r="E3" s="49" t="s">
        <v>29</v>
      </c>
      <c r="F3" s="48" t="s">
        <v>30</v>
      </c>
      <c r="G3" s="49" t="s">
        <v>39</v>
      </c>
      <c r="H3" s="49" t="s">
        <v>38</v>
      </c>
      <c r="I3" s="49" t="s">
        <v>37</v>
      </c>
      <c r="J3" s="49" t="s">
        <v>31</v>
      </c>
      <c r="K3" s="97" t="s">
        <v>32</v>
      </c>
      <c r="L3" s="49" t="s">
        <v>33</v>
      </c>
      <c r="M3" s="49" t="s">
        <v>34</v>
      </c>
      <c r="N3" s="50" t="s">
        <v>36</v>
      </c>
      <c r="O3" s="49" t="s">
        <v>35</v>
      </c>
    </row>
    <row r="4" spans="1:19" ht="232">
      <c r="A4" s="52" t="s">
        <v>58</v>
      </c>
      <c r="B4" s="53" t="s">
        <v>178</v>
      </c>
      <c r="C4" s="52" t="s">
        <v>57</v>
      </c>
      <c r="D4" s="57">
        <v>40.68</v>
      </c>
      <c r="E4" s="57">
        <v>31.7</v>
      </c>
      <c r="F4" s="55">
        <v>1.8</v>
      </c>
      <c r="G4" s="57">
        <f t="shared" ref="G4:G14" si="0">SUM(D4:E4)*(1+F4)</f>
        <v>202.66399999999999</v>
      </c>
      <c r="H4" s="57">
        <f t="shared" ref="H4:H19" si="1">SUM(D4*1.5)</f>
        <v>61.019999999999996</v>
      </c>
      <c r="I4" s="57">
        <f>SUM((H4+(P4+H4*Q4))*((1+F4)))</f>
        <v>257.96567999999996</v>
      </c>
      <c r="J4" s="57">
        <f t="shared" ref="J4:J19" si="2">SUM(D4*1.5)</f>
        <v>61.019999999999996</v>
      </c>
      <c r="K4" s="57">
        <f>SUM((J4+(P4+J4*Q4))*((1+F4)))</f>
        <v>257.96567999999996</v>
      </c>
      <c r="L4" s="57">
        <f t="shared" ref="L4:L19" si="3">SUM(D4*1.5)</f>
        <v>61.019999999999996</v>
      </c>
      <c r="M4" s="57">
        <f>SUM((P4+L4*Q4)+L4)*(1+F4)</f>
        <v>257.96567999999996</v>
      </c>
      <c r="N4" s="57">
        <f t="shared" ref="N4:N19" si="4">SUM(D4*2)</f>
        <v>81.36</v>
      </c>
      <c r="O4" s="57">
        <f>SUM((N4+(P4+N4*Q4)))*(1+F4)</f>
        <v>316.62624</v>
      </c>
      <c r="P4" s="69">
        <v>29.28</v>
      </c>
      <c r="Q4" s="69">
        <v>0.03</v>
      </c>
    </row>
    <row r="5" spans="1:19" ht="232">
      <c r="A5" s="52" t="s">
        <v>59</v>
      </c>
      <c r="B5" s="53" t="s">
        <v>178</v>
      </c>
      <c r="C5" s="52" t="s">
        <v>60</v>
      </c>
      <c r="D5" s="57">
        <v>48.74</v>
      </c>
      <c r="E5" s="57">
        <v>31.56</v>
      </c>
      <c r="F5" s="55">
        <v>1.95</v>
      </c>
      <c r="G5" s="57">
        <f>SUM(D5:E5)*(1+F5)</f>
        <v>236.88500000000002</v>
      </c>
      <c r="H5" s="57">
        <f t="shared" si="1"/>
        <v>73.11</v>
      </c>
      <c r="I5" s="57">
        <f>SUM((H5+E5)*(1+F5))</f>
        <v>308.7765</v>
      </c>
      <c r="J5" s="57">
        <f t="shared" si="2"/>
        <v>73.11</v>
      </c>
      <c r="K5" s="57">
        <f>SUM((J5+E5)*(1+F5))</f>
        <v>308.7765</v>
      </c>
      <c r="L5" s="57">
        <f t="shared" si="3"/>
        <v>73.11</v>
      </c>
      <c r="M5" s="57">
        <f>SUM(E5+L5)*(1+F5)</f>
        <v>308.7765</v>
      </c>
      <c r="N5" s="57">
        <f t="shared" si="4"/>
        <v>97.48</v>
      </c>
      <c r="O5" s="57">
        <f>SUM((N5+E5)*(1+F5))</f>
        <v>380.66800000000001</v>
      </c>
      <c r="P5" s="71">
        <v>29.91</v>
      </c>
      <c r="Q5" s="69">
        <v>0.03</v>
      </c>
    </row>
    <row r="6" spans="1:19" ht="232">
      <c r="A6" s="52" t="s">
        <v>73</v>
      </c>
      <c r="B6" s="53" t="s">
        <v>178</v>
      </c>
      <c r="C6" s="52" t="s">
        <v>61</v>
      </c>
      <c r="D6" s="57">
        <v>58.5</v>
      </c>
      <c r="E6" s="57">
        <f>SUM(P6+(D6*Q6))</f>
        <v>31.434999999999999</v>
      </c>
      <c r="F6" s="55">
        <v>1.3</v>
      </c>
      <c r="G6" s="57">
        <f t="shared" si="0"/>
        <v>206.85049999999998</v>
      </c>
      <c r="H6" s="57">
        <f>SUM(R6*1.5)+S6</f>
        <v>85.25</v>
      </c>
      <c r="I6" s="57">
        <f>SUM((H6+(H6*Q6)+P6)*((1+F6)))</f>
        <v>270.22125</v>
      </c>
      <c r="J6" s="57">
        <f>SUM(R6*1.5)+S6</f>
        <v>85.25</v>
      </c>
      <c r="K6" s="57">
        <f>SUM((J6+(J6*Q6)+P6)*((1+F6)))</f>
        <v>270.22125</v>
      </c>
      <c r="L6" s="57">
        <f>SUM(R6*1.5)+S6</f>
        <v>85.25</v>
      </c>
      <c r="M6" s="57">
        <f>SUM(L6+(L6*Q6)+P6)*(1+F6)</f>
        <v>270.22125</v>
      </c>
      <c r="N6" s="57">
        <f>SUM(R6*2)+S6</f>
        <v>110.5</v>
      </c>
      <c r="O6" s="57">
        <f>SUM((N6+(N6*Q6)+P6)*((1+F6)))</f>
        <v>330.0385</v>
      </c>
      <c r="P6" s="69">
        <v>29.68</v>
      </c>
      <c r="Q6" s="69">
        <v>0.03</v>
      </c>
      <c r="R6" s="43">
        <v>50.5</v>
      </c>
      <c r="S6" s="43">
        <v>9.5</v>
      </c>
    </row>
    <row r="7" spans="1:19" ht="232">
      <c r="A7" s="52" t="s">
        <v>63</v>
      </c>
      <c r="B7" s="53" t="s">
        <v>178</v>
      </c>
      <c r="C7" s="52" t="s">
        <v>62</v>
      </c>
      <c r="D7" s="54">
        <v>47</v>
      </c>
      <c r="E7" s="54">
        <v>32.869999999999997</v>
      </c>
      <c r="F7" s="55">
        <v>2.0499999999999998</v>
      </c>
      <c r="G7" s="57">
        <f t="shared" si="0"/>
        <v>243.6035</v>
      </c>
      <c r="H7" s="57">
        <f t="shared" si="1"/>
        <v>70.5</v>
      </c>
      <c r="I7" s="57">
        <f>SUM((H7+(P7+H7*Q7))*((1+F7)))</f>
        <v>313.49424999999997</v>
      </c>
      <c r="J7" s="57">
        <f t="shared" si="2"/>
        <v>70.5</v>
      </c>
      <c r="K7" s="57">
        <f>SUM((J7+(P7+J7*Q7))*((1+F7)))</f>
        <v>313.49424999999997</v>
      </c>
      <c r="L7" s="57">
        <f t="shared" si="3"/>
        <v>70.5</v>
      </c>
      <c r="M7" s="57">
        <f>SUM((P7+L7*Q7)+L7)*(1+F7)</f>
        <v>313.49424999999997</v>
      </c>
      <c r="N7" s="57">
        <f t="shared" si="4"/>
        <v>94</v>
      </c>
      <c r="O7" s="57">
        <f>SUM((N7+(P7+N7*Q7))*((1+F7)))</f>
        <v>387.31950000000001</v>
      </c>
      <c r="P7" s="72">
        <v>30.17</v>
      </c>
      <c r="Q7" s="69">
        <v>0.03</v>
      </c>
    </row>
    <row r="8" spans="1:19" ht="174">
      <c r="A8" s="61" t="s">
        <v>164</v>
      </c>
      <c r="B8" s="53" t="s">
        <v>180</v>
      </c>
      <c r="C8" s="52" t="s">
        <v>57</v>
      </c>
      <c r="D8" s="57">
        <v>40.68</v>
      </c>
      <c r="E8" s="57">
        <v>31.7</v>
      </c>
      <c r="F8" s="55">
        <v>1.8</v>
      </c>
      <c r="G8" s="57">
        <f t="shared" si="0"/>
        <v>202.66399999999999</v>
      </c>
      <c r="H8" s="57">
        <f t="shared" si="1"/>
        <v>61.019999999999996</v>
      </c>
      <c r="I8" s="57">
        <f>SUM((H8+(P8+H8*Q8))*((1+F8)))</f>
        <v>257.96567999999996</v>
      </c>
      <c r="J8" s="57">
        <f t="shared" si="2"/>
        <v>61.019999999999996</v>
      </c>
      <c r="K8" s="57">
        <f>SUM((J8+(P8+J8*Q8))*((1+F8)))</f>
        <v>257.96567999999996</v>
      </c>
      <c r="L8" s="57">
        <f t="shared" si="3"/>
        <v>61.019999999999996</v>
      </c>
      <c r="M8" s="57">
        <f>SUM((L8+(P8+L8*Q8))*((1+F8)))</f>
        <v>257.96567999999996</v>
      </c>
      <c r="N8" s="57">
        <f t="shared" si="4"/>
        <v>81.36</v>
      </c>
      <c r="O8" s="57">
        <f>SUM((N8+(P8+N8*Q8))*((1+F8)))</f>
        <v>316.62624</v>
      </c>
      <c r="P8" s="69">
        <v>29.28</v>
      </c>
      <c r="Q8" s="69">
        <v>0.03</v>
      </c>
    </row>
    <row r="9" spans="1:19" ht="174">
      <c r="A9" s="61" t="s">
        <v>163</v>
      </c>
      <c r="B9" s="53" t="s">
        <v>180</v>
      </c>
      <c r="C9" s="52" t="s">
        <v>60</v>
      </c>
      <c r="D9" s="57">
        <v>48.74</v>
      </c>
      <c r="E9" s="57">
        <v>31.56</v>
      </c>
      <c r="F9" s="55">
        <v>2.5</v>
      </c>
      <c r="G9" s="57">
        <f t="shared" si="0"/>
        <v>281.05</v>
      </c>
      <c r="H9" s="57">
        <f t="shared" si="1"/>
        <v>73.11</v>
      </c>
      <c r="I9" s="57">
        <f>SUM((H9+E9)*(1+F9))</f>
        <v>366.34500000000003</v>
      </c>
      <c r="J9" s="57">
        <f t="shared" si="2"/>
        <v>73.11</v>
      </c>
      <c r="K9" s="57">
        <f>SUM((J9+E9)*(1+F9))</f>
        <v>366.34500000000003</v>
      </c>
      <c r="L9" s="57">
        <f t="shared" si="3"/>
        <v>73.11</v>
      </c>
      <c r="M9" s="57">
        <f>SUM(E9+L9)*(1+F9)</f>
        <v>366.34500000000003</v>
      </c>
      <c r="N9" s="57">
        <f t="shared" si="4"/>
        <v>97.48</v>
      </c>
      <c r="O9" s="57">
        <f>SUM((N9+E9)*(1+F9))</f>
        <v>451.64</v>
      </c>
      <c r="P9" s="71">
        <v>29.91</v>
      </c>
      <c r="Q9" s="69">
        <v>0.03</v>
      </c>
    </row>
    <row r="10" spans="1:19" ht="188.5">
      <c r="A10" s="61" t="s">
        <v>162</v>
      </c>
      <c r="B10" s="53" t="s">
        <v>180</v>
      </c>
      <c r="C10" s="52" t="s">
        <v>61</v>
      </c>
      <c r="D10" s="57">
        <v>58.5</v>
      </c>
      <c r="E10" s="57">
        <f>SUM(P10+(D10*Q10))</f>
        <v>31.434999999999999</v>
      </c>
      <c r="F10" s="55">
        <v>1.7</v>
      </c>
      <c r="G10" s="57">
        <f t="shared" si="0"/>
        <v>242.82450000000003</v>
      </c>
      <c r="H10" s="57">
        <f>SUM(R10*1.5)+S10</f>
        <v>85.25</v>
      </c>
      <c r="I10" s="57">
        <f>SUM((H10+(H10*Q10)+P10)*((1+F10)))</f>
        <v>317.21625000000006</v>
      </c>
      <c r="J10" s="57">
        <f>SUM(R10*1.5)+S10</f>
        <v>85.25</v>
      </c>
      <c r="K10" s="57">
        <f>SUM((J10+(J10*Q10)+P10)*((1+F10)))</f>
        <v>317.21625000000006</v>
      </c>
      <c r="L10" s="57">
        <f>SUM(R10*1.5)+S10</f>
        <v>85.25</v>
      </c>
      <c r="M10" s="57">
        <f>SUM(L10+(L10*Q10)+P10)*(1+F10)</f>
        <v>317.21625000000006</v>
      </c>
      <c r="N10" s="57">
        <f>SUM(R10*2)+S10</f>
        <v>110.5</v>
      </c>
      <c r="O10" s="57">
        <f>SUM((N10+(N10*Q10)+P10)*((1+F10)))</f>
        <v>387.43650000000002</v>
      </c>
      <c r="P10" s="69">
        <v>29.68</v>
      </c>
      <c r="Q10" s="69">
        <v>0.03</v>
      </c>
      <c r="R10" s="43">
        <v>50.5</v>
      </c>
      <c r="S10" s="43">
        <v>9.5</v>
      </c>
    </row>
    <row r="11" spans="1:19" ht="159.5">
      <c r="A11" s="61" t="s">
        <v>161</v>
      </c>
      <c r="B11" s="53" t="s">
        <v>180</v>
      </c>
      <c r="C11" s="52" t="s">
        <v>64</v>
      </c>
      <c r="D11" s="54">
        <v>47</v>
      </c>
      <c r="E11" s="54">
        <v>32.869999999999997</v>
      </c>
      <c r="F11" s="55">
        <v>2.15</v>
      </c>
      <c r="G11" s="57">
        <f t="shared" si="0"/>
        <v>251.59050000000002</v>
      </c>
      <c r="H11" s="57">
        <f t="shared" si="1"/>
        <v>70.5</v>
      </c>
      <c r="I11" s="57">
        <f>SUM((H11+(P11+H11*Q11))*((1+F11)))</f>
        <v>323.77274999999997</v>
      </c>
      <c r="J11" s="57">
        <f t="shared" si="2"/>
        <v>70.5</v>
      </c>
      <c r="K11" s="57">
        <f>SUM((J11+(P11+J11*Q11))*((1+F11)))</f>
        <v>323.77274999999997</v>
      </c>
      <c r="L11" s="57">
        <f t="shared" si="3"/>
        <v>70.5</v>
      </c>
      <c r="M11" s="57">
        <f>SUM((L11+(P11+L11*Q11))*((1+F11)))</f>
        <v>323.77274999999997</v>
      </c>
      <c r="N11" s="57">
        <f t="shared" si="4"/>
        <v>94</v>
      </c>
      <c r="O11" s="57">
        <f>SUM((N11+(P11+N11*Q11))*((1+F11)))</f>
        <v>400.01850000000002</v>
      </c>
      <c r="P11" s="72">
        <v>30.17</v>
      </c>
      <c r="Q11" s="69">
        <v>0.03</v>
      </c>
    </row>
    <row r="12" spans="1:19" ht="174">
      <c r="A12" s="52" t="s">
        <v>65</v>
      </c>
      <c r="B12" s="53" t="s">
        <v>176</v>
      </c>
      <c r="C12" s="52" t="s">
        <v>57</v>
      </c>
      <c r="D12" s="57">
        <v>40.68</v>
      </c>
      <c r="E12" s="57">
        <v>31.7</v>
      </c>
      <c r="F12" s="55">
        <v>2.2999999999999998</v>
      </c>
      <c r="G12" s="57">
        <f t="shared" si="0"/>
        <v>238.85399999999998</v>
      </c>
      <c r="H12" s="57">
        <f t="shared" si="1"/>
        <v>61.019999999999996</v>
      </c>
      <c r="I12" s="57">
        <f>SUM((H12+(P12+H12*Q12))*((1+F12)))</f>
        <v>304.03098</v>
      </c>
      <c r="J12" s="57">
        <f t="shared" si="2"/>
        <v>61.019999999999996</v>
      </c>
      <c r="K12" s="57">
        <f>SUM((J12+(P12+J12*Q12))*((1+F12)))</f>
        <v>304.03098</v>
      </c>
      <c r="L12" s="57">
        <f t="shared" si="3"/>
        <v>61.019999999999996</v>
      </c>
      <c r="M12" s="57">
        <f>SUM((L12+(P12+L12*Q12))*((1+F12)))</f>
        <v>304.03098</v>
      </c>
      <c r="N12" s="57">
        <f t="shared" si="4"/>
        <v>81.36</v>
      </c>
      <c r="O12" s="57">
        <f>SUM((N12+(P12+N12*Q12))*((1+F12)))</f>
        <v>373.16663999999997</v>
      </c>
      <c r="P12" s="69">
        <v>29.28</v>
      </c>
      <c r="Q12" s="69">
        <v>0.03</v>
      </c>
    </row>
    <row r="13" spans="1:19" ht="145">
      <c r="A13" s="52" t="s">
        <v>66</v>
      </c>
      <c r="B13" s="53" t="s">
        <v>176</v>
      </c>
      <c r="C13" s="52" t="s">
        <v>60</v>
      </c>
      <c r="D13" s="57">
        <v>48.74</v>
      </c>
      <c r="E13" s="57">
        <v>31.56</v>
      </c>
      <c r="F13" s="55">
        <v>1.95</v>
      </c>
      <c r="G13" s="57">
        <f t="shared" si="0"/>
        <v>236.88500000000002</v>
      </c>
      <c r="H13" s="57">
        <f t="shared" si="1"/>
        <v>73.11</v>
      </c>
      <c r="I13" s="57">
        <f>SUM((H13+E13)*(1+F13))</f>
        <v>308.7765</v>
      </c>
      <c r="J13" s="57">
        <f t="shared" si="2"/>
        <v>73.11</v>
      </c>
      <c r="K13" s="57">
        <f>SUM((J13+E13)*(1+F13))</f>
        <v>308.7765</v>
      </c>
      <c r="L13" s="57">
        <f t="shared" si="3"/>
        <v>73.11</v>
      </c>
      <c r="M13" s="57">
        <f>SUM(E13+L13)*(1+F13)</f>
        <v>308.7765</v>
      </c>
      <c r="N13" s="57">
        <f t="shared" si="4"/>
        <v>97.48</v>
      </c>
      <c r="O13" s="57">
        <f>SUM((N13+E13)*(1+F13))</f>
        <v>380.66800000000001</v>
      </c>
      <c r="P13" s="71">
        <v>29.91</v>
      </c>
      <c r="Q13" s="69">
        <v>0.03</v>
      </c>
    </row>
    <row r="14" spans="1:19" ht="188.5">
      <c r="A14" s="52" t="s">
        <v>67</v>
      </c>
      <c r="B14" s="53" t="s">
        <v>176</v>
      </c>
      <c r="C14" s="52" t="s">
        <v>61</v>
      </c>
      <c r="D14" s="57">
        <v>58.5</v>
      </c>
      <c r="E14" s="57">
        <f>SUM(P14+(D14*Q14))</f>
        <v>31.434999999999999</v>
      </c>
      <c r="F14" s="55">
        <v>1.7</v>
      </c>
      <c r="G14" s="57">
        <f t="shared" si="0"/>
        <v>242.82450000000003</v>
      </c>
      <c r="H14" s="57">
        <f>SUM(R14*1.5)+S14</f>
        <v>85.25</v>
      </c>
      <c r="I14" s="57">
        <f>SUM((H14+(H14*Q14)+P14)*((1+F14)))</f>
        <v>317.21625000000006</v>
      </c>
      <c r="J14" s="57">
        <f>SUM(R14*1.5)+S14</f>
        <v>85.25</v>
      </c>
      <c r="K14" s="57">
        <f>SUM((J14+(J14*Q14)+P14)*((1+F14)))</f>
        <v>317.21625000000006</v>
      </c>
      <c r="L14" s="57">
        <f>SUM(R14*1.5)+S14</f>
        <v>85.25</v>
      </c>
      <c r="M14" s="57">
        <f>SUM(L14+(L14*Q14)+P14)*(1+F14)</f>
        <v>317.21625000000006</v>
      </c>
      <c r="N14" s="57">
        <f>SUM(R14*2)+S14</f>
        <v>110.5</v>
      </c>
      <c r="O14" s="57">
        <f>SUM((N14+(N14*Q14)+P14)*((1+F14)))</f>
        <v>387.43650000000002</v>
      </c>
      <c r="P14" s="69">
        <v>29.68</v>
      </c>
      <c r="Q14" s="69">
        <v>0.03</v>
      </c>
      <c r="R14" s="43">
        <v>50.5</v>
      </c>
      <c r="S14" s="43">
        <v>9.5</v>
      </c>
    </row>
    <row r="15" spans="1:19" ht="159.5">
      <c r="A15" s="52" t="s">
        <v>68</v>
      </c>
      <c r="B15" s="53" t="s">
        <v>176</v>
      </c>
      <c r="C15" s="52" t="s">
        <v>64</v>
      </c>
      <c r="D15" s="54">
        <v>47</v>
      </c>
      <c r="E15" s="54">
        <v>32.869999999999997</v>
      </c>
      <c r="F15" s="55">
        <v>2.0499999999999998</v>
      </c>
      <c r="G15" s="57">
        <f t="shared" ref="G15:G19" si="5">SUM(D15:E15)*(1+F15)</f>
        <v>243.6035</v>
      </c>
      <c r="H15" s="57">
        <f t="shared" si="1"/>
        <v>70.5</v>
      </c>
      <c r="I15" s="57">
        <f>SUM((H15+(P15+H15*Q15))*((1+F15)))</f>
        <v>313.49424999999997</v>
      </c>
      <c r="J15" s="57">
        <f t="shared" si="2"/>
        <v>70.5</v>
      </c>
      <c r="K15" s="57">
        <f>SUM((J15+(P15+J15*Q15))*((1+F15)))</f>
        <v>313.49424999999997</v>
      </c>
      <c r="L15" s="57">
        <f t="shared" si="3"/>
        <v>70.5</v>
      </c>
      <c r="M15" s="57">
        <f>SUM((L15+(P15+L15*Q15))*((1+F15)))</f>
        <v>313.49424999999997</v>
      </c>
      <c r="N15" s="57">
        <f t="shared" si="4"/>
        <v>94</v>
      </c>
      <c r="O15" s="57">
        <f>SUM((N15+(P15+N15*Q15))*((1+F15)))</f>
        <v>387.31950000000001</v>
      </c>
      <c r="P15" s="72">
        <v>30.17</v>
      </c>
      <c r="Q15" s="69">
        <v>0.03</v>
      </c>
    </row>
    <row r="16" spans="1:19" ht="174">
      <c r="A16" s="52" t="s">
        <v>69</v>
      </c>
      <c r="B16" s="53" t="s">
        <v>177</v>
      </c>
      <c r="C16" s="52" t="s">
        <v>57</v>
      </c>
      <c r="D16" s="57">
        <v>40.68</v>
      </c>
      <c r="E16" s="57">
        <v>31.7</v>
      </c>
      <c r="F16" s="55">
        <v>2.15</v>
      </c>
      <c r="G16" s="57">
        <f t="shared" si="5"/>
        <v>227.99699999999999</v>
      </c>
      <c r="H16" s="57">
        <f t="shared" si="1"/>
        <v>61.019999999999996</v>
      </c>
      <c r="I16" s="57">
        <f>SUM((H16+(P16+H16*Q16))*((1+F16)))</f>
        <v>290.21138999999999</v>
      </c>
      <c r="J16" s="57">
        <f t="shared" si="2"/>
        <v>61.019999999999996</v>
      </c>
      <c r="K16" s="57">
        <f>SUM((J16+(P16+J16*Q16))*((1+F16)))</f>
        <v>290.21138999999999</v>
      </c>
      <c r="L16" s="57">
        <f t="shared" si="3"/>
        <v>61.019999999999996</v>
      </c>
      <c r="M16" s="57">
        <f>SUM((L16+(P16+L16*Q16))*((1+F16)))</f>
        <v>290.21138999999999</v>
      </c>
      <c r="N16" s="57">
        <f t="shared" si="4"/>
        <v>81.36</v>
      </c>
      <c r="O16" s="57">
        <f>SUM((N16+(P16+N16*Q16))*((1+F16)))</f>
        <v>356.20452</v>
      </c>
      <c r="P16" s="69">
        <v>29.28</v>
      </c>
      <c r="Q16" s="69">
        <v>0.03</v>
      </c>
    </row>
    <row r="17" spans="1:19" ht="174">
      <c r="A17" s="52" t="s">
        <v>70</v>
      </c>
      <c r="B17" s="53" t="s">
        <v>177</v>
      </c>
      <c r="C17" s="52" t="s">
        <v>60</v>
      </c>
      <c r="D17" s="57">
        <v>48.74</v>
      </c>
      <c r="E17" s="57">
        <v>31.56</v>
      </c>
      <c r="F17" s="55">
        <v>2.5</v>
      </c>
      <c r="G17" s="57">
        <f t="shared" si="5"/>
        <v>281.05</v>
      </c>
      <c r="H17" s="57">
        <f t="shared" si="1"/>
        <v>73.11</v>
      </c>
      <c r="I17" s="57">
        <f>SUM((H17+E17)*(1+F17))</f>
        <v>366.34500000000003</v>
      </c>
      <c r="J17" s="57">
        <f t="shared" si="2"/>
        <v>73.11</v>
      </c>
      <c r="K17" s="57">
        <f>SUM((J17+E17)*(1+F17))</f>
        <v>366.34500000000003</v>
      </c>
      <c r="L17" s="57">
        <f t="shared" si="3"/>
        <v>73.11</v>
      </c>
      <c r="M17" s="57">
        <f>SUM(E17+L17)*(1+F17)</f>
        <v>366.34500000000003</v>
      </c>
      <c r="N17" s="57">
        <f t="shared" si="4"/>
        <v>97.48</v>
      </c>
      <c r="O17" s="57">
        <f>SUM((N17+E17)*(1+F17))</f>
        <v>451.64</v>
      </c>
      <c r="P17" s="71">
        <v>29.91</v>
      </c>
      <c r="Q17" s="69">
        <v>0.03</v>
      </c>
    </row>
    <row r="18" spans="1:19" ht="188.5">
      <c r="A18" s="52" t="s">
        <v>71</v>
      </c>
      <c r="B18" s="53" t="s">
        <v>177</v>
      </c>
      <c r="C18" s="52" t="s">
        <v>61</v>
      </c>
      <c r="D18" s="57">
        <v>58.5</v>
      </c>
      <c r="E18" s="57">
        <f>SUM(P18+(D18*Q18))</f>
        <v>31.434999999999999</v>
      </c>
      <c r="F18" s="55">
        <v>1.3</v>
      </c>
      <c r="G18" s="57">
        <f t="shared" si="5"/>
        <v>206.85049999999998</v>
      </c>
      <c r="H18" s="57">
        <f>SUM(R18*1.5)+S18</f>
        <v>85.25</v>
      </c>
      <c r="I18" s="57">
        <f>SUM((H18+(H18*Q18)+P18)*((1+F18)))</f>
        <v>270.22125</v>
      </c>
      <c r="J18" s="57">
        <f>SUM(R18*1.5)+S18</f>
        <v>85.25</v>
      </c>
      <c r="K18" s="57">
        <f>SUM((J18+(J18*Q18)+P18)*((1+F18)))</f>
        <v>270.22125</v>
      </c>
      <c r="L18" s="57">
        <f>SUM(R18*1.5)+S18</f>
        <v>85.25</v>
      </c>
      <c r="M18" s="57">
        <f>SUM(L18+(L18*Q18)+P18)*(1+F18)</f>
        <v>270.22125</v>
      </c>
      <c r="N18" s="57">
        <f>SUM(R18*2)+S18</f>
        <v>110.5</v>
      </c>
      <c r="O18" s="57">
        <f>SUM((N18+(N18*Q18)+P18)*((1+F18)))</f>
        <v>330.0385</v>
      </c>
      <c r="P18" s="69">
        <v>29.68</v>
      </c>
      <c r="Q18" s="69">
        <v>0.03</v>
      </c>
      <c r="R18" s="43">
        <v>50.5</v>
      </c>
      <c r="S18" s="43">
        <v>9.5</v>
      </c>
    </row>
    <row r="19" spans="1:19" ht="159.5">
      <c r="A19" s="52" t="s">
        <v>72</v>
      </c>
      <c r="B19" s="53" t="s">
        <v>177</v>
      </c>
      <c r="C19" s="52" t="s">
        <v>64</v>
      </c>
      <c r="D19" s="54">
        <v>47</v>
      </c>
      <c r="E19" s="54">
        <v>32.869999999999997</v>
      </c>
      <c r="F19" s="55">
        <v>2.0499999999999998</v>
      </c>
      <c r="G19" s="57">
        <f t="shared" si="5"/>
        <v>243.6035</v>
      </c>
      <c r="H19" s="57">
        <f t="shared" si="1"/>
        <v>70.5</v>
      </c>
      <c r="I19" s="57">
        <f>SUM((H19+(P19+H19*Q19))*((1+F19)))</f>
        <v>313.49424999999997</v>
      </c>
      <c r="J19" s="57">
        <f t="shared" si="2"/>
        <v>70.5</v>
      </c>
      <c r="K19" s="57">
        <f>SUM((J19+(P19+J19*Q19))*((1+F19)))</f>
        <v>313.49424999999997</v>
      </c>
      <c r="L19" s="57">
        <f t="shared" si="3"/>
        <v>70.5</v>
      </c>
      <c r="M19" s="57">
        <f>SUM((L19+(P19+L19*Q19))*((1+F19)))</f>
        <v>313.49424999999997</v>
      </c>
      <c r="N19" s="57">
        <f t="shared" si="4"/>
        <v>94</v>
      </c>
      <c r="O19" s="57">
        <f>SUM((N19+(P19+N19*Q19))*((1+F19)))</f>
        <v>387.31950000000001</v>
      </c>
      <c r="P19" s="72">
        <v>30.17</v>
      </c>
      <c r="Q19" s="69">
        <v>0.03</v>
      </c>
    </row>
  </sheetData>
  <sheetProtection algorithmName="SHA-512" hashValue="cAlwU6uKmZRto03Vred9eiwTTtBxNgheII8WF80FyFK4DOu3xI4WfStRSJyUmrHug5SC26vjm2BnL7c8TnHdkA==" saltValue="ymbBVv/1vLm2ohquLkQwEw==" spinCount="100000" sheet="1" objects="1" scenarios="1" sort="0" autoFilter="0"/>
  <autoFilter ref="A3:O19" xr:uid="{9D3A37F0-18F2-4688-928F-FBB131606854}"/>
  <mergeCells count="1">
    <mergeCell ref="A1:E1"/>
  </mergeCells>
  <printOptions horizontalCentered="1"/>
  <pageMargins left="0.75" right="0.75" top="1" bottom="1" header="0.5" footer="0.5"/>
  <pageSetup paperSize="3" scale="50" fitToHeight="0" orientation="landscape" r:id="rId1"/>
  <headerFooter alignWithMargins="0">
    <oddHeader>&amp;LGROUP 77201, AWARD 23150 
INTELLIGENT FACILITY AND SECURITY SYSTEMS &amp;&amp; SOLUTIONS&amp;RSYRACUSE TIME &amp; ALARM CO INC
CONTRACT NO.: PT68866
JULY 2024</oddHeader>
    <oddFooter>&amp;L&amp;F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R19"/>
  <sheetViews>
    <sheetView zoomScale="98" zoomScaleNormal="98" workbookViewId="0">
      <pane ySplit="3" topLeftCell="A4" activePane="bottomLeft" state="frozen"/>
      <selection activeCell="E25" sqref="E25"/>
      <selection pane="bottomLeft" activeCell="E25" sqref="E25"/>
    </sheetView>
  </sheetViews>
  <sheetFormatPr defaultColWidth="9.26953125" defaultRowHeight="14.5"/>
  <cols>
    <col min="1" max="1" width="48.453125" style="43" customWidth="1"/>
    <col min="2" max="3" width="43.26953125" style="43" customWidth="1"/>
    <col min="4" max="4" width="18.26953125" style="42" bestFit="1" customWidth="1"/>
    <col min="5" max="5" width="18.54296875" style="42" bestFit="1" customWidth="1"/>
    <col min="6" max="6" width="14" style="41" bestFit="1" customWidth="1"/>
    <col min="7" max="7" width="15.26953125" style="42" bestFit="1" customWidth="1"/>
    <col min="8" max="8" width="14" style="42" bestFit="1" customWidth="1"/>
    <col min="9" max="9" width="15.26953125" style="42" bestFit="1" customWidth="1"/>
    <col min="10" max="10" width="16.7265625" style="42" bestFit="1" customWidth="1"/>
    <col min="11" max="11" width="17.81640625" style="42" bestFit="1" customWidth="1"/>
    <col min="12" max="12" width="14" style="42" bestFit="1" customWidth="1"/>
    <col min="13" max="13" width="12.81640625" style="42" bestFit="1" customWidth="1"/>
    <col min="14" max="14" width="18.26953125" style="42" bestFit="1" customWidth="1"/>
    <col min="15" max="15" width="18" style="42" customWidth="1"/>
    <col min="16" max="16" width="7.1796875" style="43" customWidth="1"/>
    <col min="17" max="17" width="7" style="43" customWidth="1"/>
    <col min="18" max="18" width="18.26953125" style="43" customWidth="1"/>
    <col min="19" max="19" width="18" style="43" customWidth="1"/>
    <col min="20" max="16384" width="9.26953125" style="43"/>
  </cols>
  <sheetData>
    <row r="1" spans="1:18" ht="18.5">
      <c r="A1" s="167" t="s">
        <v>46</v>
      </c>
      <c r="B1" s="168"/>
      <c r="C1" s="168"/>
      <c r="D1" s="168"/>
      <c r="E1" s="168"/>
    </row>
    <row r="2" spans="1:18" ht="18.5">
      <c r="A2" s="44"/>
      <c r="B2" s="45" t="s">
        <v>6441</v>
      </c>
      <c r="C2" s="45">
        <f>'Cover Page'!B4:D4</f>
        <v>0</v>
      </c>
      <c r="D2" s="96"/>
      <c r="E2" s="96"/>
    </row>
    <row r="3" spans="1:18" ht="43.5">
      <c r="A3" s="46" t="s">
        <v>26</v>
      </c>
      <c r="B3" s="46" t="s">
        <v>27</v>
      </c>
      <c r="C3" s="47" t="s">
        <v>55</v>
      </c>
      <c r="D3" s="49" t="s">
        <v>28</v>
      </c>
      <c r="E3" s="49" t="s">
        <v>29</v>
      </c>
      <c r="F3" s="48" t="s">
        <v>30</v>
      </c>
      <c r="G3" s="49" t="s">
        <v>39</v>
      </c>
      <c r="H3" s="49" t="s">
        <v>38</v>
      </c>
      <c r="I3" s="49" t="s">
        <v>37</v>
      </c>
      <c r="J3" s="49" t="s">
        <v>31</v>
      </c>
      <c r="K3" s="98" t="s">
        <v>51</v>
      </c>
      <c r="L3" s="49" t="s">
        <v>33</v>
      </c>
      <c r="M3" s="49" t="s">
        <v>34</v>
      </c>
      <c r="N3" s="50" t="s">
        <v>36</v>
      </c>
      <c r="O3" s="49" t="s">
        <v>35</v>
      </c>
      <c r="P3" s="51"/>
      <c r="Q3" s="51"/>
      <c r="R3" s="51"/>
    </row>
    <row r="4" spans="1:18" ht="275.5">
      <c r="A4" s="52" t="s">
        <v>74</v>
      </c>
      <c r="B4" s="53" t="s">
        <v>182</v>
      </c>
      <c r="C4" s="52" t="s">
        <v>78</v>
      </c>
      <c r="D4" s="54">
        <v>42</v>
      </c>
      <c r="E4" s="54">
        <f>SUM((D4*Q4)+P4)</f>
        <v>27.044999999999998</v>
      </c>
      <c r="F4" s="55">
        <v>2.15</v>
      </c>
      <c r="G4" s="57">
        <f t="shared" ref="G4:G7" si="0">SUM(D4:E4)*(1+F4)</f>
        <v>217.49175</v>
      </c>
      <c r="H4" s="57">
        <f t="shared" ref="H4:H13" si="1">SUM(D4*1.5)</f>
        <v>63</v>
      </c>
      <c r="I4" s="57">
        <f>SUM((H4+(H4*Q4+P4))*(1+F4))</f>
        <v>287.44537500000001</v>
      </c>
      <c r="J4" s="57">
        <f t="shared" ref="J4:J15" si="2">SUM(D4*1.5)</f>
        <v>63</v>
      </c>
      <c r="K4" s="57">
        <f>SUM((J4+(J4*Q4+P4))*(1+F4))</f>
        <v>287.44537500000001</v>
      </c>
      <c r="L4" s="57">
        <f t="shared" ref="L4:L14" si="3">SUM(D4*1.5)</f>
        <v>63</v>
      </c>
      <c r="M4" s="57">
        <f>SUM((L4+(L4*Q4+P4))*(1+F4))</f>
        <v>287.44537500000001</v>
      </c>
      <c r="N4" s="57">
        <f t="shared" ref="N4:N13" si="4">SUM(D4*2)</f>
        <v>84</v>
      </c>
      <c r="O4" s="57">
        <f>SUM((N4+(N4*Q4+P4))*(1+F4))</f>
        <v>357.399</v>
      </c>
      <c r="P4" s="42">
        <v>24.63</v>
      </c>
      <c r="Q4" s="51">
        <v>5.7500000000000002E-2</v>
      </c>
      <c r="R4" s="51"/>
    </row>
    <row r="5" spans="1:18" ht="275.5">
      <c r="A5" s="63" t="s">
        <v>75</v>
      </c>
      <c r="B5" s="53" t="s">
        <v>182</v>
      </c>
      <c r="C5" s="64" t="s">
        <v>145</v>
      </c>
      <c r="D5" s="54">
        <v>42.75</v>
      </c>
      <c r="E5" s="54">
        <f>SUM((D5*Q5)+P5)</f>
        <v>30.0825</v>
      </c>
      <c r="F5" s="55">
        <v>1.95</v>
      </c>
      <c r="G5" s="57">
        <f t="shared" si="0"/>
        <v>214.855875</v>
      </c>
      <c r="H5" s="57">
        <f t="shared" si="1"/>
        <v>64.125</v>
      </c>
      <c r="I5" s="57">
        <f>SUM((H5+(H5*Q5+P5))*(1+F5))</f>
        <v>279.80381249999999</v>
      </c>
      <c r="J5" s="57">
        <f t="shared" si="2"/>
        <v>64.125</v>
      </c>
      <c r="K5" s="57">
        <f>SUM((J5+(J5*Q5+P5))*(1+F5))</f>
        <v>279.80381249999999</v>
      </c>
      <c r="L5" s="57">
        <f t="shared" si="3"/>
        <v>64.125</v>
      </c>
      <c r="M5" s="57">
        <f>SUM((L5+(L5*Q5+P5))*(1+F5))</f>
        <v>279.80381249999999</v>
      </c>
      <c r="N5" s="57">
        <f t="shared" si="4"/>
        <v>85.5</v>
      </c>
      <c r="O5" s="57">
        <f>SUM((N5+(N5*Q5+P5))*(1+F5))</f>
        <v>344.75175000000007</v>
      </c>
      <c r="P5" s="65">
        <v>28.8</v>
      </c>
      <c r="Q5" s="51">
        <v>0.03</v>
      </c>
      <c r="R5" s="51"/>
    </row>
    <row r="6" spans="1:18" ht="275.5">
      <c r="A6" s="63" t="s">
        <v>76</v>
      </c>
      <c r="B6" s="53" t="s">
        <v>182</v>
      </c>
      <c r="C6" s="64" t="s">
        <v>146</v>
      </c>
      <c r="D6" s="54">
        <v>43.5</v>
      </c>
      <c r="E6" s="54">
        <f>SUM((P6+(D6*Q6)))</f>
        <v>28.324999999999999</v>
      </c>
      <c r="F6" s="55">
        <v>1.9</v>
      </c>
      <c r="G6" s="57">
        <f t="shared" si="0"/>
        <v>208.29249999999999</v>
      </c>
      <c r="H6" s="57">
        <f t="shared" si="1"/>
        <v>65.25</v>
      </c>
      <c r="I6" s="57">
        <f>SUM((H6+E6)*(1+F6))</f>
        <v>271.36750000000001</v>
      </c>
      <c r="J6" s="57">
        <f t="shared" si="2"/>
        <v>65.25</v>
      </c>
      <c r="K6" s="57">
        <f>SUM((J6+E6)*(1+F6))</f>
        <v>271.36750000000001</v>
      </c>
      <c r="L6" s="57">
        <f t="shared" si="3"/>
        <v>65.25</v>
      </c>
      <c r="M6" s="57">
        <f>SUM(E6+L6)*(1+F6)</f>
        <v>271.36750000000001</v>
      </c>
      <c r="N6" s="57">
        <f t="shared" si="4"/>
        <v>87</v>
      </c>
      <c r="O6" s="57">
        <f>SUM((N6+E6)*(1+F6))</f>
        <v>334.4425</v>
      </c>
      <c r="P6" s="66">
        <v>27.02</v>
      </c>
      <c r="Q6" s="51">
        <v>0.03</v>
      </c>
      <c r="R6" s="51"/>
    </row>
    <row r="7" spans="1:18" ht="275.5">
      <c r="A7" s="63" t="s">
        <v>77</v>
      </c>
      <c r="B7" s="53" t="s">
        <v>182</v>
      </c>
      <c r="C7" s="52" t="s">
        <v>79</v>
      </c>
      <c r="D7" s="54">
        <v>47</v>
      </c>
      <c r="E7" s="54">
        <v>31.92</v>
      </c>
      <c r="F7" s="55">
        <v>1.6</v>
      </c>
      <c r="G7" s="57">
        <f t="shared" si="0"/>
        <v>205.19200000000001</v>
      </c>
      <c r="H7" s="57">
        <f t="shared" si="1"/>
        <v>70.5</v>
      </c>
      <c r="I7" s="57">
        <f>SUM((H7+(H7*Q7+P7))*(1+F7))</f>
        <v>267.24099999999999</v>
      </c>
      <c r="J7" s="57">
        <f t="shared" si="2"/>
        <v>70.5</v>
      </c>
      <c r="K7" s="57">
        <f>SUM((J7+(J7*Q7+P7))*(1+F7))</f>
        <v>267.24099999999999</v>
      </c>
      <c r="L7" s="57">
        <f t="shared" si="3"/>
        <v>70.5</v>
      </c>
      <c r="M7" s="57">
        <f>SUM((L7+(L7*Q7+P7))*(1+F7))</f>
        <v>267.24099999999999</v>
      </c>
      <c r="N7" s="57">
        <f t="shared" si="4"/>
        <v>94</v>
      </c>
      <c r="O7" s="57">
        <f>SUM((N7+(N7*Q7+P7))*(1+F7))</f>
        <v>330.17400000000004</v>
      </c>
      <c r="P7" s="66">
        <v>30.17</v>
      </c>
      <c r="Q7" s="51">
        <v>0.03</v>
      </c>
      <c r="R7" s="51"/>
    </row>
    <row r="8" spans="1:18" ht="145">
      <c r="A8" s="61" t="s">
        <v>165</v>
      </c>
      <c r="B8" s="53" t="s">
        <v>181</v>
      </c>
      <c r="C8" s="52" t="s">
        <v>78</v>
      </c>
      <c r="D8" s="54">
        <v>42</v>
      </c>
      <c r="E8" s="54">
        <f>SUM((D8*Q8)+P8)</f>
        <v>27.044999999999998</v>
      </c>
      <c r="F8" s="55">
        <v>2.15</v>
      </c>
      <c r="G8" s="57">
        <f t="shared" ref="G8:G15" si="5">SUM(D8:E8)*(1+F8)</f>
        <v>217.49175</v>
      </c>
      <c r="H8" s="57">
        <f t="shared" si="1"/>
        <v>63</v>
      </c>
      <c r="I8" s="57">
        <f>SUM((H8+(H8*Q8+P8))*(1+F8))</f>
        <v>287.44537500000001</v>
      </c>
      <c r="J8" s="57">
        <f t="shared" si="2"/>
        <v>63</v>
      </c>
      <c r="K8" s="57">
        <f>SUM((J8+(J8*Q8+P8))*(1+F8))</f>
        <v>287.44537500000001</v>
      </c>
      <c r="L8" s="57">
        <f t="shared" si="3"/>
        <v>63</v>
      </c>
      <c r="M8" s="57">
        <f>SUM((L8+(L8*Q8+P8))*(1+F8))</f>
        <v>287.44537500000001</v>
      </c>
      <c r="N8" s="57">
        <f t="shared" si="4"/>
        <v>84</v>
      </c>
      <c r="O8" s="57">
        <f>SUM((N8+(N8*Q8+P8))*(1+F8))</f>
        <v>357.399</v>
      </c>
      <c r="P8" s="42">
        <v>24.63</v>
      </c>
      <c r="Q8" s="51">
        <v>5.7500000000000002E-2</v>
      </c>
      <c r="R8" s="51"/>
    </row>
    <row r="9" spans="1:18" ht="145">
      <c r="A9" s="63" t="s">
        <v>166</v>
      </c>
      <c r="B9" s="53" t="s">
        <v>181</v>
      </c>
      <c r="C9" s="64" t="s">
        <v>145</v>
      </c>
      <c r="D9" s="54">
        <v>42.75</v>
      </c>
      <c r="E9" s="54">
        <f>SUM((D9*Q9)+P9)</f>
        <v>30.0825</v>
      </c>
      <c r="F9" s="55">
        <v>1.95</v>
      </c>
      <c r="G9" s="57">
        <f t="shared" si="5"/>
        <v>214.855875</v>
      </c>
      <c r="H9" s="57">
        <f t="shared" si="1"/>
        <v>64.125</v>
      </c>
      <c r="I9" s="57">
        <f>SUM((H9+(H9*Q9+P9))*(1+F9))</f>
        <v>279.80381249999999</v>
      </c>
      <c r="J9" s="57">
        <f t="shared" si="2"/>
        <v>64.125</v>
      </c>
      <c r="K9" s="57">
        <f>SUM((J9+(J9*Q9+P9))*(1+F9))</f>
        <v>279.80381249999999</v>
      </c>
      <c r="L9" s="57">
        <f t="shared" si="3"/>
        <v>64.125</v>
      </c>
      <c r="M9" s="57">
        <f>SUM((L9+(L9*Q9+P9))*(1+F9))</f>
        <v>279.80381249999999</v>
      </c>
      <c r="N9" s="57">
        <f t="shared" si="4"/>
        <v>85.5</v>
      </c>
      <c r="O9" s="57">
        <f>SUM((N9+(N9*Q9+P9))*(1+F9))</f>
        <v>344.75175000000007</v>
      </c>
      <c r="P9" s="67">
        <v>28.8</v>
      </c>
      <c r="Q9" s="51">
        <v>0.03</v>
      </c>
      <c r="R9" s="51"/>
    </row>
    <row r="10" spans="1:18" ht="145">
      <c r="A10" s="63" t="s">
        <v>167</v>
      </c>
      <c r="B10" s="53" t="s">
        <v>181</v>
      </c>
      <c r="C10" s="64" t="s">
        <v>146</v>
      </c>
      <c r="D10" s="54">
        <v>43.5</v>
      </c>
      <c r="E10" s="54">
        <f>SUM((P10+(D10*Q10)))</f>
        <v>28.324999999999999</v>
      </c>
      <c r="F10" s="55">
        <v>1.9</v>
      </c>
      <c r="G10" s="57">
        <f t="shared" si="5"/>
        <v>208.29249999999999</v>
      </c>
      <c r="H10" s="57">
        <f t="shared" si="1"/>
        <v>65.25</v>
      </c>
      <c r="I10" s="57">
        <f>SUM((H10+E10)*(1+F10))</f>
        <v>271.36750000000001</v>
      </c>
      <c r="J10" s="57">
        <f t="shared" si="2"/>
        <v>65.25</v>
      </c>
      <c r="K10" s="57">
        <f>SUM((J10+E10)*(1+F10))</f>
        <v>271.36750000000001</v>
      </c>
      <c r="L10" s="57">
        <f t="shared" si="3"/>
        <v>65.25</v>
      </c>
      <c r="M10" s="57">
        <f>SUM(E10+L10)*(1+F10)</f>
        <v>271.36750000000001</v>
      </c>
      <c r="N10" s="57">
        <f t="shared" si="4"/>
        <v>87</v>
      </c>
      <c r="O10" s="57">
        <f>SUM((N10+E10)*(1+F10))</f>
        <v>334.4425</v>
      </c>
      <c r="P10" s="66">
        <v>27.02</v>
      </c>
      <c r="Q10" s="51">
        <v>0.03</v>
      </c>
      <c r="R10" s="51"/>
    </row>
    <row r="11" spans="1:18" ht="203">
      <c r="A11" s="63" t="s">
        <v>168</v>
      </c>
      <c r="B11" s="53" t="s">
        <v>181</v>
      </c>
      <c r="C11" s="52" t="s">
        <v>79</v>
      </c>
      <c r="D11" s="54">
        <v>47</v>
      </c>
      <c r="E11" s="54">
        <v>31.92</v>
      </c>
      <c r="F11" s="55">
        <v>1.6</v>
      </c>
      <c r="G11" s="57">
        <f t="shared" si="5"/>
        <v>205.19200000000001</v>
      </c>
      <c r="H11" s="57">
        <f t="shared" si="1"/>
        <v>70.5</v>
      </c>
      <c r="I11" s="57">
        <f>SUM((H11+(H11*Q11+P11))*(1+F11))</f>
        <v>267.24099999999999</v>
      </c>
      <c r="J11" s="57">
        <f t="shared" si="2"/>
        <v>70.5</v>
      </c>
      <c r="K11" s="57">
        <f>SUM((J11+(J11*Q11+P11))*(1+F11))</f>
        <v>267.24099999999999</v>
      </c>
      <c r="L11" s="57">
        <f t="shared" si="3"/>
        <v>70.5</v>
      </c>
      <c r="M11" s="57">
        <f>SUM(L11+(L11*Q11+P11))*(1+F11)</f>
        <v>267.24099999999999</v>
      </c>
      <c r="N11" s="57">
        <f t="shared" si="4"/>
        <v>94</v>
      </c>
      <c r="O11" s="57">
        <f>SUM((N11+(N11*Q11+P11))*(1+F11))</f>
        <v>330.17400000000004</v>
      </c>
      <c r="P11" s="66">
        <v>30.17</v>
      </c>
      <c r="Q11" s="51">
        <v>0.03</v>
      </c>
      <c r="R11" s="51"/>
    </row>
    <row r="12" spans="1:18" ht="116">
      <c r="A12" s="52" t="s">
        <v>82</v>
      </c>
      <c r="B12" s="68" t="s">
        <v>155</v>
      </c>
      <c r="C12" s="52" t="s">
        <v>78</v>
      </c>
      <c r="D12" s="54">
        <v>42</v>
      </c>
      <c r="E12" s="54">
        <f>SUM((D12*Q12)+P12)</f>
        <v>27.044999999999998</v>
      </c>
      <c r="F12" s="55">
        <v>2.15</v>
      </c>
      <c r="G12" s="57">
        <f t="shared" si="5"/>
        <v>217.49175</v>
      </c>
      <c r="H12" s="57">
        <f t="shared" si="1"/>
        <v>63</v>
      </c>
      <c r="I12" s="57">
        <f>SUM((H12+(H12*Q12+P12))*(1+F12))</f>
        <v>287.44537500000001</v>
      </c>
      <c r="J12" s="57">
        <f t="shared" si="2"/>
        <v>63</v>
      </c>
      <c r="K12" s="57">
        <f>SUM((J12+(J12*Q12+P12))*(1+F12))</f>
        <v>287.44537500000001</v>
      </c>
      <c r="L12" s="57">
        <f t="shared" si="3"/>
        <v>63</v>
      </c>
      <c r="M12" s="57">
        <f>SUM(L12+(L12*Q12+P12))*(1+F12)</f>
        <v>287.44537500000001</v>
      </c>
      <c r="N12" s="57">
        <f t="shared" si="4"/>
        <v>84</v>
      </c>
      <c r="O12" s="57">
        <f>SUM((N12+(N12*Q12+P12))*(1+F12))</f>
        <v>357.399</v>
      </c>
      <c r="P12" s="42">
        <v>24.63</v>
      </c>
      <c r="Q12" s="51">
        <v>5.7500000000000002E-2</v>
      </c>
      <c r="R12" s="51"/>
    </row>
    <row r="13" spans="1:18" ht="116">
      <c r="A13" s="63" t="s">
        <v>83</v>
      </c>
      <c r="B13" s="53" t="s">
        <v>183</v>
      </c>
      <c r="C13" s="64" t="s">
        <v>145</v>
      </c>
      <c r="D13" s="54">
        <v>42.75</v>
      </c>
      <c r="E13" s="54">
        <f>SUM((D13*Q13)+P13)</f>
        <v>30.0825</v>
      </c>
      <c r="F13" s="55">
        <v>1.95</v>
      </c>
      <c r="G13" s="57">
        <f t="shared" si="5"/>
        <v>214.855875</v>
      </c>
      <c r="H13" s="57">
        <f t="shared" si="1"/>
        <v>64.125</v>
      </c>
      <c r="I13" s="57">
        <f>SUM((H13+(H13*Q13+P13))*(1+F13))</f>
        <v>279.80381249999999</v>
      </c>
      <c r="J13" s="57">
        <f t="shared" si="2"/>
        <v>64.125</v>
      </c>
      <c r="K13" s="57">
        <f>SUM((J13+(J13*Q13+P13))*(1+F13))</f>
        <v>279.80381249999999</v>
      </c>
      <c r="L13" s="57">
        <f t="shared" si="3"/>
        <v>64.125</v>
      </c>
      <c r="M13" s="57">
        <f>SUM(L13+(L13*Q13+P13))*(1+F13)</f>
        <v>279.80381249999999</v>
      </c>
      <c r="N13" s="57">
        <f t="shared" si="4"/>
        <v>85.5</v>
      </c>
      <c r="O13" s="57">
        <f>SUM((N13+(N13*Q13+P13))*(1+F13))</f>
        <v>344.75175000000007</v>
      </c>
      <c r="P13" s="67">
        <v>28.8</v>
      </c>
      <c r="Q13" s="51">
        <v>0.03</v>
      </c>
      <c r="R13" s="51"/>
    </row>
    <row r="14" spans="1:18" ht="145">
      <c r="A14" s="63" t="s">
        <v>84</v>
      </c>
      <c r="B14" s="53" t="s">
        <v>183</v>
      </c>
      <c r="C14" s="64" t="s">
        <v>146</v>
      </c>
      <c r="D14" s="54">
        <v>43.5</v>
      </c>
      <c r="E14" s="54">
        <f>SUM((P14+(D14*Q14)))</f>
        <v>28.324999999999999</v>
      </c>
      <c r="F14" s="55">
        <v>1.9</v>
      </c>
      <c r="G14" s="57">
        <f t="shared" si="5"/>
        <v>208.29249999999999</v>
      </c>
      <c r="H14" s="57">
        <f t="shared" ref="H14:H15" si="6">SUM(D14*1.5)</f>
        <v>65.25</v>
      </c>
      <c r="I14" s="57">
        <f>SUM((H14+E14)*(1+F14))</f>
        <v>271.36750000000001</v>
      </c>
      <c r="J14" s="57">
        <f t="shared" si="2"/>
        <v>65.25</v>
      </c>
      <c r="K14" s="57">
        <f>SUM((J14+E14)*(1+F14))</f>
        <v>271.36750000000001</v>
      </c>
      <c r="L14" s="57">
        <f t="shared" si="3"/>
        <v>65.25</v>
      </c>
      <c r="M14" s="57">
        <f>SUM(E14+L14)*(1+F14)</f>
        <v>271.36750000000001</v>
      </c>
      <c r="N14" s="57">
        <f t="shared" ref="N14:N15" si="7">SUM(D14*2)</f>
        <v>87</v>
      </c>
      <c r="O14" s="57">
        <f>SUM((N14+E14)*(1+F14))</f>
        <v>334.4425</v>
      </c>
      <c r="P14" s="66">
        <v>27.02</v>
      </c>
      <c r="Q14" s="51">
        <v>0.03</v>
      </c>
      <c r="R14" s="51"/>
    </row>
    <row r="15" spans="1:18" ht="203">
      <c r="A15" s="63" t="s">
        <v>169</v>
      </c>
      <c r="B15" s="53" t="s">
        <v>183</v>
      </c>
      <c r="C15" s="52" t="s">
        <v>79</v>
      </c>
      <c r="D15" s="54">
        <v>47</v>
      </c>
      <c r="E15" s="54">
        <v>31.92</v>
      </c>
      <c r="F15" s="55">
        <v>1.6</v>
      </c>
      <c r="G15" s="57">
        <f t="shared" si="5"/>
        <v>205.19200000000001</v>
      </c>
      <c r="H15" s="57">
        <f t="shared" si="6"/>
        <v>70.5</v>
      </c>
      <c r="I15" s="57">
        <f>SUM((H15+(H15*Q15+P15))*(1+F15))</f>
        <v>267.24099999999999</v>
      </c>
      <c r="J15" s="57">
        <f t="shared" si="2"/>
        <v>70.5</v>
      </c>
      <c r="K15" s="57">
        <f>SUM((J15+(J15*Q15+P15))*(1+F15))</f>
        <v>267.24099999999999</v>
      </c>
      <c r="L15" s="57">
        <f t="shared" ref="L15:L19" si="8">SUM(D15*1.5)</f>
        <v>70.5</v>
      </c>
      <c r="M15" s="57">
        <f>SUM(L15+(L15*Q15+P15))*(1+F15)</f>
        <v>267.24099999999999</v>
      </c>
      <c r="N15" s="57">
        <f t="shared" si="7"/>
        <v>94</v>
      </c>
      <c r="O15" s="57">
        <f>SUM((N15+(N15*Q15+P15))*(1+F15))</f>
        <v>330.17400000000004</v>
      </c>
      <c r="P15" s="66">
        <v>30.17</v>
      </c>
      <c r="Q15" s="51">
        <v>0.03</v>
      </c>
      <c r="R15" s="51"/>
    </row>
    <row r="16" spans="1:18" ht="116">
      <c r="A16" s="52" t="s">
        <v>85</v>
      </c>
      <c r="B16" s="53" t="s">
        <v>184</v>
      </c>
      <c r="C16" s="52" t="s">
        <v>78</v>
      </c>
      <c r="D16" s="56">
        <v>42</v>
      </c>
      <c r="E16" s="56">
        <f>SUM((D16*Q16)+P16)</f>
        <v>27.044999999999998</v>
      </c>
      <c r="F16" s="55">
        <v>2.15</v>
      </c>
      <c r="G16" s="57">
        <f t="shared" ref="G16:G19" si="9">SUM(D16:E16)*(1+F16)</f>
        <v>217.49175</v>
      </c>
      <c r="H16" s="57">
        <f t="shared" ref="H16:H19" si="10">SUM(D16*1.5)</f>
        <v>63</v>
      </c>
      <c r="I16" s="57">
        <f>SUM((H16+E16)*(1+F16))</f>
        <v>283.64175</v>
      </c>
      <c r="J16" s="57">
        <f t="shared" ref="J16:J19" si="11">SUM(D16*1.5)</f>
        <v>63</v>
      </c>
      <c r="K16" s="57">
        <f>SUM((J16+E16)*(1+F16))</f>
        <v>283.64175</v>
      </c>
      <c r="L16" s="57">
        <f t="shared" si="8"/>
        <v>63</v>
      </c>
      <c r="M16" s="57">
        <f>SUM(E16+L16)*(1+F16)</f>
        <v>283.64175</v>
      </c>
      <c r="N16" s="57">
        <f t="shared" ref="N16:N19" si="12">SUM(D16*2)</f>
        <v>84</v>
      </c>
      <c r="O16" s="57">
        <f>SUM((N16+E16)*(1+F16))</f>
        <v>349.79174999999998</v>
      </c>
      <c r="P16" s="42">
        <v>24.63</v>
      </c>
      <c r="Q16" s="51">
        <v>5.7500000000000002E-2</v>
      </c>
      <c r="R16" s="51"/>
    </row>
    <row r="17" spans="1:18" ht="116">
      <c r="A17" s="63" t="s">
        <v>86</v>
      </c>
      <c r="B17" s="53" t="s">
        <v>184</v>
      </c>
      <c r="C17" s="64" t="s">
        <v>147</v>
      </c>
      <c r="D17" s="54">
        <v>42.75</v>
      </c>
      <c r="E17" s="54">
        <f>SUM((D17*Q17)+P17)</f>
        <v>30.0825</v>
      </c>
      <c r="F17" s="55">
        <v>1.95</v>
      </c>
      <c r="G17" s="57">
        <f t="shared" si="9"/>
        <v>214.855875</v>
      </c>
      <c r="H17" s="57">
        <f t="shared" si="10"/>
        <v>64.125</v>
      </c>
      <c r="I17" s="57">
        <f>SUM((H17+(H17*Q17+P17))*(1+F17))</f>
        <v>279.80381249999999</v>
      </c>
      <c r="J17" s="57">
        <f t="shared" si="11"/>
        <v>64.125</v>
      </c>
      <c r="K17" s="57">
        <f>SUM((J17+(J17*Q17+P17))*(1+F17))</f>
        <v>279.80381249999999</v>
      </c>
      <c r="L17" s="57">
        <f t="shared" si="8"/>
        <v>64.125</v>
      </c>
      <c r="M17" s="57">
        <f>SUM(L17+(L17*Q17+P17))*(1+F17)</f>
        <v>279.80381249999999</v>
      </c>
      <c r="N17" s="57">
        <f t="shared" si="12"/>
        <v>85.5</v>
      </c>
      <c r="O17" s="57">
        <f>SUM((N17+(N17*Q17+P17))*(1+F17))</f>
        <v>344.75175000000007</v>
      </c>
      <c r="P17" s="67">
        <v>28.8</v>
      </c>
      <c r="Q17" s="51">
        <v>0.03</v>
      </c>
      <c r="R17" s="51"/>
    </row>
    <row r="18" spans="1:18" ht="145">
      <c r="A18" s="63" t="s">
        <v>87</v>
      </c>
      <c r="B18" s="53" t="s">
        <v>184</v>
      </c>
      <c r="C18" s="64" t="s">
        <v>146</v>
      </c>
      <c r="D18" s="54">
        <v>43.5</v>
      </c>
      <c r="E18" s="54">
        <f>SUM((P18+(D18*Q18)))</f>
        <v>28.324999999999999</v>
      </c>
      <c r="F18" s="55">
        <v>1.9</v>
      </c>
      <c r="G18" s="57">
        <f t="shared" si="9"/>
        <v>208.29249999999999</v>
      </c>
      <c r="H18" s="57">
        <f t="shared" si="10"/>
        <v>65.25</v>
      </c>
      <c r="I18" s="57">
        <f>SUM((H18+E18)*(1+F18))</f>
        <v>271.36750000000001</v>
      </c>
      <c r="J18" s="57">
        <f t="shared" si="11"/>
        <v>65.25</v>
      </c>
      <c r="K18" s="57">
        <f>SUM((J18+E18)*(1+F18))</f>
        <v>271.36750000000001</v>
      </c>
      <c r="L18" s="57">
        <f t="shared" si="8"/>
        <v>65.25</v>
      </c>
      <c r="M18" s="57">
        <f>SUM(E18+L18)*(1+F18)</f>
        <v>271.36750000000001</v>
      </c>
      <c r="N18" s="57">
        <f t="shared" si="12"/>
        <v>87</v>
      </c>
      <c r="O18" s="57">
        <f>SUM((N18+E18)*(1+F18))</f>
        <v>334.4425</v>
      </c>
      <c r="P18" s="66">
        <v>27.02</v>
      </c>
      <c r="Q18" s="51">
        <v>0.03</v>
      </c>
      <c r="R18" s="51"/>
    </row>
    <row r="19" spans="1:18" ht="203">
      <c r="A19" s="63" t="s">
        <v>88</v>
      </c>
      <c r="B19" s="53" t="s">
        <v>184</v>
      </c>
      <c r="C19" s="52" t="s">
        <v>79</v>
      </c>
      <c r="D19" s="54">
        <v>47</v>
      </c>
      <c r="E19" s="54">
        <v>31.92</v>
      </c>
      <c r="F19" s="55">
        <v>1.6</v>
      </c>
      <c r="G19" s="57">
        <f t="shared" si="9"/>
        <v>205.19200000000001</v>
      </c>
      <c r="H19" s="57">
        <f t="shared" si="10"/>
        <v>70.5</v>
      </c>
      <c r="I19" s="57">
        <f>SUM((H19+(H19*Q19+P19))*(1+F19))</f>
        <v>267.24099999999999</v>
      </c>
      <c r="J19" s="57">
        <f t="shared" si="11"/>
        <v>70.5</v>
      </c>
      <c r="K19" s="57">
        <f>SUM((J19+(J19*Q19+P19))*(1+F19))</f>
        <v>267.24099999999999</v>
      </c>
      <c r="L19" s="57">
        <f t="shared" si="8"/>
        <v>70.5</v>
      </c>
      <c r="M19" s="57">
        <f>SUM(L19+(L19*Q19+P19))*(1+F19)</f>
        <v>267.24099999999999</v>
      </c>
      <c r="N19" s="57">
        <f t="shared" si="12"/>
        <v>94</v>
      </c>
      <c r="O19" s="57">
        <f>SUM((N19+(N19*Q19+P19))*(1+F19))</f>
        <v>330.17400000000004</v>
      </c>
      <c r="P19" s="66">
        <v>30.17</v>
      </c>
      <c r="Q19" s="51">
        <v>0.03</v>
      </c>
      <c r="R19" s="51"/>
    </row>
  </sheetData>
  <sheetProtection algorithmName="SHA-512" hashValue="8XWj9TTHmlT4a0FSNQ27iwPccPqGYmMst/yh0No2bDgTQMit9Iu4HSWttzwKyAsC6APibVpr8Htu0ubSASQOdg==" saltValue="j2Pq4KOnaQqV3UZBeEIuhQ==" spinCount="100000" sheet="1" objects="1" scenarios="1" sort="0" autoFilter="0"/>
  <autoFilter ref="A3:O3" xr:uid="{F6219FC7-CED7-4099-B794-3CE658CAA53C}"/>
  <mergeCells count="1">
    <mergeCell ref="A1:E1"/>
  </mergeCells>
  <printOptions horizontalCentered="1"/>
  <pageMargins left="0.75" right="0.75" top="1" bottom="1" header="0.5" footer="0.5"/>
  <pageSetup paperSize="3" scale="56" fitToHeight="0" orientation="landscape" r:id="rId1"/>
  <headerFooter alignWithMargins="0">
    <oddHeader>&amp;LGROUP 77201, AWARD 23150 
INTELLIGENT FACILITY AND SECURITY SYSTEMS &amp;&amp; SOLUTIONS&amp;RSYRACUSE TIME &amp; ALARM CO INC
CONTRACT NO.: PT68866
JULY 2024</oddHeader>
    <oddFooter>&amp;L&amp;F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R27"/>
  <sheetViews>
    <sheetView zoomScaleNormal="100" workbookViewId="0">
      <pane ySplit="3" topLeftCell="A26" activePane="bottomLeft" state="frozen"/>
      <selection activeCell="A44" sqref="A44:A45"/>
      <selection pane="bottomLeft" activeCell="E25" sqref="E25"/>
    </sheetView>
  </sheetViews>
  <sheetFormatPr defaultColWidth="9.26953125" defaultRowHeight="14.5"/>
  <cols>
    <col min="1" max="1" width="61.1796875" style="43" customWidth="1"/>
    <col min="2" max="2" width="51.26953125" style="43" customWidth="1"/>
    <col min="3" max="3" width="47.26953125" style="43" customWidth="1"/>
    <col min="4" max="4" width="18.26953125" style="42" bestFit="1" customWidth="1"/>
    <col min="5" max="5" width="19.26953125" style="42" bestFit="1" customWidth="1"/>
    <col min="6" max="6" width="14" style="41" bestFit="1" customWidth="1"/>
    <col min="7" max="7" width="15.26953125" style="42" bestFit="1" customWidth="1"/>
    <col min="8" max="8" width="14" style="42" bestFit="1" customWidth="1"/>
    <col min="9" max="9" width="17.81640625" style="42" bestFit="1" customWidth="1"/>
    <col min="10" max="10" width="16.7265625" style="42" bestFit="1" customWidth="1"/>
    <col min="11" max="11" width="22.1796875" style="42" bestFit="1" customWidth="1"/>
    <col min="12" max="12" width="17.453125" style="42" bestFit="1" customWidth="1"/>
    <col min="13" max="13" width="15.453125" style="42" bestFit="1" customWidth="1"/>
    <col min="14" max="15" width="18.26953125" style="42" bestFit="1" customWidth="1"/>
    <col min="16" max="16" width="8.7265625" style="43" customWidth="1"/>
    <col min="17" max="19" width="9.26953125" style="43" customWidth="1"/>
    <col min="20" max="16384" width="9.26953125" style="43"/>
  </cols>
  <sheetData>
    <row r="1" spans="1:18" ht="18.5">
      <c r="A1" s="167" t="s">
        <v>45</v>
      </c>
      <c r="B1" s="168"/>
      <c r="C1" s="168"/>
      <c r="D1" s="168"/>
      <c r="E1" s="168"/>
    </row>
    <row r="2" spans="1:18" ht="18.5">
      <c r="A2" s="44"/>
      <c r="B2" s="45" t="s">
        <v>6441</v>
      </c>
      <c r="C2" s="45">
        <f>'Cover Page'!B4:D4</f>
        <v>0</v>
      </c>
      <c r="D2" s="96"/>
      <c r="E2" s="96"/>
    </row>
    <row r="3" spans="1:18" ht="43.5">
      <c r="A3" s="46" t="s">
        <v>26</v>
      </c>
      <c r="B3" s="46" t="s">
        <v>27</v>
      </c>
      <c r="C3" s="47" t="s">
        <v>55</v>
      </c>
      <c r="D3" s="49" t="s">
        <v>28</v>
      </c>
      <c r="E3" s="49" t="s">
        <v>41</v>
      </c>
      <c r="F3" s="48" t="s">
        <v>30</v>
      </c>
      <c r="G3" s="49" t="s">
        <v>39</v>
      </c>
      <c r="H3" s="49" t="s">
        <v>38</v>
      </c>
      <c r="I3" s="49" t="s">
        <v>40</v>
      </c>
      <c r="J3" s="49" t="s">
        <v>31</v>
      </c>
      <c r="K3" s="49" t="s">
        <v>32</v>
      </c>
      <c r="L3" s="49" t="s">
        <v>33</v>
      </c>
      <c r="M3" s="49" t="s">
        <v>34</v>
      </c>
      <c r="N3" s="50" t="s">
        <v>36</v>
      </c>
      <c r="O3" s="49" t="s">
        <v>35</v>
      </c>
      <c r="P3" s="51"/>
      <c r="Q3" s="51"/>
      <c r="R3" s="51"/>
    </row>
    <row r="4" spans="1:18" ht="232">
      <c r="A4" s="52" t="s">
        <v>89</v>
      </c>
      <c r="B4" s="53" t="s">
        <v>178</v>
      </c>
      <c r="C4" s="52" t="s">
        <v>79</v>
      </c>
      <c r="D4" s="54">
        <v>47</v>
      </c>
      <c r="E4" s="54">
        <v>31.92</v>
      </c>
      <c r="F4" s="55">
        <v>1.5</v>
      </c>
      <c r="G4" s="56">
        <f t="shared" ref="G4:G9" si="0">SUM(D4:E4)*(1+F4)</f>
        <v>197.3</v>
      </c>
      <c r="H4" s="56">
        <f t="shared" ref="H4:H27" si="1">SUM(D4*1.5)</f>
        <v>70.5</v>
      </c>
      <c r="I4" s="56">
        <f>SUM((H4+(H4*Q4+P4))*(1+F4))</f>
        <v>256.96249999999998</v>
      </c>
      <c r="J4" s="56">
        <f t="shared" ref="J4:J27" si="2">SUM(D4*1.5)</f>
        <v>70.5</v>
      </c>
      <c r="K4" s="56">
        <f>SUM((J4+(J4*Q4+P4))*(1+F4))</f>
        <v>256.96249999999998</v>
      </c>
      <c r="L4" s="56">
        <f t="shared" ref="L4:L24" si="3">SUM(D4*1.5)</f>
        <v>70.5</v>
      </c>
      <c r="M4" s="56">
        <f>SUM(L4+(L4*Q4+P4))*(1+F4)</f>
        <v>256.96249999999998</v>
      </c>
      <c r="N4" s="56">
        <f t="shared" ref="N4:N27" si="4">SUM(D4*2)</f>
        <v>94</v>
      </c>
      <c r="O4" s="56">
        <f>SUM((N4+(N4*Q4+P4))*(1+F4))</f>
        <v>317.47500000000002</v>
      </c>
      <c r="P4" s="57">
        <v>30.17</v>
      </c>
      <c r="Q4" s="51">
        <v>0.03</v>
      </c>
      <c r="R4" s="51"/>
    </row>
    <row r="5" spans="1:18" ht="232">
      <c r="A5" s="52" t="s">
        <v>97</v>
      </c>
      <c r="B5" s="53" t="s">
        <v>178</v>
      </c>
      <c r="C5" s="52" t="s">
        <v>80</v>
      </c>
      <c r="D5" s="54">
        <v>43.5</v>
      </c>
      <c r="E5" s="54">
        <f>SUM((P5+(D5*Q5)))</f>
        <v>28.324999999999999</v>
      </c>
      <c r="F5" s="55">
        <v>2.15</v>
      </c>
      <c r="G5" s="56">
        <f t="shared" si="0"/>
        <v>226.24875</v>
      </c>
      <c r="H5" s="56">
        <f t="shared" si="1"/>
        <v>65.25</v>
      </c>
      <c r="I5" s="56">
        <f>SUM((H5+E5)*(1+F5))</f>
        <v>294.76125000000002</v>
      </c>
      <c r="J5" s="56">
        <f t="shared" si="2"/>
        <v>65.25</v>
      </c>
      <c r="K5" s="56">
        <f>SUM((J5+E5)*(1+F5))</f>
        <v>294.76125000000002</v>
      </c>
      <c r="L5" s="56">
        <f t="shared" si="3"/>
        <v>65.25</v>
      </c>
      <c r="M5" s="56">
        <f>SUM(E5+L5)*(1+F5)</f>
        <v>294.76125000000002</v>
      </c>
      <c r="N5" s="56">
        <f t="shared" si="4"/>
        <v>87</v>
      </c>
      <c r="O5" s="56">
        <f>SUM((N5+E5)*(1+F5))</f>
        <v>363.27375000000001</v>
      </c>
      <c r="P5" s="57">
        <v>27.02</v>
      </c>
      <c r="Q5" s="51">
        <v>0.03</v>
      </c>
      <c r="R5" s="51"/>
    </row>
    <row r="6" spans="1:18" ht="232">
      <c r="A6" s="52" t="s">
        <v>90</v>
      </c>
      <c r="B6" s="53" t="s">
        <v>178</v>
      </c>
      <c r="C6" s="52" t="s">
        <v>81</v>
      </c>
      <c r="D6" s="54">
        <v>42.75</v>
      </c>
      <c r="E6" s="54">
        <v>30.43</v>
      </c>
      <c r="F6" s="55">
        <v>1.8</v>
      </c>
      <c r="G6" s="56">
        <f t="shared" si="0"/>
        <v>204.904</v>
      </c>
      <c r="H6" s="56">
        <f t="shared" si="1"/>
        <v>64.125</v>
      </c>
      <c r="I6" s="56">
        <f>SUM((H6+(H6*Q6+P6))*(1+F6))</f>
        <v>265.57649999999995</v>
      </c>
      <c r="J6" s="56">
        <f t="shared" si="2"/>
        <v>64.125</v>
      </c>
      <c r="K6" s="56">
        <f>SUM((J6+(J6*Q6+P6))*(1+F6))</f>
        <v>265.57649999999995</v>
      </c>
      <c r="L6" s="56">
        <f t="shared" si="3"/>
        <v>64.125</v>
      </c>
      <c r="M6" s="56">
        <f>SUM(L6+(L6*Q6+P6))*(1+F6)</f>
        <v>265.57649999999995</v>
      </c>
      <c r="N6" s="56">
        <f t="shared" si="4"/>
        <v>85.5</v>
      </c>
      <c r="O6" s="56">
        <f>SUM((N6+(N6*Q6+P6))*(1+F6))</f>
        <v>327.22199999999998</v>
      </c>
      <c r="P6" s="58">
        <v>28.8</v>
      </c>
      <c r="Q6" s="51">
        <v>0.03</v>
      </c>
      <c r="R6" s="51"/>
    </row>
    <row r="7" spans="1:18" ht="261">
      <c r="A7" s="52" t="s">
        <v>91</v>
      </c>
      <c r="B7" s="53" t="s">
        <v>178</v>
      </c>
      <c r="C7" s="52" t="s">
        <v>92</v>
      </c>
      <c r="D7" s="59">
        <v>41.3</v>
      </c>
      <c r="E7" s="59">
        <f>SUM((D7*Q7)+P7)</f>
        <v>28.928250000000002</v>
      </c>
      <c r="F7" s="55">
        <v>1.8</v>
      </c>
      <c r="G7" s="56">
        <f t="shared" si="0"/>
        <v>196.63909999999998</v>
      </c>
      <c r="H7" s="56">
        <f t="shared" si="1"/>
        <v>61.949999999999996</v>
      </c>
      <c r="I7" s="60">
        <f>SUM((H7+E7)*(1+F7))</f>
        <v>254.45909999999998</v>
      </c>
      <c r="J7" s="56">
        <f t="shared" si="2"/>
        <v>61.949999999999996</v>
      </c>
      <c r="K7" s="60">
        <f>SUM((J7+E7)*(1+F7))</f>
        <v>254.45909999999998</v>
      </c>
      <c r="L7" s="60">
        <f t="shared" si="3"/>
        <v>61.949999999999996</v>
      </c>
      <c r="M7" s="60">
        <f>SUM(E7+L7)*(1+F7)</f>
        <v>254.45909999999998</v>
      </c>
      <c r="N7" s="60">
        <f t="shared" si="4"/>
        <v>82.6</v>
      </c>
      <c r="O7" s="60">
        <f>SUM((N7+E7)*(1+F7))</f>
        <v>312.27909999999997</v>
      </c>
      <c r="P7" s="57">
        <v>26.76</v>
      </c>
      <c r="Q7" s="51">
        <v>5.2499999999999998E-2</v>
      </c>
      <c r="R7" s="51"/>
    </row>
    <row r="8" spans="1:18" ht="232">
      <c r="A8" s="52" t="s">
        <v>96</v>
      </c>
      <c r="B8" s="53" t="s">
        <v>178</v>
      </c>
      <c r="C8" s="52" t="s">
        <v>93</v>
      </c>
      <c r="D8" s="56">
        <v>40.68</v>
      </c>
      <c r="E8" s="56">
        <f>SUM(P8+(D8*Q8))</f>
        <v>32.000399999999999</v>
      </c>
      <c r="F8" s="55">
        <v>1.55</v>
      </c>
      <c r="G8" s="56">
        <f t="shared" si="0"/>
        <v>185.33501999999996</v>
      </c>
      <c r="H8" s="56">
        <f t="shared" si="1"/>
        <v>61.019999999999996</v>
      </c>
      <c r="I8" s="56">
        <f>SUM((H8+(P8+H8*Q8))*(1+F8))</f>
        <v>238.75802999999996</v>
      </c>
      <c r="J8" s="56">
        <f t="shared" si="2"/>
        <v>61.019999999999996</v>
      </c>
      <c r="K8" s="56">
        <f>SUM((J8+(P8+J8*Q8))*(1+F8))</f>
        <v>238.75802999999996</v>
      </c>
      <c r="L8" s="56">
        <f t="shared" si="3"/>
        <v>61.019999999999996</v>
      </c>
      <c r="M8" s="56">
        <f>SUM(L8+(P8+L8*Q8))*(1+F8)</f>
        <v>238.75802999999996</v>
      </c>
      <c r="N8" s="56">
        <f t="shared" si="4"/>
        <v>81.36</v>
      </c>
      <c r="O8" s="56">
        <f>SUM((N8+(P8+N8*Q8))*(1+F8))</f>
        <v>292.18104</v>
      </c>
      <c r="P8" s="57">
        <v>30.78</v>
      </c>
      <c r="Q8" s="51">
        <v>0.03</v>
      </c>
      <c r="R8" s="51"/>
    </row>
    <row r="9" spans="1:18" ht="232">
      <c r="A9" s="52" t="s">
        <v>94</v>
      </c>
      <c r="B9" s="53" t="s">
        <v>178</v>
      </c>
      <c r="C9" s="52" t="s">
        <v>95</v>
      </c>
      <c r="D9" s="59">
        <v>43.09</v>
      </c>
      <c r="E9" s="59">
        <f>SUM((D9*R9)+P9)+Q9</f>
        <v>29.872700000000002</v>
      </c>
      <c r="F9" s="55">
        <v>1.5</v>
      </c>
      <c r="G9" s="56">
        <f t="shared" si="0"/>
        <v>182.40675000000005</v>
      </c>
      <c r="H9" s="56">
        <f t="shared" si="1"/>
        <v>64.635000000000005</v>
      </c>
      <c r="I9" s="60">
        <f>SUM((H9+(E9+(Q9*1.5)))*(1+F9))</f>
        <v>264.58175</v>
      </c>
      <c r="J9" s="56">
        <f t="shared" si="2"/>
        <v>64.635000000000005</v>
      </c>
      <c r="K9" s="60">
        <f>SUM((J9+(E9+(Q9*1.5)))*(1+F9))</f>
        <v>264.58175</v>
      </c>
      <c r="L9" s="60">
        <f t="shared" si="3"/>
        <v>64.635000000000005</v>
      </c>
      <c r="M9" s="60">
        <f>SUM((L9+(E9+(Q9*1.5)))*(1+F9))</f>
        <v>264.58175</v>
      </c>
      <c r="N9" s="60">
        <f t="shared" si="4"/>
        <v>86.18</v>
      </c>
      <c r="O9" s="60">
        <f>SUM((N9+(E9+(Q9*2)))*(1+F9))</f>
        <v>327.88175000000001</v>
      </c>
      <c r="P9" s="57">
        <v>21.03</v>
      </c>
      <c r="Q9" s="51">
        <v>7.55</v>
      </c>
      <c r="R9" s="51">
        <v>0.03</v>
      </c>
    </row>
    <row r="10" spans="1:18" ht="159.5">
      <c r="A10" s="61" t="s">
        <v>172</v>
      </c>
      <c r="B10" s="53" t="s">
        <v>185</v>
      </c>
      <c r="C10" s="62" t="s">
        <v>100</v>
      </c>
      <c r="D10" s="54">
        <v>47</v>
      </c>
      <c r="E10" s="54">
        <v>31.92</v>
      </c>
      <c r="F10" s="55">
        <v>1.85</v>
      </c>
      <c r="G10" s="56">
        <f t="shared" ref="G10:G21" si="5">SUM(D10:E10)*(1+F10)</f>
        <v>224.92200000000003</v>
      </c>
      <c r="H10" s="56">
        <f t="shared" si="1"/>
        <v>70.5</v>
      </c>
      <c r="I10" s="56">
        <f>SUM((H10+(H10*Q10+P10))*(1+F10))</f>
        <v>292.93725000000001</v>
      </c>
      <c r="J10" s="56">
        <f t="shared" si="2"/>
        <v>70.5</v>
      </c>
      <c r="K10" s="56">
        <f>SUM((J10+(J10*Q10+P10))*(1+F10))</f>
        <v>292.93725000000001</v>
      </c>
      <c r="L10" s="56">
        <f t="shared" si="3"/>
        <v>70.5</v>
      </c>
      <c r="M10" s="56">
        <f>SUM((L10+(L10*Q10+P10))*(1+F10))</f>
        <v>292.93725000000001</v>
      </c>
      <c r="N10" s="56">
        <f t="shared" si="4"/>
        <v>94</v>
      </c>
      <c r="O10" s="56">
        <f>SUM((N10+(N10*Q10+P10))*(1+F10))</f>
        <v>361.92150000000004</v>
      </c>
      <c r="P10" s="57">
        <v>30.17</v>
      </c>
      <c r="Q10" s="51">
        <v>0.03</v>
      </c>
      <c r="R10" s="51"/>
    </row>
    <row r="11" spans="1:18" ht="159.5">
      <c r="A11" s="61" t="s">
        <v>173</v>
      </c>
      <c r="B11" s="53" t="s">
        <v>185</v>
      </c>
      <c r="C11" s="52" t="s">
        <v>80</v>
      </c>
      <c r="D11" s="54">
        <v>43.5</v>
      </c>
      <c r="E11" s="54">
        <f>SUM((P11+(D11*Q11)))</f>
        <v>28.324999999999999</v>
      </c>
      <c r="F11" s="55">
        <v>2.4500000000000002</v>
      </c>
      <c r="G11" s="56">
        <f t="shared" si="5"/>
        <v>247.79625000000001</v>
      </c>
      <c r="H11" s="56">
        <f t="shared" si="1"/>
        <v>65.25</v>
      </c>
      <c r="I11" s="56">
        <f>SUM((H11+E11)*(1+F11))</f>
        <v>322.83375000000001</v>
      </c>
      <c r="J11" s="56">
        <f t="shared" si="2"/>
        <v>65.25</v>
      </c>
      <c r="K11" s="56">
        <f>SUM((J11+E11)*(1+F11))</f>
        <v>322.83375000000001</v>
      </c>
      <c r="L11" s="56">
        <f t="shared" si="3"/>
        <v>65.25</v>
      </c>
      <c r="M11" s="56">
        <f>SUM(E11+L11)*(1+F11)</f>
        <v>322.83375000000001</v>
      </c>
      <c r="N11" s="56">
        <f t="shared" si="4"/>
        <v>87</v>
      </c>
      <c r="O11" s="56">
        <f>SUM((N11+E11)*(1+F11))</f>
        <v>397.87125000000003</v>
      </c>
      <c r="P11" s="57">
        <v>27.02</v>
      </c>
      <c r="Q11" s="51">
        <v>0.03</v>
      </c>
      <c r="R11" s="51"/>
    </row>
    <row r="12" spans="1:18" ht="130.5">
      <c r="A12" s="61" t="s">
        <v>174</v>
      </c>
      <c r="B12" s="53" t="s">
        <v>185</v>
      </c>
      <c r="C12" s="52" t="s">
        <v>81</v>
      </c>
      <c r="D12" s="54">
        <v>42.75</v>
      </c>
      <c r="E12" s="54">
        <v>30.43</v>
      </c>
      <c r="F12" s="55">
        <v>2.0499999999999998</v>
      </c>
      <c r="G12" s="56">
        <f t="shared" si="5"/>
        <v>223.19900000000001</v>
      </c>
      <c r="H12" s="56">
        <f t="shared" si="1"/>
        <v>64.125</v>
      </c>
      <c r="I12" s="56">
        <f>SUM((H12+(H12*Q12+P12))*(1+F12))</f>
        <v>289.28868749999998</v>
      </c>
      <c r="J12" s="56">
        <f t="shared" si="2"/>
        <v>64.125</v>
      </c>
      <c r="K12" s="56">
        <f>SUM((J12+(J12*Q12+P12))*(1+F12))</f>
        <v>289.28868749999998</v>
      </c>
      <c r="L12" s="56">
        <f t="shared" si="3"/>
        <v>64.125</v>
      </c>
      <c r="M12" s="56">
        <f>SUM((L12+(L12*Q12+P12))*(1+F12))</f>
        <v>289.28868749999998</v>
      </c>
      <c r="N12" s="56">
        <f t="shared" si="4"/>
        <v>85.5</v>
      </c>
      <c r="O12" s="56">
        <f>SUM((N12+(N12*Q12+P12))*(1+F12))</f>
        <v>356.43824999999998</v>
      </c>
      <c r="P12" s="58">
        <v>28.8</v>
      </c>
      <c r="Q12" s="51">
        <v>0.03</v>
      </c>
      <c r="R12" s="51"/>
    </row>
    <row r="13" spans="1:18" ht="159.5">
      <c r="A13" s="61" t="s">
        <v>175</v>
      </c>
      <c r="B13" s="53" t="s">
        <v>185</v>
      </c>
      <c r="C13" s="52" t="s">
        <v>80</v>
      </c>
      <c r="D13" s="54">
        <v>41.3</v>
      </c>
      <c r="E13" s="54">
        <f>SUM((D13*Q13)+P13)</f>
        <v>28.928250000000002</v>
      </c>
      <c r="F13" s="55">
        <v>1.8</v>
      </c>
      <c r="G13" s="56">
        <f t="shared" si="5"/>
        <v>196.63909999999998</v>
      </c>
      <c r="H13" s="56">
        <f t="shared" si="1"/>
        <v>61.949999999999996</v>
      </c>
      <c r="I13" s="56">
        <f>SUM((H13+E13)*(1+F13))</f>
        <v>254.45909999999998</v>
      </c>
      <c r="J13" s="56">
        <f t="shared" si="2"/>
        <v>61.949999999999996</v>
      </c>
      <c r="K13" s="56">
        <f>SUM((J13+E13)*(1+F13))</f>
        <v>254.45909999999998</v>
      </c>
      <c r="L13" s="56">
        <f t="shared" si="3"/>
        <v>61.949999999999996</v>
      </c>
      <c r="M13" s="56">
        <f>SUM(E13+L13)*(1+F13)</f>
        <v>254.45909999999998</v>
      </c>
      <c r="N13" s="56">
        <f t="shared" si="4"/>
        <v>82.6</v>
      </c>
      <c r="O13" s="56">
        <f>SUM((N13+E13)*(1+F13))</f>
        <v>312.27909999999997</v>
      </c>
      <c r="P13" s="57">
        <v>26.76</v>
      </c>
      <c r="Q13" s="51">
        <v>5.2499999999999998E-2</v>
      </c>
      <c r="R13" s="51"/>
    </row>
    <row r="14" spans="1:18" ht="174">
      <c r="A14" s="61" t="s">
        <v>171</v>
      </c>
      <c r="B14" s="53" t="s">
        <v>185</v>
      </c>
      <c r="C14" s="62" t="s">
        <v>99</v>
      </c>
      <c r="D14" s="56">
        <v>40.68</v>
      </c>
      <c r="E14" s="56">
        <f>SUM(P14+(D14*Q14))</f>
        <v>32.000399999999999</v>
      </c>
      <c r="F14" s="55">
        <v>1.65</v>
      </c>
      <c r="G14" s="56">
        <f t="shared" si="5"/>
        <v>192.60305999999997</v>
      </c>
      <c r="H14" s="56">
        <f t="shared" si="1"/>
        <v>61.019999999999996</v>
      </c>
      <c r="I14" s="56">
        <f>SUM((H14+(P14+H14*Q14))*(1+F14))</f>
        <v>248.12108999999995</v>
      </c>
      <c r="J14" s="56">
        <f t="shared" si="2"/>
        <v>61.019999999999996</v>
      </c>
      <c r="K14" s="56">
        <f>SUM((J14+(P14+J14*Q14))*(1+F14))</f>
        <v>248.12108999999995</v>
      </c>
      <c r="L14" s="56">
        <f t="shared" si="3"/>
        <v>61.019999999999996</v>
      </c>
      <c r="M14" s="56">
        <f>SUM((L14+(P14+L14*Q14))*(1+F14))</f>
        <v>248.12108999999995</v>
      </c>
      <c r="N14" s="56">
        <f t="shared" si="4"/>
        <v>81.36</v>
      </c>
      <c r="O14" s="56">
        <f>SUM((N14+(P14+N14*Q14))*(1+F14))</f>
        <v>303.63911999999999</v>
      </c>
      <c r="P14" s="57">
        <v>30.78</v>
      </c>
      <c r="Q14" s="51">
        <v>0.03</v>
      </c>
      <c r="R14" s="51"/>
    </row>
    <row r="15" spans="1:18" ht="145">
      <c r="A15" s="61" t="s">
        <v>170</v>
      </c>
      <c r="B15" s="53" t="s">
        <v>185</v>
      </c>
      <c r="C15" s="62" t="s">
        <v>98</v>
      </c>
      <c r="D15" s="59">
        <v>43.09</v>
      </c>
      <c r="E15" s="59">
        <f>SUM((D15*R15)+P15)+Q15</f>
        <v>29.872700000000002</v>
      </c>
      <c r="F15" s="55">
        <v>2</v>
      </c>
      <c r="G15" s="56">
        <f t="shared" si="5"/>
        <v>218.88810000000004</v>
      </c>
      <c r="H15" s="56">
        <f t="shared" si="1"/>
        <v>64.635000000000005</v>
      </c>
      <c r="I15" s="60">
        <f>SUM((H15+(E15+(Q15*1.5)))*(1+F15))</f>
        <v>317.49810000000002</v>
      </c>
      <c r="J15" s="56">
        <f t="shared" si="2"/>
        <v>64.635000000000005</v>
      </c>
      <c r="K15" s="60">
        <f>SUM((J15+(E15+(Q15*1.5)))*(1+F15))</f>
        <v>317.49810000000002</v>
      </c>
      <c r="L15" s="60">
        <f t="shared" si="3"/>
        <v>64.635000000000005</v>
      </c>
      <c r="M15" s="60">
        <f>SUM(L15+(E15+(Q15*1.5)))*(1+F15)</f>
        <v>317.49810000000002</v>
      </c>
      <c r="N15" s="60">
        <f t="shared" si="4"/>
        <v>86.18</v>
      </c>
      <c r="O15" s="60">
        <f>SUM((N15+(E15+(Q15*2)))*(1+F15))</f>
        <v>393.45810000000006</v>
      </c>
      <c r="P15" s="57">
        <v>21.03</v>
      </c>
      <c r="Q15" s="51">
        <v>7.55</v>
      </c>
      <c r="R15" s="51">
        <v>0.03</v>
      </c>
    </row>
    <row r="16" spans="1:18" ht="159.5">
      <c r="A16" s="62" t="s">
        <v>101</v>
      </c>
      <c r="B16" s="53" t="s">
        <v>179</v>
      </c>
      <c r="C16" s="62" t="s">
        <v>100</v>
      </c>
      <c r="D16" s="54">
        <v>47</v>
      </c>
      <c r="E16" s="54">
        <v>31.92</v>
      </c>
      <c r="F16" s="55">
        <v>1.85</v>
      </c>
      <c r="G16" s="56">
        <f t="shared" si="5"/>
        <v>224.92200000000003</v>
      </c>
      <c r="H16" s="56">
        <f t="shared" si="1"/>
        <v>70.5</v>
      </c>
      <c r="I16" s="56">
        <f>SUM((H16+(H16*Q16+P16))*(1+F16))</f>
        <v>292.93725000000001</v>
      </c>
      <c r="J16" s="56">
        <f t="shared" si="2"/>
        <v>70.5</v>
      </c>
      <c r="K16" s="56">
        <f>SUM((J16+(J16*Q16+P16))*(1+F16))</f>
        <v>292.93725000000001</v>
      </c>
      <c r="L16" s="56">
        <f t="shared" si="3"/>
        <v>70.5</v>
      </c>
      <c r="M16" s="56">
        <f>SUM(L16+(L16*Q16+P16))*(1+F16)</f>
        <v>292.93725000000001</v>
      </c>
      <c r="N16" s="56">
        <f t="shared" si="4"/>
        <v>94</v>
      </c>
      <c r="O16" s="56">
        <f>SUM((N16+(N16*Q16+P16))*(1+F16))</f>
        <v>361.92150000000004</v>
      </c>
      <c r="P16" s="57">
        <v>30.17</v>
      </c>
      <c r="Q16" s="51">
        <v>0.03</v>
      </c>
      <c r="R16" s="51"/>
    </row>
    <row r="17" spans="1:18" ht="130.5">
      <c r="A17" s="62" t="s">
        <v>102</v>
      </c>
      <c r="B17" s="53" t="s">
        <v>179</v>
      </c>
      <c r="C17" s="52" t="s">
        <v>80</v>
      </c>
      <c r="D17" s="54">
        <v>43.5</v>
      </c>
      <c r="E17" s="54">
        <f>SUM((P17+(D17*Q17)))</f>
        <v>28.324999999999999</v>
      </c>
      <c r="F17" s="55">
        <v>2.15</v>
      </c>
      <c r="G17" s="56">
        <f t="shared" si="5"/>
        <v>226.24875</v>
      </c>
      <c r="H17" s="56">
        <f t="shared" si="1"/>
        <v>65.25</v>
      </c>
      <c r="I17" s="56">
        <f>SUM((H17+E17)*(1+F17))</f>
        <v>294.76125000000002</v>
      </c>
      <c r="J17" s="56">
        <f t="shared" si="2"/>
        <v>65.25</v>
      </c>
      <c r="K17" s="56">
        <f>SUM((J17+E17)*(1+F17))</f>
        <v>294.76125000000002</v>
      </c>
      <c r="L17" s="56">
        <f t="shared" si="3"/>
        <v>65.25</v>
      </c>
      <c r="M17" s="56">
        <f>SUM(E17+L17)*(1+F17)</f>
        <v>294.76125000000002</v>
      </c>
      <c r="N17" s="56">
        <f t="shared" si="4"/>
        <v>87</v>
      </c>
      <c r="O17" s="56">
        <f>SUM((N17+E17)*(1+F17))</f>
        <v>363.27375000000001</v>
      </c>
      <c r="P17" s="57">
        <v>27.02</v>
      </c>
      <c r="Q17" s="51">
        <v>0.03</v>
      </c>
      <c r="R17" s="51"/>
    </row>
    <row r="18" spans="1:18" ht="101.5">
      <c r="A18" s="62" t="s">
        <v>103</v>
      </c>
      <c r="B18" s="53" t="s">
        <v>179</v>
      </c>
      <c r="C18" s="52" t="s">
        <v>81</v>
      </c>
      <c r="D18" s="54">
        <v>42.75</v>
      </c>
      <c r="E18" s="54">
        <f>SUM((D18*Q18)+P18)</f>
        <v>30.0825</v>
      </c>
      <c r="F18" s="55">
        <v>1.8</v>
      </c>
      <c r="G18" s="56">
        <f t="shared" si="5"/>
        <v>203.93099999999998</v>
      </c>
      <c r="H18" s="56">
        <f t="shared" si="1"/>
        <v>64.125</v>
      </c>
      <c r="I18" s="56">
        <f>SUM((H18+(H18*Q18+P18))*(1+F18))</f>
        <v>265.57649999999995</v>
      </c>
      <c r="J18" s="56">
        <f t="shared" si="2"/>
        <v>64.125</v>
      </c>
      <c r="K18" s="56">
        <f>SUM((J18+(J18*Q18+P18))*(1+F18))</f>
        <v>265.57649999999995</v>
      </c>
      <c r="L18" s="56">
        <f t="shared" si="3"/>
        <v>64.125</v>
      </c>
      <c r="M18" s="56">
        <f>SUM((L18+(L18*Q18+P18))*(1+F18))</f>
        <v>265.57649999999995</v>
      </c>
      <c r="N18" s="56">
        <f t="shared" si="4"/>
        <v>85.5</v>
      </c>
      <c r="O18" s="56">
        <f>SUM((N18+(N18*Q18+P18))*(1+F18))</f>
        <v>327.22199999999998</v>
      </c>
      <c r="P18" s="58">
        <v>28.8</v>
      </c>
      <c r="Q18" s="51">
        <v>0.03</v>
      </c>
      <c r="R18" s="51"/>
    </row>
    <row r="19" spans="1:18" ht="130.5">
      <c r="A19" s="62" t="s">
        <v>104</v>
      </c>
      <c r="B19" s="53" t="s">
        <v>179</v>
      </c>
      <c r="C19" s="52" t="s">
        <v>80</v>
      </c>
      <c r="D19" s="54">
        <v>41.3</v>
      </c>
      <c r="E19" s="54">
        <f>SUM((D19*Q19)+P19)</f>
        <v>28.928250000000002</v>
      </c>
      <c r="F19" s="55">
        <v>2</v>
      </c>
      <c r="G19" s="56">
        <f t="shared" si="5"/>
        <v>210.68475000000001</v>
      </c>
      <c r="H19" s="56">
        <f t="shared" si="1"/>
        <v>61.949999999999996</v>
      </c>
      <c r="I19" s="56">
        <f>SUM((H19+E19)*(1+F19))</f>
        <v>272.63475</v>
      </c>
      <c r="J19" s="56">
        <f t="shared" si="2"/>
        <v>61.949999999999996</v>
      </c>
      <c r="K19" s="56">
        <f>SUM((J19+E19)*(1+F19))</f>
        <v>272.63475</v>
      </c>
      <c r="L19" s="56">
        <f t="shared" si="3"/>
        <v>61.949999999999996</v>
      </c>
      <c r="M19" s="56">
        <f>SUM(E19+L19)*(1+F19)</f>
        <v>272.63475</v>
      </c>
      <c r="N19" s="56">
        <f t="shared" si="4"/>
        <v>82.6</v>
      </c>
      <c r="O19" s="56">
        <f>SUM((N19+E19)*(1+F19))</f>
        <v>334.58474999999999</v>
      </c>
      <c r="P19" s="57">
        <v>26.76</v>
      </c>
      <c r="Q19" s="51">
        <v>5.2499999999999998E-2</v>
      </c>
      <c r="R19" s="51"/>
    </row>
    <row r="20" spans="1:18" ht="174">
      <c r="A20" s="62" t="s">
        <v>105</v>
      </c>
      <c r="B20" s="53" t="s">
        <v>179</v>
      </c>
      <c r="C20" s="62" t="s">
        <v>99</v>
      </c>
      <c r="D20" s="56">
        <v>40.68</v>
      </c>
      <c r="E20" s="56">
        <f>SUM(P20+(D20*Q20))</f>
        <v>32.000399999999999</v>
      </c>
      <c r="F20" s="55">
        <v>1.55</v>
      </c>
      <c r="G20" s="56">
        <f t="shared" si="5"/>
        <v>185.33501999999996</v>
      </c>
      <c r="H20" s="56">
        <f t="shared" si="1"/>
        <v>61.019999999999996</v>
      </c>
      <c r="I20" s="56">
        <f>SUM((H20+(P20+H20*Q20))*(1+F20))</f>
        <v>238.75802999999996</v>
      </c>
      <c r="J20" s="56">
        <f t="shared" si="2"/>
        <v>61.019999999999996</v>
      </c>
      <c r="K20" s="56">
        <f>SUM((J20+(P20+J20*Q20))*(1+F20))</f>
        <v>238.75802999999996</v>
      </c>
      <c r="L20" s="56">
        <f t="shared" si="3"/>
        <v>61.019999999999996</v>
      </c>
      <c r="M20" s="56">
        <f>SUM((L20+(P20+L20*Q20))*(1+F20))</f>
        <v>238.75802999999996</v>
      </c>
      <c r="N20" s="56">
        <f t="shared" si="4"/>
        <v>81.36</v>
      </c>
      <c r="O20" s="56">
        <f>SUM((N20+(P20+N20*Q20))*(1+F20))</f>
        <v>292.18104</v>
      </c>
      <c r="P20" s="57">
        <v>30.78</v>
      </c>
      <c r="Q20" s="51">
        <v>0.03</v>
      </c>
      <c r="R20" s="51"/>
    </row>
    <row r="21" spans="1:18" ht="145">
      <c r="A21" s="62" t="s">
        <v>106</v>
      </c>
      <c r="B21" s="53" t="s">
        <v>179</v>
      </c>
      <c r="C21" s="62" t="s">
        <v>98</v>
      </c>
      <c r="D21" s="59">
        <v>43.09</v>
      </c>
      <c r="E21" s="59">
        <f>SUM((D21*R21)+P21)+Q21</f>
        <v>29.872700000000002</v>
      </c>
      <c r="F21" s="55">
        <v>1.5</v>
      </c>
      <c r="G21" s="56">
        <f t="shared" si="5"/>
        <v>182.40675000000005</v>
      </c>
      <c r="H21" s="56">
        <f t="shared" si="1"/>
        <v>64.635000000000005</v>
      </c>
      <c r="I21" s="60">
        <f>SUM((H21+(E21+(Q21*1.5)))*(1+F21))</f>
        <v>264.58175</v>
      </c>
      <c r="J21" s="56">
        <f t="shared" si="2"/>
        <v>64.635000000000005</v>
      </c>
      <c r="K21" s="60">
        <f>SUM((J21+(E21+(Q21*1.5)))*(1+F21))</f>
        <v>264.58175</v>
      </c>
      <c r="L21" s="60">
        <f t="shared" si="3"/>
        <v>64.635000000000005</v>
      </c>
      <c r="M21" s="60">
        <f>SUM(L21+(E21+(Q21*1.5)))*(1+F21)</f>
        <v>264.58175</v>
      </c>
      <c r="N21" s="60">
        <f t="shared" si="4"/>
        <v>86.18</v>
      </c>
      <c r="O21" s="60">
        <f>SUM((N21+(E21+(Q21*2)))*(1+F21))</f>
        <v>327.88175000000001</v>
      </c>
      <c r="P21" s="57">
        <v>21.03</v>
      </c>
      <c r="Q21" s="51">
        <v>7.55</v>
      </c>
      <c r="R21" s="51">
        <v>0.03</v>
      </c>
    </row>
    <row r="22" spans="1:18" ht="159.5">
      <c r="A22" s="62" t="s">
        <v>107</v>
      </c>
      <c r="B22" s="53" t="s">
        <v>177</v>
      </c>
      <c r="C22" s="62" t="s">
        <v>100</v>
      </c>
      <c r="D22" s="54">
        <v>47</v>
      </c>
      <c r="E22" s="54">
        <v>31.92</v>
      </c>
      <c r="F22" s="55">
        <v>1.5</v>
      </c>
      <c r="G22" s="56">
        <f t="shared" ref="G22:G27" si="6">SUM(D22:E22)*(1+F22)</f>
        <v>197.3</v>
      </c>
      <c r="H22" s="56">
        <f t="shared" si="1"/>
        <v>70.5</v>
      </c>
      <c r="I22" s="56">
        <f>SUM((H22+(H22*Q22+P22))*(1+F22))</f>
        <v>256.96249999999998</v>
      </c>
      <c r="J22" s="56">
        <f t="shared" si="2"/>
        <v>70.5</v>
      </c>
      <c r="K22" s="56">
        <f>SUM((J22+(J22*Q22+P22))*(1+F22))</f>
        <v>256.96249999999998</v>
      </c>
      <c r="L22" s="56">
        <f t="shared" si="3"/>
        <v>70.5</v>
      </c>
      <c r="M22" s="56">
        <f>SUM((L22+(L22*Q22+P22))*(1+F22))</f>
        <v>256.96249999999998</v>
      </c>
      <c r="N22" s="56">
        <f t="shared" si="4"/>
        <v>94</v>
      </c>
      <c r="O22" s="56">
        <f>SUM((N22+(N22*Q22+P22))*(1+F22))</f>
        <v>317.47500000000002</v>
      </c>
      <c r="P22" s="57">
        <v>30.17</v>
      </c>
      <c r="Q22" s="51">
        <v>0.03</v>
      </c>
      <c r="R22" s="51"/>
    </row>
    <row r="23" spans="1:18" ht="159.5">
      <c r="A23" s="62" t="s">
        <v>108</v>
      </c>
      <c r="B23" s="53" t="s">
        <v>177</v>
      </c>
      <c r="C23" s="52" t="s">
        <v>80</v>
      </c>
      <c r="D23" s="54">
        <v>43.5</v>
      </c>
      <c r="E23" s="54">
        <f>SUM((P23+(D23*Q23)))</f>
        <v>28.324999999999999</v>
      </c>
      <c r="F23" s="55">
        <v>2.4500000000000002</v>
      </c>
      <c r="G23" s="56">
        <f t="shared" si="6"/>
        <v>247.79625000000001</v>
      </c>
      <c r="H23" s="56">
        <f t="shared" si="1"/>
        <v>65.25</v>
      </c>
      <c r="I23" s="56">
        <f>SUM((H23+E23)*(1+F23))</f>
        <v>322.83375000000001</v>
      </c>
      <c r="J23" s="56">
        <f t="shared" si="2"/>
        <v>65.25</v>
      </c>
      <c r="K23" s="56">
        <f>SUM((J23+E23)*(1+F23))</f>
        <v>322.83375000000001</v>
      </c>
      <c r="L23" s="56">
        <f t="shared" si="3"/>
        <v>65.25</v>
      </c>
      <c r="M23" s="56">
        <f>SUM(E23+L23)*(1+F23)</f>
        <v>322.83375000000001</v>
      </c>
      <c r="N23" s="56">
        <f t="shared" si="4"/>
        <v>87</v>
      </c>
      <c r="O23" s="56">
        <f>SUM((N23+E23)*(1+F23))</f>
        <v>397.87125000000003</v>
      </c>
      <c r="P23" s="57">
        <v>27.02</v>
      </c>
      <c r="Q23" s="51">
        <v>0.03</v>
      </c>
      <c r="R23" s="51"/>
    </row>
    <row r="24" spans="1:18" ht="130.5">
      <c r="A24" s="62" t="s">
        <v>109</v>
      </c>
      <c r="B24" s="53" t="s">
        <v>177</v>
      </c>
      <c r="C24" s="52" t="s">
        <v>81</v>
      </c>
      <c r="D24" s="54">
        <v>42.75</v>
      </c>
      <c r="E24" s="54">
        <v>30.43</v>
      </c>
      <c r="F24" s="55">
        <v>1.8</v>
      </c>
      <c r="G24" s="56">
        <f t="shared" si="6"/>
        <v>204.904</v>
      </c>
      <c r="H24" s="56">
        <f t="shared" si="1"/>
        <v>64.125</v>
      </c>
      <c r="I24" s="56">
        <f>SUM((H24+(H24*Q24+P24))*(1+F24))</f>
        <v>265.57649999999995</v>
      </c>
      <c r="J24" s="56">
        <f t="shared" si="2"/>
        <v>64.125</v>
      </c>
      <c r="K24" s="56">
        <f>SUM((J24+(J24*Q24+P24))*(1+F24))</f>
        <v>265.57649999999995</v>
      </c>
      <c r="L24" s="56">
        <f t="shared" si="3"/>
        <v>64.125</v>
      </c>
      <c r="M24" s="56">
        <f>SUM((L24+(L24*Q24+P24))*(1+F24))</f>
        <v>265.57649999999995</v>
      </c>
      <c r="N24" s="56">
        <f t="shared" si="4"/>
        <v>85.5</v>
      </c>
      <c r="O24" s="56">
        <f>SUM((N24+(N24*Q24+P24))*(1+F24))</f>
        <v>327.22199999999998</v>
      </c>
      <c r="P24" s="58">
        <v>28.8</v>
      </c>
      <c r="Q24" s="51">
        <v>0.03</v>
      </c>
      <c r="R24" s="51"/>
    </row>
    <row r="25" spans="1:18" ht="159.5">
      <c r="A25" s="62" t="s">
        <v>107</v>
      </c>
      <c r="B25" s="53" t="s">
        <v>177</v>
      </c>
      <c r="C25" s="62" t="s">
        <v>100</v>
      </c>
      <c r="D25" s="54">
        <v>47</v>
      </c>
      <c r="E25" s="54">
        <v>31.92</v>
      </c>
      <c r="F25" s="55">
        <v>1.85</v>
      </c>
      <c r="G25" s="56">
        <f t="shared" si="6"/>
        <v>224.92200000000003</v>
      </c>
      <c r="H25" s="56">
        <f t="shared" si="1"/>
        <v>70.5</v>
      </c>
      <c r="I25" s="56">
        <f>SUM((H25+E25)*(1+F25))</f>
        <v>291.89699999999999</v>
      </c>
      <c r="J25" s="56">
        <f t="shared" si="2"/>
        <v>70.5</v>
      </c>
      <c r="K25" s="56">
        <f>SUM((J25+E25)*(1+F25))</f>
        <v>291.89699999999999</v>
      </c>
      <c r="L25" s="56">
        <f t="shared" ref="L25:L27" si="7">SUM(D25*1.5)</f>
        <v>70.5</v>
      </c>
      <c r="M25" s="56">
        <f>SUM(E25+L25)*(1+F25)</f>
        <v>291.89699999999999</v>
      </c>
      <c r="N25" s="56">
        <f t="shared" si="4"/>
        <v>94</v>
      </c>
      <c r="O25" s="56">
        <f>SUM((N25+E25)*(1+F25))</f>
        <v>358.87200000000001</v>
      </c>
      <c r="P25" s="57">
        <v>30.17</v>
      </c>
      <c r="Q25" s="51">
        <v>0.03</v>
      </c>
      <c r="R25" s="51"/>
    </row>
    <row r="26" spans="1:18" ht="159.5">
      <c r="A26" s="62" t="s">
        <v>110</v>
      </c>
      <c r="B26" s="53" t="s">
        <v>177</v>
      </c>
      <c r="C26" s="52" t="s">
        <v>80</v>
      </c>
      <c r="D26" s="54">
        <v>41.3</v>
      </c>
      <c r="E26" s="54">
        <f>SUM((D26*Q26)+P26)</f>
        <v>28.928250000000002</v>
      </c>
      <c r="F26" s="55">
        <v>2</v>
      </c>
      <c r="G26" s="56">
        <f t="shared" si="6"/>
        <v>210.68475000000001</v>
      </c>
      <c r="H26" s="56">
        <f t="shared" si="1"/>
        <v>61.949999999999996</v>
      </c>
      <c r="I26" s="56">
        <f>SUM((H26+E26)*(1+F26))</f>
        <v>272.63475</v>
      </c>
      <c r="J26" s="56">
        <f t="shared" si="2"/>
        <v>61.949999999999996</v>
      </c>
      <c r="K26" s="56">
        <f>SUM((J26+E26)*(1+F26))</f>
        <v>272.63475</v>
      </c>
      <c r="L26" s="56">
        <f t="shared" si="7"/>
        <v>61.949999999999996</v>
      </c>
      <c r="M26" s="56">
        <f>SUM(E26+L26)*(1+F26)</f>
        <v>272.63475</v>
      </c>
      <c r="N26" s="56">
        <f t="shared" si="4"/>
        <v>82.6</v>
      </c>
      <c r="O26" s="56">
        <f>SUM((N26+E26)*(1+F26))</f>
        <v>334.58474999999999</v>
      </c>
      <c r="P26" s="57">
        <v>26.76</v>
      </c>
      <c r="Q26" s="51">
        <v>5.2499999999999998E-2</v>
      </c>
      <c r="R26" s="51"/>
    </row>
    <row r="27" spans="1:18" ht="174">
      <c r="A27" s="62" t="s">
        <v>111</v>
      </c>
      <c r="B27" s="53" t="s">
        <v>177</v>
      </c>
      <c r="C27" s="62" t="s">
        <v>99</v>
      </c>
      <c r="D27" s="56">
        <v>40.68</v>
      </c>
      <c r="E27" s="56">
        <f>SUM(P27+(D27*Q27))</f>
        <v>32.000399999999999</v>
      </c>
      <c r="F27" s="55">
        <v>1.85</v>
      </c>
      <c r="G27" s="56">
        <f t="shared" si="6"/>
        <v>207.13913999999997</v>
      </c>
      <c r="H27" s="56">
        <f t="shared" si="1"/>
        <v>61.019999999999996</v>
      </c>
      <c r="I27" s="56">
        <f>SUM((H27+(P27+H27*Q27))*(1+F27))</f>
        <v>266.84720999999996</v>
      </c>
      <c r="J27" s="56">
        <f t="shared" si="2"/>
        <v>61.019999999999996</v>
      </c>
      <c r="K27" s="56">
        <f>SUM((J27+(P27+J27*Q27))*(1+F27))</f>
        <v>266.84720999999996</v>
      </c>
      <c r="L27" s="56">
        <f t="shared" si="7"/>
        <v>61.019999999999996</v>
      </c>
      <c r="M27" s="56">
        <f>SUM((P27+L27*Q27)+L27)*(1+F27)</f>
        <v>266.84720999999996</v>
      </c>
      <c r="N27" s="56">
        <f t="shared" si="4"/>
        <v>81.36</v>
      </c>
      <c r="O27" s="56">
        <f>SUM((N27+(P27+N27*Q27))*(1+F27))</f>
        <v>326.55528000000004</v>
      </c>
      <c r="P27" s="57">
        <v>30.78</v>
      </c>
      <c r="Q27" s="51">
        <v>0.03</v>
      </c>
      <c r="R27" s="51"/>
    </row>
  </sheetData>
  <sheetProtection algorithmName="SHA-512" hashValue="pIESU+Wpx4yg8XJvdfG34CcHe/558yz2IoT8L9R79EkcleXaHtp8B5Ie4cPYtNZ9SevOG2ZHn7tmZU7Fp38ZHw==" saltValue="WY97oFX0gLmSf3u0P1nw/g==" spinCount="100000" sheet="1" objects="1" scenarios="1" sort="0" autoFilter="0"/>
  <autoFilter ref="A3:O27" xr:uid="{48D718BC-EAD5-4606-80E9-03DB24E49A03}"/>
  <mergeCells count="1">
    <mergeCell ref="A1:E1"/>
  </mergeCells>
  <printOptions horizontalCentered="1"/>
  <pageMargins left="0.75" right="0.75" top="1" bottom="1" header="0.5" footer="0.5"/>
  <pageSetup paperSize="3" scale="51" fitToHeight="0" orientation="landscape" r:id="rId1"/>
  <headerFooter alignWithMargins="0">
    <oddHeader>&amp;LGROUP 77201, AWARD 23150 
INTELLIGENT FACILITY AND SECURITY SYSTEMS &amp;&amp; SOLUTIONS&amp;RSYRACUSE TIME &amp; ALARM CO INC
CONTRACT NO.: PT68866
JULY 2024</oddHeader>
    <oddFooter>&amp;L&amp;F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Cover Page</vt:lpstr>
      <vt:lpstr>Equipment Pricing</vt:lpstr>
      <vt:lpstr>Region 5 Labor Rates</vt:lpstr>
      <vt:lpstr>Region 7 Labor Rates</vt:lpstr>
      <vt:lpstr>Region 8 Labor Rates</vt:lpstr>
      <vt:lpstr>'Equipment Pricing'!Print_Titles</vt:lpstr>
      <vt:lpstr>'Region 5 Labor Rates'!Print_Titles</vt:lpstr>
      <vt:lpstr>'Region 7 Labor Rates'!Print_Titles</vt:lpstr>
      <vt:lpstr>'Region 8 Labor Rates'!Print_Titles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Robistow ,Edwin (OGS)</cp:lastModifiedBy>
  <cp:lastPrinted>2024-11-05T14:45:47Z</cp:lastPrinted>
  <dcterms:created xsi:type="dcterms:W3CDTF">2008-04-30T14:04:58Z</dcterms:created>
  <dcterms:modified xsi:type="dcterms:W3CDTF">2024-11-05T14:45:59Z</dcterms:modified>
</cp:coreProperties>
</file>